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4.xml" ContentType="application/vnd.openxmlformats-officedocument.themeOverride+xml"/>
  <Override PartName="/xl/charts/chart18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drawings/drawing9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6.xml" ContentType="application/vnd.openxmlformats-officedocument.themeOverride+xml"/>
  <Override PartName="/xl/charts/chart24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chez\Desktop\21062021\"/>
    </mc:Choice>
  </mc:AlternateContent>
  <bookViews>
    <workbookView xWindow="0" yWindow="0" windowWidth="24000" windowHeight="9735"/>
  </bookViews>
  <sheets>
    <sheet name="CONSOLIDADO ENE" sheetId="1" r:id="rId1"/>
    <sheet name="CENADE 04 - 08 ENERO" sheetId="2" r:id="rId2"/>
    <sheet name="CENADE 11 - 15 ENERO" sheetId="3" r:id="rId3"/>
    <sheet name="CENADE 18 - 22 ENERO" sheetId="4" r:id="rId4"/>
    <sheet name="CENADE 25 - 29 ENERO" sheetId="5" r:id="rId5"/>
  </sheets>
  <calcPr calcId="162913"/>
</workbook>
</file>

<file path=xl/calcChain.xml><?xml version="1.0" encoding="utf-8"?>
<calcChain xmlns="http://schemas.openxmlformats.org/spreadsheetml/2006/main">
  <c r="D107" i="5" l="1"/>
  <c r="D86" i="5" l="1"/>
  <c r="N83" i="5"/>
  <c r="O83" i="5"/>
  <c r="D64" i="5" l="1"/>
  <c r="D43" i="5" l="1"/>
  <c r="D22" i="5" l="1"/>
  <c r="O106" i="5"/>
  <c r="O105" i="5"/>
  <c r="O104" i="5"/>
  <c r="O103" i="5"/>
  <c r="O102" i="5"/>
  <c r="O101" i="5"/>
  <c r="O100" i="5"/>
  <c r="O99" i="5"/>
  <c r="O98" i="5"/>
  <c r="O97" i="5"/>
  <c r="O96" i="5"/>
  <c r="O107" i="5" s="1"/>
  <c r="O95" i="5"/>
  <c r="O94" i="5"/>
  <c r="O93" i="5"/>
  <c r="O85" i="5"/>
  <c r="O84" i="5"/>
  <c r="O82" i="5"/>
  <c r="O81" i="5"/>
  <c r="O80" i="5"/>
  <c r="O79" i="5"/>
  <c r="O78" i="5"/>
  <c r="O77" i="5"/>
  <c r="O76" i="5"/>
  <c r="O75" i="5"/>
  <c r="O74" i="5"/>
  <c r="O73" i="5"/>
  <c r="O72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N13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85" i="5"/>
  <c r="N84" i="5"/>
  <c r="N82" i="5"/>
  <c r="N81" i="5"/>
  <c r="N80" i="5"/>
  <c r="N79" i="5"/>
  <c r="N78" i="5"/>
  <c r="N77" i="5"/>
  <c r="N76" i="5"/>
  <c r="N75" i="5"/>
  <c r="N74" i="5"/>
  <c r="N73" i="5"/>
  <c r="N72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1" i="5"/>
  <c r="N20" i="5"/>
  <c r="N19" i="5"/>
  <c r="N18" i="5"/>
  <c r="N17" i="5"/>
  <c r="N16" i="5"/>
  <c r="N15" i="5"/>
  <c r="N14" i="5"/>
  <c r="N12" i="5"/>
  <c r="N11" i="5"/>
  <c r="N10" i="5"/>
  <c r="N9" i="5"/>
  <c r="N8" i="5"/>
  <c r="O86" i="5" l="1"/>
  <c r="O64" i="5"/>
  <c r="O43" i="5"/>
  <c r="O106" i="4"/>
  <c r="O105" i="4"/>
  <c r="O104" i="4"/>
  <c r="O103" i="4"/>
  <c r="O102" i="4"/>
  <c r="O101" i="4"/>
  <c r="O100" i="4"/>
  <c r="O99" i="4"/>
  <c r="O98" i="4"/>
  <c r="O97" i="4"/>
  <c r="O96" i="4"/>
  <c r="O95" i="4"/>
  <c r="O107" i="4" s="1"/>
  <c r="O94" i="4"/>
  <c r="O93" i="4"/>
  <c r="N106" i="4"/>
  <c r="N105" i="4"/>
  <c r="N104" i="4"/>
  <c r="N103" i="4"/>
  <c r="N102" i="4"/>
  <c r="N101" i="4"/>
  <c r="N100" i="4"/>
  <c r="N99" i="4"/>
  <c r="N97" i="4"/>
  <c r="N96" i="4"/>
  <c r="N95" i="4"/>
  <c r="N94" i="4"/>
  <c r="N93" i="4"/>
  <c r="N98" i="4"/>
  <c r="N85" i="4" l="1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O59" i="4" l="1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D116" i="4" l="1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07" i="4"/>
  <c r="D86" i="4"/>
  <c r="D64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63" i="4"/>
  <c r="O62" i="4"/>
  <c r="O61" i="4"/>
  <c r="O60" i="4"/>
  <c r="O58" i="4"/>
  <c r="O57" i="4"/>
  <c r="O56" i="4"/>
  <c r="O55" i="4"/>
  <c r="O54" i="4"/>
  <c r="O53" i="4"/>
  <c r="O52" i="4"/>
  <c r="O51" i="4"/>
  <c r="O50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D43" i="4"/>
  <c r="O86" i="4" l="1"/>
  <c r="O64" i="4"/>
  <c r="D130" i="4"/>
  <c r="D22" i="4"/>
  <c r="N21" i="4" l="1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106" i="3" l="1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O43" i="3" l="1"/>
  <c r="O64" i="3"/>
  <c r="O107" i="3"/>
  <c r="O86" i="3"/>
  <c r="B107" i="2"/>
  <c r="C116" i="3"/>
  <c r="D116" i="3"/>
  <c r="E116" i="3"/>
  <c r="F116" i="3"/>
  <c r="G116" i="3"/>
  <c r="H116" i="3"/>
  <c r="I116" i="3"/>
  <c r="J116" i="3"/>
  <c r="K116" i="3"/>
  <c r="L116" i="3"/>
  <c r="M116" i="3"/>
  <c r="C117" i="3"/>
  <c r="D117" i="3"/>
  <c r="E117" i="3"/>
  <c r="F117" i="3"/>
  <c r="G117" i="3"/>
  <c r="H117" i="3"/>
  <c r="I117" i="3"/>
  <c r="J117" i="3"/>
  <c r="K117" i="3"/>
  <c r="L117" i="3"/>
  <c r="M117" i="3"/>
  <c r="C118" i="3"/>
  <c r="D118" i="3"/>
  <c r="E118" i="3"/>
  <c r="F118" i="3"/>
  <c r="G118" i="3"/>
  <c r="H118" i="3"/>
  <c r="I118" i="3"/>
  <c r="J118" i="3"/>
  <c r="K118" i="3"/>
  <c r="L118" i="3"/>
  <c r="M118" i="3"/>
  <c r="C119" i="3"/>
  <c r="D119" i="3"/>
  <c r="E119" i="3"/>
  <c r="F119" i="3"/>
  <c r="G119" i="3"/>
  <c r="H119" i="3"/>
  <c r="I119" i="3"/>
  <c r="J119" i="3"/>
  <c r="K119" i="3"/>
  <c r="L119" i="3"/>
  <c r="M119" i="3"/>
  <c r="C120" i="3"/>
  <c r="D120" i="3"/>
  <c r="E120" i="3"/>
  <c r="F120" i="3"/>
  <c r="G120" i="3"/>
  <c r="H120" i="3"/>
  <c r="I120" i="3"/>
  <c r="J120" i="3"/>
  <c r="K120" i="3"/>
  <c r="L120" i="3"/>
  <c r="M120" i="3"/>
  <c r="C121" i="3"/>
  <c r="D121" i="3"/>
  <c r="E121" i="3"/>
  <c r="F121" i="3"/>
  <c r="G121" i="3"/>
  <c r="H121" i="3"/>
  <c r="I121" i="3"/>
  <c r="J121" i="3"/>
  <c r="K121" i="3"/>
  <c r="L121" i="3"/>
  <c r="M121" i="3"/>
  <c r="C122" i="3"/>
  <c r="D122" i="3"/>
  <c r="E122" i="3"/>
  <c r="F122" i="3"/>
  <c r="G122" i="3"/>
  <c r="H122" i="3"/>
  <c r="I122" i="3"/>
  <c r="J122" i="3"/>
  <c r="K122" i="3"/>
  <c r="L122" i="3"/>
  <c r="M122" i="3"/>
  <c r="C123" i="3"/>
  <c r="D123" i="3"/>
  <c r="E123" i="3"/>
  <c r="F123" i="3"/>
  <c r="G123" i="3"/>
  <c r="H123" i="3"/>
  <c r="I123" i="3"/>
  <c r="J123" i="3"/>
  <c r="K123" i="3"/>
  <c r="L123" i="3"/>
  <c r="M123" i="3"/>
  <c r="C124" i="3"/>
  <c r="D124" i="3"/>
  <c r="E124" i="3"/>
  <c r="F124" i="3"/>
  <c r="G124" i="3"/>
  <c r="H124" i="3"/>
  <c r="I124" i="3"/>
  <c r="J124" i="3"/>
  <c r="K124" i="3"/>
  <c r="L124" i="3"/>
  <c r="M124" i="3"/>
  <c r="C125" i="3"/>
  <c r="D125" i="3"/>
  <c r="E125" i="3"/>
  <c r="F125" i="3"/>
  <c r="G125" i="3"/>
  <c r="H125" i="3"/>
  <c r="I125" i="3"/>
  <c r="J125" i="3"/>
  <c r="K125" i="3"/>
  <c r="L125" i="3"/>
  <c r="M125" i="3"/>
  <c r="C126" i="3"/>
  <c r="D126" i="3"/>
  <c r="E126" i="3"/>
  <c r="F126" i="3"/>
  <c r="G126" i="3"/>
  <c r="H126" i="3"/>
  <c r="I126" i="3"/>
  <c r="J126" i="3"/>
  <c r="K126" i="3"/>
  <c r="L126" i="3"/>
  <c r="M126" i="3"/>
  <c r="C127" i="3"/>
  <c r="D127" i="3"/>
  <c r="E127" i="3"/>
  <c r="F127" i="3"/>
  <c r="G127" i="3"/>
  <c r="H127" i="3"/>
  <c r="I127" i="3"/>
  <c r="J127" i="3"/>
  <c r="K127" i="3"/>
  <c r="L127" i="3"/>
  <c r="M127" i="3"/>
  <c r="C128" i="3"/>
  <c r="D128" i="3"/>
  <c r="E128" i="3"/>
  <c r="F128" i="3"/>
  <c r="G128" i="3"/>
  <c r="H128" i="3"/>
  <c r="I128" i="3"/>
  <c r="J128" i="3"/>
  <c r="K128" i="3"/>
  <c r="L128" i="3"/>
  <c r="M128" i="3"/>
  <c r="C129" i="3"/>
  <c r="D129" i="3"/>
  <c r="E129" i="3"/>
  <c r="F129" i="3"/>
  <c r="G129" i="3"/>
  <c r="H129" i="3"/>
  <c r="I129" i="3"/>
  <c r="J129" i="3"/>
  <c r="K129" i="3"/>
  <c r="L129" i="3"/>
  <c r="M129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O117" i="3" s="1"/>
  <c r="B116" i="3"/>
  <c r="O116" i="3" s="1"/>
  <c r="D107" i="3"/>
  <c r="D86" i="3"/>
  <c r="D64" i="3"/>
  <c r="D43" i="3"/>
  <c r="D22" i="3"/>
  <c r="O126" i="3" l="1"/>
  <c r="O124" i="3"/>
  <c r="J130" i="3"/>
  <c r="O122" i="3"/>
  <c r="O120" i="3"/>
  <c r="O121" i="3"/>
  <c r="O129" i="3"/>
  <c r="O128" i="3"/>
  <c r="O127" i="3"/>
  <c r="O125" i="3"/>
  <c r="O123" i="3"/>
  <c r="O119" i="3"/>
  <c r="O118" i="3"/>
  <c r="L130" i="3"/>
  <c r="M130" i="3"/>
  <c r="D130" i="3"/>
  <c r="K130" i="3"/>
  <c r="D107" i="2"/>
  <c r="O96" i="2"/>
  <c r="N94" i="2" l="1"/>
  <c r="N95" i="2"/>
  <c r="N96" i="2"/>
  <c r="N97" i="2"/>
  <c r="N98" i="2"/>
  <c r="N99" i="2"/>
  <c r="N100" i="2"/>
  <c r="N101" i="2"/>
  <c r="N102" i="2"/>
  <c r="N103" i="2"/>
  <c r="N104" i="2"/>
  <c r="N105" i="2"/>
  <c r="N106" i="2"/>
  <c r="N93" i="2"/>
  <c r="O73" i="2" l="1"/>
  <c r="O74" i="2"/>
  <c r="O75" i="2"/>
  <c r="O76" i="2"/>
  <c r="O77" i="2"/>
  <c r="O78" i="2"/>
  <c r="O79" i="2"/>
  <c r="O80" i="2"/>
  <c r="O81" i="2"/>
  <c r="O82" i="2"/>
  <c r="O83" i="2"/>
  <c r="O84" i="2"/>
  <c r="O85" i="2"/>
  <c r="O72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16" i="2"/>
  <c r="D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D130" i="2" l="1"/>
  <c r="B66" i="2" l="1"/>
  <c r="N21" i="2" l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42" i="2"/>
  <c r="N41" i="2"/>
  <c r="N40" i="2"/>
  <c r="N39" i="2"/>
  <c r="N38" i="2"/>
  <c r="N37" i="2"/>
  <c r="N35" i="2"/>
  <c r="N34" i="2"/>
  <c r="N33" i="2"/>
  <c r="N32" i="2"/>
  <c r="N31" i="2"/>
  <c r="N30" i="2"/>
  <c r="N29" i="2"/>
  <c r="N36" i="2"/>
  <c r="AF8" i="1" l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7" i="1"/>
  <c r="T21" i="1"/>
  <c r="U21" i="1"/>
  <c r="V21" i="1"/>
  <c r="W21" i="1"/>
  <c r="X21" i="1"/>
  <c r="Y21" i="1"/>
  <c r="Z21" i="1"/>
  <c r="AA21" i="1"/>
  <c r="AB21" i="1"/>
  <c r="AC21" i="1"/>
  <c r="AD21" i="1"/>
  <c r="AE21" i="1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30" i="4" l="1"/>
  <c r="AF21" i="1"/>
  <c r="O9" i="2"/>
  <c r="M130" i="5" l="1"/>
  <c r="M107" i="5"/>
  <c r="M86" i="5"/>
  <c r="M64" i="5"/>
  <c r="M43" i="5"/>
  <c r="M22" i="5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107" i="3"/>
  <c r="M86" i="3"/>
  <c r="M64" i="3"/>
  <c r="M43" i="3"/>
  <c r="M22" i="3"/>
  <c r="M130" i="2"/>
  <c r="M107" i="2"/>
  <c r="M86" i="2"/>
  <c r="M64" i="2"/>
  <c r="M43" i="2"/>
  <c r="M22" i="2"/>
  <c r="M21" i="1" l="1"/>
  <c r="B116" i="2"/>
  <c r="B43" i="5" l="1"/>
  <c r="B22" i="5" l="1"/>
  <c r="L129" i="5" l="1"/>
  <c r="K129" i="5"/>
  <c r="J129" i="5"/>
  <c r="I129" i="5"/>
  <c r="H129" i="5"/>
  <c r="G129" i="5"/>
  <c r="F129" i="5"/>
  <c r="E129" i="5"/>
  <c r="C129" i="5"/>
  <c r="B129" i="5"/>
  <c r="L128" i="5"/>
  <c r="K128" i="5"/>
  <c r="J128" i="5"/>
  <c r="I128" i="5"/>
  <c r="H128" i="5"/>
  <c r="G128" i="5"/>
  <c r="F128" i="5"/>
  <c r="E128" i="5"/>
  <c r="C128" i="5"/>
  <c r="B128" i="5"/>
  <c r="L127" i="5"/>
  <c r="K127" i="5"/>
  <c r="J127" i="5"/>
  <c r="I127" i="5"/>
  <c r="H127" i="5"/>
  <c r="G127" i="5"/>
  <c r="F127" i="5"/>
  <c r="E127" i="5"/>
  <c r="C127" i="5"/>
  <c r="B127" i="5"/>
  <c r="L126" i="5"/>
  <c r="K126" i="5"/>
  <c r="J126" i="5"/>
  <c r="I126" i="5"/>
  <c r="H126" i="5"/>
  <c r="G126" i="5"/>
  <c r="F126" i="5"/>
  <c r="E126" i="5"/>
  <c r="C126" i="5"/>
  <c r="B126" i="5"/>
  <c r="L125" i="5"/>
  <c r="K125" i="5"/>
  <c r="J125" i="5"/>
  <c r="I125" i="5"/>
  <c r="H125" i="5"/>
  <c r="G125" i="5"/>
  <c r="F125" i="5"/>
  <c r="E125" i="5"/>
  <c r="C125" i="5"/>
  <c r="B125" i="5"/>
  <c r="L124" i="5"/>
  <c r="K124" i="5"/>
  <c r="J124" i="5"/>
  <c r="I124" i="5"/>
  <c r="H124" i="5"/>
  <c r="G124" i="5"/>
  <c r="F124" i="5"/>
  <c r="E124" i="5"/>
  <c r="C124" i="5"/>
  <c r="B124" i="5"/>
  <c r="L123" i="5"/>
  <c r="K123" i="5"/>
  <c r="J123" i="5"/>
  <c r="I123" i="5"/>
  <c r="H123" i="5"/>
  <c r="G123" i="5"/>
  <c r="F123" i="5"/>
  <c r="E123" i="5"/>
  <c r="C123" i="5"/>
  <c r="B123" i="5"/>
  <c r="L122" i="5"/>
  <c r="K122" i="5"/>
  <c r="J122" i="5"/>
  <c r="I122" i="5"/>
  <c r="H122" i="5"/>
  <c r="G122" i="5"/>
  <c r="F122" i="5"/>
  <c r="E122" i="5"/>
  <c r="C122" i="5"/>
  <c r="B122" i="5"/>
  <c r="L121" i="5"/>
  <c r="K121" i="5"/>
  <c r="J121" i="5"/>
  <c r="I121" i="5"/>
  <c r="H121" i="5"/>
  <c r="G121" i="5"/>
  <c r="F121" i="5"/>
  <c r="E121" i="5"/>
  <c r="C121" i="5"/>
  <c r="B121" i="5"/>
  <c r="L120" i="5"/>
  <c r="K120" i="5"/>
  <c r="J120" i="5"/>
  <c r="I120" i="5"/>
  <c r="H120" i="5"/>
  <c r="G120" i="5"/>
  <c r="F120" i="5"/>
  <c r="E120" i="5"/>
  <c r="C120" i="5"/>
  <c r="B120" i="5"/>
  <c r="L119" i="5"/>
  <c r="K119" i="5"/>
  <c r="J119" i="5"/>
  <c r="I119" i="5"/>
  <c r="H119" i="5"/>
  <c r="G119" i="5"/>
  <c r="F119" i="5"/>
  <c r="E119" i="5"/>
  <c r="C119" i="5"/>
  <c r="B119" i="5"/>
  <c r="L118" i="5"/>
  <c r="K118" i="5"/>
  <c r="J118" i="5"/>
  <c r="I118" i="5"/>
  <c r="H118" i="5"/>
  <c r="G118" i="5"/>
  <c r="F118" i="5"/>
  <c r="E118" i="5"/>
  <c r="C118" i="5"/>
  <c r="B118" i="5"/>
  <c r="L117" i="5"/>
  <c r="K117" i="5"/>
  <c r="J117" i="5"/>
  <c r="I117" i="5"/>
  <c r="H117" i="5"/>
  <c r="G117" i="5"/>
  <c r="F117" i="5"/>
  <c r="E117" i="5"/>
  <c r="C117" i="5"/>
  <c r="B117" i="5"/>
  <c r="L116" i="5"/>
  <c r="K116" i="5"/>
  <c r="J116" i="5"/>
  <c r="I116" i="5"/>
  <c r="H116" i="5"/>
  <c r="G116" i="5"/>
  <c r="F116" i="5"/>
  <c r="E116" i="5"/>
  <c r="C116" i="5"/>
  <c r="B116" i="5"/>
  <c r="L107" i="5"/>
  <c r="K107" i="5"/>
  <c r="J107" i="5"/>
  <c r="I107" i="5"/>
  <c r="H107" i="5"/>
  <c r="G107" i="5"/>
  <c r="F107" i="5"/>
  <c r="E107" i="5"/>
  <c r="C107" i="5"/>
  <c r="B107" i="5"/>
  <c r="L86" i="5"/>
  <c r="K86" i="5"/>
  <c r="J86" i="5"/>
  <c r="I86" i="5"/>
  <c r="H86" i="5"/>
  <c r="G86" i="5"/>
  <c r="F86" i="5"/>
  <c r="E86" i="5"/>
  <c r="C86" i="5"/>
  <c r="B86" i="5"/>
  <c r="L64" i="5"/>
  <c r="K64" i="5"/>
  <c r="J64" i="5"/>
  <c r="I64" i="5"/>
  <c r="H64" i="5"/>
  <c r="G64" i="5"/>
  <c r="F64" i="5"/>
  <c r="E64" i="5"/>
  <c r="C64" i="5"/>
  <c r="B64" i="5"/>
  <c r="L43" i="5"/>
  <c r="K43" i="5"/>
  <c r="J43" i="5"/>
  <c r="I43" i="5"/>
  <c r="H43" i="5"/>
  <c r="G43" i="5"/>
  <c r="F43" i="5"/>
  <c r="E43" i="5"/>
  <c r="C43" i="5"/>
  <c r="L22" i="5"/>
  <c r="K22" i="5"/>
  <c r="J22" i="5"/>
  <c r="I22" i="5"/>
  <c r="H22" i="5"/>
  <c r="G22" i="5"/>
  <c r="F22" i="5"/>
  <c r="E22" i="5"/>
  <c r="C22" i="5"/>
  <c r="O125" i="5" l="1"/>
  <c r="O128" i="5"/>
  <c r="O119" i="5"/>
  <c r="N116" i="5"/>
  <c r="O123" i="5"/>
  <c r="O118" i="5"/>
  <c r="O122" i="5"/>
  <c r="N124" i="5"/>
  <c r="O116" i="5"/>
  <c r="O120" i="5"/>
  <c r="N125" i="5"/>
  <c r="N118" i="5"/>
  <c r="O127" i="5"/>
  <c r="N120" i="5"/>
  <c r="O124" i="5"/>
  <c r="N122" i="5"/>
  <c r="O129" i="5"/>
  <c r="N126" i="5"/>
  <c r="O126" i="5"/>
  <c r="N128" i="5"/>
  <c r="O117" i="5"/>
  <c r="N22" i="5"/>
  <c r="O121" i="5"/>
  <c r="N107" i="5"/>
  <c r="N117" i="5"/>
  <c r="N119" i="5"/>
  <c r="N123" i="5"/>
  <c r="N127" i="5"/>
  <c r="N129" i="5"/>
  <c r="N121" i="5"/>
  <c r="L130" i="5"/>
  <c r="H130" i="5"/>
  <c r="C130" i="5"/>
  <c r="N64" i="5"/>
  <c r="E130" i="5"/>
  <c r="I130" i="5"/>
  <c r="Q129" i="5"/>
  <c r="N43" i="5"/>
  <c r="O22" i="5"/>
  <c r="J130" i="5"/>
  <c r="Q122" i="5"/>
  <c r="B130" i="5"/>
  <c r="G130" i="5"/>
  <c r="K130" i="5"/>
  <c r="Q120" i="5"/>
  <c r="Q124" i="5"/>
  <c r="Q128" i="5"/>
  <c r="Q117" i="5"/>
  <c r="Q119" i="5"/>
  <c r="Q121" i="5"/>
  <c r="Q123" i="5"/>
  <c r="Q125" i="5"/>
  <c r="Q127" i="5"/>
  <c r="F130" i="5"/>
  <c r="Q118" i="5"/>
  <c r="Q126" i="5"/>
  <c r="P107" i="5"/>
  <c r="Q116" i="5"/>
  <c r="N86" i="5"/>
  <c r="N130" i="5" l="1"/>
  <c r="Q130" i="5"/>
  <c r="O130" i="5"/>
  <c r="L129" i="4"/>
  <c r="K129" i="4"/>
  <c r="J129" i="4"/>
  <c r="I129" i="4"/>
  <c r="H129" i="4"/>
  <c r="G129" i="4"/>
  <c r="F129" i="4"/>
  <c r="E129" i="4"/>
  <c r="C129" i="4"/>
  <c r="B129" i="4"/>
  <c r="L128" i="4"/>
  <c r="K128" i="4"/>
  <c r="J128" i="4"/>
  <c r="I128" i="4"/>
  <c r="H128" i="4"/>
  <c r="G128" i="4"/>
  <c r="F128" i="4"/>
  <c r="E128" i="4"/>
  <c r="C128" i="4"/>
  <c r="B128" i="4"/>
  <c r="L127" i="4"/>
  <c r="K127" i="4"/>
  <c r="J127" i="4"/>
  <c r="I127" i="4"/>
  <c r="H127" i="4"/>
  <c r="G127" i="4"/>
  <c r="F127" i="4"/>
  <c r="E127" i="4"/>
  <c r="C127" i="4"/>
  <c r="B127" i="4"/>
  <c r="L126" i="4"/>
  <c r="K126" i="4"/>
  <c r="J126" i="4"/>
  <c r="I126" i="4"/>
  <c r="H126" i="4"/>
  <c r="G126" i="4"/>
  <c r="F126" i="4"/>
  <c r="E126" i="4"/>
  <c r="C126" i="4"/>
  <c r="B126" i="4"/>
  <c r="L125" i="4"/>
  <c r="K125" i="4"/>
  <c r="J125" i="4"/>
  <c r="I125" i="4"/>
  <c r="H125" i="4"/>
  <c r="G125" i="4"/>
  <c r="F125" i="4"/>
  <c r="E125" i="4"/>
  <c r="C125" i="4"/>
  <c r="B125" i="4"/>
  <c r="L124" i="4"/>
  <c r="K124" i="4"/>
  <c r="J124" i="4"/>
  <c r="I124" i="4"/>
  <c r="H124" i="4"/>
  <c r="G124" i="4"/>
  <c r="F124" i="4"/>
  <c r="E124" i="4"/>
  <c r="C124" i="4"/>
  <c r="B124" i="4"/>
  <c r="L123" i="4"/>
  <c r="K123" i="4"/>
  <c r="J123" i="4"/>
  <c r="I123" i="4"/>
  <c r="H123" i="4"/>
  <c r="G123" i="4"/>
  <c r="F123" i="4"/>
  <c r="E123" i="4"/>
  <c r="C123" i="4"/>
  <c r="B123" i="4"/>
  <c r="L122" i="4"/>
  <c r="K122" i="4"/>
  <c r="J122" i="4"/>
  <c r="I122" i="4"/>
  <c r="H122" i="4"/>
  <c r="G122" i="4"/>
  <c r="F122" i="4"/>
  <c r="E122" i="4"/>
  <c r="C122" i="4"/>
  <c r="B122" i="4"/>
  <c r="L121" i="4"/>
  <c r="K121" i="4"/>
  <c r="J121" i="4"/>
  <c r="I121" i="4"/>
  <c r="H121" i="4"/>
  <c r="G121" i="4"/>
  <c r="F121" i="4"/>
  <c r="E121" i="4"/>
  <c r="C121" i="4"/>
  <c r="B121" i="4"/>
  <c r="L120" i="4"/>
  <c r="K120" i="4"/>
  <c r="J120" i="4"/>
  <c r="I120" i="4"/>
  <c r="H120" i="4"/>
  <c r="G120" i="4"/>
  <c r="F120" i="4"/>
  <c r="E120" i="4"/>
  <c r="C120" i="4"/>
  <c r="B120" i="4"/>
  <c r="L119" i="4"/>
  <c r="K119" i="4"/>
  <c r="J119" i="4"/>
  <c r="I119" i="4"/>
  <c r="H119" i="4"/>
  <c r="G119" i="4"/>
  <c r="F119" i="4"/>
  <c r="E119" i="4"/>
  <c r="C119" i="4"/>
  <c r="B119" i="4"/>
  <c r="L118" i="4"/>
  <c r="K118" i="4"/>
  <c r="J118" i="4"/>
  <c r="I118" i="4"/>
  <c r="H118" i="4"/>
  <c r="G118" i="4"/>
  <c r="F118" i="4"/>
  <c r="E118" i="4"/>
  <c r="C118" i="4"/>
  <c r="B118" i="4"/>
  <c r="L117" i="4"/>
  <c r="K117" i="4"/>
  <c r="J117" i="4"/>
  <c r="I117" i="4"/>
  <c r="H117" i="4"/>
  <c r="G117" i="4"/>
  <c r="F117" i="4"/>
  <c r="E117" i="4"/>
  <c r="C117" i="4"/>
  <c r="B117" i="4"/>
  <c r="L116" i="4"/>
  <c r="K116" i="4"/>
  <c r="J116" i="4"/>
  <c r="I116" i="4"/>
  <c r="H116" i="4"/>
  <c r="G116" i="4"/>
  <c r="F116" i="4"/>
  <c r="E116" i="4"/>
  <c r="C116" i="4"/>
  <c r="B116" i="4"/>
  <c r="L107" i="4"/>
  <c r="K107" i="4"/>
  <c r="J107" i="4"/>
  <c r="I107" i="4"/>
  <c r="H107" i="4"/>
  <c r="G107" i="4"/>
  <c r="F107" i="4"/>
  <c r="E107" i="4"/>
  <c r="C107" i="4"/>
  <c r="B107" i="4"/>
  <c r="L86" i="4"/>
  <c r="K86" i="4"/>
  <c r="J86" i="4"/>
  <c r="I86" i="4"/>
  <c r="H86" i="4"/>
  <c r="G86" i="4"/>
  <c r="F86" i="4"/>
  <c r="E86" i="4"/>
  <c r="C86" i="4"/>
  <c r="B86" i="4"/>
  <c r="L64" i="4"/>
  <c r="K64" i="4"/>
  <c r="J64" i="4"/>
  <c r="I64" i="4"/>
  <c r="H64" i="4"/>
  <c r="G64" i="4"/>
  <c r="F64" i="4"/>
  <c r="E64" i="4"/>
  <c r="C64" i="4"/>
  <c r="B64" i="4"/>
  <c r="L43" i="4"/>
  <c r="K43" i="4"/>
  <c r="J43" i="4"/>
  <c r="I43" i="4"/>
  <c r="H43" i="4"/>
  <c r="G43" i="4"/>
  <c r="F43" i="4"/>
  <c r="E43" i="4"/>
  <c r="C43" i="4"/>
  <c r="B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L22" i="4"/>
  <c r="K22" i="4"/>
  <c r="J22" i="4"/>
  <c r="I22" i="4"/>
  <c r="H22" i="4"/>
  <c r="G22" i="4"/>
  <c r="F22" i="4"/>
  <c r="E22" i="4"/>
  <c r="C22" i="4"/>
  <c r="B22" i="4"/>
  <c r="N107" i="4" l="1"/>
  <c r="O116" i="4"/>
  <c r="O118" i="4"/>
  <c r="O120" i="4"/>
  <c r="O122" i="4"/>
  <c r="O124" i="4"/>
  <c r="O126" i="4"/>
  <c r="O128" i="4"/>
  <c r="O117" i="4"/>
  <c r="O119" i="4"/>
  <c r="O121" i="4"/>
  <c r="O123" i="4"/>
  <c r="O125" i="4"/>
  <c r="O127" i="4"/>
  <c r="O129" i="4"/>
  <c r="P107" i="4"/>
  <c r="O43" i="4"/>
  <c r="C130" i="4"/>
  <c r="H130" i="4"/>
  <c r="L130" i="4"/>
  <c r="Q129" i="4"/>
  <c r="E130" i="4"/>
  <c r="I130" i="4"/>
  <c r="N118" i="4"/>
  <c r="Q125" i="4"/>
  <c r="N22" i="4"/>
  <c r="J130" i="4"/>
  <c r="Q118" i="4"/>
  <c r="Q122" i="4"/>
  <c r="Q126" i="4"/>
  <c r="B130" i="4"/>
  <c r="G130" i="4"/>
  <c r="K130" i="4"/>
  <c r="N120" i="4"/>
  <c r="Q120" i="4"/>
  <c r="N124" i="4"/>
  <c r="Q124" i="4"/>
  <c r="N128" i="4"/>
  <c r="Q128" i="4"/>
  <c r="Q117" i="4"/>
  <c r="Q119" i="4"/>
  <c r="Q121" i="4"/>
  <c r="Q123" i="4"/>
  <c r="Q127" i="4"/>
  <c r="O22" i="4"/>
  <c r="F130" i="4"/>
  <c r="N116" i="4"/>
  <c r="N117" i="4"/>
  <c r="N121" i="4"/>
  <c r="N125" i="4"/>
  <c r="N129" i="4"/>
  <c r="Q116" i="4"/>
  <c r="N122" i="4"/>
  <c r="N126" i="4"/>
  <c r="N43" i="4"/>
  <c r="N64" i="4"/>
  <c r="N86" i="4"/>
  <c r="N119" i="4"/>
  <c r="N123" i="4"/>
  <c r="N127" i="4"/>
  <c r="N130" i="4" l="1"/>
  <c r="Q130" i="4"/>
  <c r="O130" i="4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7" i="1"/>
  <c r="L107" i="3"/>
  <c r="K107" i="3"/>
  <c r="J107" i="3"/>
  <c r="I107" i="3"/>
  <c r="H107" i="3"/>
  <c r="G107" i="3"/>
  <c r="F107" i="3"/>
  <c r="E107" i="3"/>
  <c r="C107" i="3"/>
  <c r="B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L86" i="3"/>
  <c r="K86" i="3"/>
  <c r="J86" i="3"/>
  <c r="I86" i="3"/>
  <c r="H86" i="3"/>
  <c r="G86" i="3"/>
  <c r="F86" i="3"/>
  <c r="E86" i="3"/>
  <c r="C86" i="3"/>
  <c r="B86" i="3"/>
  <c r="L64" i="3"/>
  <c r="K64" i="3"/>
  <c r="J64" i="3"/>
  <c r="I64" i="3"/>
  <c r="H64" i="3"/>
  <c r="G64" i="3"/>
  <c r="F64" i="3"/>
  <c r="E64" i="3"/>
  <c r="C64" i="3"/>
  <c r="B64" i="3"/>
  <c r="L43" i="3"/>
  <c r="K43" i="3"/>
  <c r="J43" i="3"/>
  <c r="I43" i="3"/>
  <c r="H43" i="3"/>
  <c r="G43" i="3"/>
  <c r="F43" i="3"/>
  <c r="E43" i="3"/>
  <c r="B43" i="3"/>
  <c r="L22" i="3"/>
  <c r="K22" i="3"/>
  <c r="J22" i="3"/>
  <c r="I22" i="3"/>
  <c r="H22" i="3"/>
  <c r="G22" i="3"/>
  <c r="F22" i="3"/>
  <c r="E22" i="3"/>
  <c r="C22" i="3"/>
  <c r="B22" i="3"/>
  <c r="D21" i="1" l="1"/>
  <c r="N107" i="3"/>
  <c r="N86" i="3"/>
  <c r="O22" i="3"/>
  <c r="N64" i="3"/>
  <c r="B130" i="3"/>
  <c r="G130" i="3"/>
  <c r="N120" i="3"/>
  <c r="Q120" i="3"/>
  <c r="Q121" i="3"/>
  <c r="Q123" i="3"/>
  <c r="Q127" i="3"/>
  <c r="Q129" i="3"/>
  <c r="H130" i="3"/>
  <c r="Q126" i="3"/>
  <c r="E130" i="3"/>
  <c r="I130" i="3"/>
  <c r="F130" i="3"/>
  <c r="Q118" i="3"/>
  <c r="N124" i="3"/>
  <c r="Q124" i="3"/>
  <c r="N128" i="3"/>
  <c r="Q128" i="3"/>
  <c r="Q125" i="3"/>
  <c r="Q117" i="3"/>
  <c r="Q119" i="3"/>
  <c r="N22" i="3"/>
  <c r="Q122" i="3"/>
  <c r="C130" i="3"/>
  <c r="P107" i="3"/>
  <c r="N117" i="3"/>
  <c r="N121" i="3"/>
  <c r="N125" i="3"/>
  <c r="N129" i="3"/>
  <c r="Q116" i="3"/>
  <c r="N118" i="3"/>
  <c r="N122" i="3"/>
  <c r="N126" i="3"/>
  <c r="C43" i="3"/>
  <c r="N119" i="3"/>
  <c r="N123" i="3"/>
  <c r="N127" i="3"/>
  <c r="N116" i="3"/>
  <c r="Q130" i="3" l="1"/>
  <c r="O130" i="3"/>
  <c r="N130" i="3"/>
  <c r="N43" i="3"/>
  <c r="B64" i="2"/>
  <c r="L129" i="2" l="1"/>
  <c r="L20" i="1" s="1"/>
  <c r="K129" i="2"/>
  <c r="K20" i="1" s="1"/>
  <c r="J129" i="2"/>
  <c r="J20" i="1" s="1"/>
  <c r="I129" i="2"/>
  <c r="I20" i="1" s="1"/>
  <c r="H129" i="2"/>
  <c r="H20" i="1" s="1"/>
  <c r="G129" i="2"/>
  <c r="G20" i="1" s="1"/>
  <c r="F129" i="2"/>
  <c r="F20" i="1" s="1"/>
  <c r="E129" i="2"/>
  <c r="E20" i="1" s="1"/>
  <c r="C129" i="2"/>
  <c r="C20" i="1" s="1"/>
  <c r="B129" i="2"/>
  <c r="B20" i="1" s="1"/>
  <c r="L128" i="2"/>
  <c r="L19" i="1" s="1"/>
  <c r="K128" i="2"/>
  <c r="K19" i="1" s="1"/>
  <c r="J128" i="2"/>
  <c r="J19" i="1" s="1"/>
  <c r="I128" i="2"/>
  <c r="I19" i="1" s="1"/>
  <c r="H128" i="2"/>
  <c r="H19" i="1" s="1"/>
  <c r="G128" i="2"/>
  <c r="G19" i="1" s="1"/>
  <c r="F128" i="2"/>
  <c r="F19" i="1" s="1"/>
  <c r="E128" i="2"/>
  <c r="E19" i="1" s="1"/>
  <c r="C128" i="2"/>
  <c r="C19" i="1" s="1"/>
  <c r="B128" i="2"/>
  <c r="B19" i="1" s="1"/>
  <c r="L127" i="2"/>
  <c r="L18" i="1" s="1"/>
  <c r="K127" i="2"/>
  <c r="K18" i="1" s="1"/>
  <c r="J127" i="2"/>
  <c r="J18" i="1" s="1"/>
  <c r="I127" i="2"/>
  <c r="I18" i="1" s="1"/>
  <c r="H127" i="2"/>
  <c r="H18" i="1" s="1"/>
  <c r="G127" i="2"/>
  <c r="G18" i="1" s="1"/>
  <c r="F127" i="2"/>
  <c r="F18" i="1" s="1"/>
  <c r="E127" i="2"/>
  <c r="E18" i="1" s="1"/>
  <c r="C127" i="2"/>
  <c r="C18" i="1" s="1"/>
  <c r="B127" i="2"/>
  <c r="B18" i="1" s="1"/>
  <c r="L126" i="2"/>
  <c r="L17" i="1" s="1"/>
  <c r="K126" i="2"/>
  <c r="K17" i="1" s="1"/>
  <c r="J126" i="2"/>
  <c r="J17" i="1" s="1"/>
  <c r="I126" i="2"/>
  <c r="I17" i="1" s="1"/>
  <c r="H126" i="2"/>
  <c r="H17" i="1" s="1"/>
  <c r="G126" i="2"/>
  <c r="G17" i="1" s="1"/>
  <c r="F126" i="2"/>
  <c r="F17" i="1" s="1"/>
  <c r="E126" i="2"/>
  <c r="E17" i="1" s="1"/>
  <c r="C126" i="2"/>
  <c r="C17" i="1" s="1"/>
  <c r="B126" i="2"/>
  <c r="B17" i="1" s="1"/>
  <c r="L125" i="2"/>
  <c r="L16" i="1" s="1"/>
  <c r="K125" i="2"/>
  <c r="K16" i="1" s="1"/>
  <c r="J125" i="2"/>
  <c r="J16" i="1" s="1"/>
  <c r="I125" i="2"/>
  <c r="I16" i="1" s="1"/>
  <c r="H125" i="2"/>
  <c r="H16" i="1" s="1"/>
  <c r="G125" i="2"/>
  <c r="G16" i="1" s="1"/>
  <c r="F125" i="2"/>
  <c r="F16" i="1" s="1"/>
  <c r="E125" i="2"/>
  <c r="E16" i="1" s="1"/>
  <c r="C125" i="2"/>
  <c r="C16" i="1" s="1"/>
  <c r="B125" i="2"/>
  <c r="B16" i="1" s="1"/>
  <c r="L124" i="2"/>
  <c r="L15" i="1" s="1"/>
  <c r="K124" i="2"/>
  <c r="K15" i="1" s="1"/>
  <c r="J124" i="2"/>
  <c r="J15" i="1" s="1"/>
  <c r="I124" i="2"/>
  <c r="I15" i="1" s="1"/>
  <c r="H124" i="2"/>
  <c r="H15" i="1" s="1"/>
  <c r="G124" i="2"/>
  <c r="G15" i="1" s="1"/>
  <c r="F124" i="2"/>
  <c r="F15" i="1" s="1"/>
  <c r="E124" i="2"/>
  <c r="E15" i="1" s="1"/>
  <c r="C124" i="2"/>
  <c r="C15" i="1" s="1"/>
  <c r="B124" i="2"/>
  <c r="B15" i="1" s="1"/>
  <c r="L123" i="2"/>
  <c r="L14" i="1" s="1"/>
  <c r="K123" i="2"/>
  <c r="K14" i="1" s="1"/>
  <c r="J123" i="2"/>
  <c r="J14" i="1" s="1"/>
  <c r="I123" i="2"/>
  <c r="I14" i="1" s="1"/>
  <c r="H123" i="2"/>
  <c r="H14" i="1" s="1"/>
  <c r="G123" i="2"/>
  <c r="G14" i="1" s="1"/>
  <c r="F123" i="2"/>
  <c r="F14" i="1" s="1"/>
  <c r="E123" i="2"/>
  <c r="E14" i="1" s="1"/>
  <c r="C123" i="2"/>
  <c r="C14" i="1" s="1"/>
  <c r="B123" i="2"/>
  <c r="B14" i="1" s="1"/>
  <c r="L122" i="2"/>
  <c r="L13" i="1" s="1"/>
  <c r="K122" i="2"/>
  <c r="K13" i="1" s="1"/>
  <c r="J122" i="2"/>
  <c r="J13" i="1" s="1"/>
  <c r="I122" i="2"/>
  <c r="I13" i="1" s="1"/>
  <c r="H122" i="2"/>
  <c r="H13" i="1" s="1"/>
  <c r="G122" i="2"/>
  <c r="G13" i="1" s="1"/>
  <c r="F122" i="2"/>
  <c r="F13" i="1" s="1"/>
  <c r="E122" i="2"/>
  <c r="E13" i="1" s="1"/>
  <c r="C122" i="2"/>
  <c r="C13" i="1" s="1"/>
  <c r="B122" i="2"/>
  <c r="B13" i="1" s="1"/>
  <c r="L121" i="2"/>
  <c r="L12" i="1" s="1"/>
  <c r="K121" i="2"/>
  <c r="K12" i="1" s="1"/>
  <c r="J121" i="2"/>
  <c r="J12" i="1" s="1"/>
  <c r="I121" i="2"/>
  <c r="I12" i="1" s="1"/>
  <c r="H121" i="2"/>
  <c r="H12" i="1" s="1"/>
  <c r="G121" i="2"/>
  <c r="G12" i="1" s="1"/>
  <c r="F121" i="2"/>
  <c r="F12" i="1" s="1"/>
  <c r="E121" i="2"/>
  <c r="E12" i="1" s="1"/>
  <c r="C121" i="2"/>
  <c r="C12" i="1" s="1"/>
  <c r="B121" i="2"/>
  <c r="B12" i="1" s="1"/>
  <c r="L120" i="2"/>
  <c r="L11" i="1" s="1"/>
  <c r="K120" i="2"/>
  <c r="K11" i="1" s="1"/>
  <c r="J120" i="2"/>
  <c r="J11" i="1" s="1"/>
  <c r="I120" i="2"/>
  <c r="I11" i="1" s="1"/>
  <c r="H120" i="2"/>
  <c r="H11" i="1" s="1"/>
  <c r="G120" i="2"/>
  <c r="G11" i="1" s="1"/>
  <c r="F120" i="2"/>
  <c r="F11" i="1" s="1"/>
  <c r="E120" i="2"/>
  <c r="E11" i="1" s="1"/>
  <c r="C120" i="2"/>
  <c r="C11" i="1" s="1"/>
  <c r="B120" i="2"/>
  <c r="B11" i="1" s="1"/>
  <c r="L119" i="2"/>
  <c r="L10" i="1" s="1"/>
  <c r="K119" i="2"/>
  <c r="K10" i="1" s="1"/>
  <c r="J119" i="2"/>
  <c r="J10" i="1" s="1"/>
  <c r="I119" i="2"/>
  <c r="I10" i="1" s="1"/>
  <c r="H119" i="2"/>
  <c r="H10" i="1" s="1"/>
  <c r="G119" i="2"/>
  <c r="G10" i="1" s="1"/>
  <c r="F119" i="2"/>
  <c r="F10" i="1" s="1"/>
  <c r="E119" i="2"/>
  <c r="E10" i="1" s="1"/>
  <c r="C119" i="2"/>
  <c r="C10" i="1" s="1"/>
  <c r="B119" i="2"/>
  <c r="B10" i="1" s="1"/>
  <c r="L118" i="2"/>
  <c r="L9" i="1" s="1"/>
  <c r="K118" i="2"/>
  <c r="K9" i="1" s="1"/>
  <c r="J118" i="2"/>
  <c r="J9" i="1" s="1"/>
  <c r="I118" i="2"/>
  <c r="I9" i="1" s="1"/>
  <c r="H118" i="2"/>
  <c r="H9" i="1" s="1"/>
  <c r="G118" i="2"/>
  <c r="G9" i="1" s="1"/>
  <c r="F118" i="2"/>
  <c r="F9" i="1" s="1"/>
  <c r="E118" i="2"/>
  <c r="E9" i="1" s="1"/>
  <c r="C118" i="2"/>
  <c r="C9" i="1" s="1"/>
  <c r="B118" i="2"/>
  <c r="B9" i="1" s="1"/>
  <c r="L117" i="2"/>
  <c r="L8" i="1" s="1"/>
  <c r="K117" i="2"/>
  <c r="K8" i="1" s="1"/>
  <c r="J117" i="2"/>
  <c r="J8" i="1" s="1"/>
  <c r="I117" i="2"/>
  <c r="I8" i="1" s="1"/>
  <c r="H117" i="2"/>
  <c r="H8" i="1" s="1"/>
  <c r="G117" i="2"/>
  <c r="G8" i="1" s="1"/>
  <c r="F117" i="2"/>
  <c r="F8" i="1" s="1"/>
  <c r="E117" i="2"/>
  <c r="E8" i="1" s="1"/>
  <c r="C117" i="2"/>
  <c r="C8" i="1" s="1"/>
  <c r="B117" i="2"/>
  <c r="B8" i="1" s="1"/>
  <c r="L116" i="2"/>
  <c r="L7" i="1" s="1"/>
  <c r="K116" i="2"/>
  <c r="K7" i="1" s="1"/>
  <c r="J116" i="2"/>
  <c r="J7" i="1" s="1"/>
  <c r="I116" i="2"/>
  <c r="I7" i="1" s="1"/>
  <c r="H116" i="2"/>
  <c r="H7" i="1" s="1"/>
  <c r="G116" i="2"/>
  <c r="G7" i="1" s="1"/>
  <c r="F116" i="2"/>
  <c r="F7" i="1" s="1"/>
  <c r="E116" i="2"/>
  <c r="E7" i="1" s="1"/>
  <c r="C116" i="2"/>
  <c r="C7" i="1" s="1"/>
  <c r="L107" i="2"/>
  <c r="K107" i="2"/>
  <c r="J107" i="2"/>
  <c r="I107" i="2"/>
  <c r="H107" i="2"/>
  <c r="G107" i="2"/>
  <c r="F107" i="2"/>
  <c r="E107" i="2"/>
  <c r="C107" i="2"/>
  <c r="O106" i="2"/>
  <c r="O105" i="2"/>
  <c r="O104" i="2"/>
  <c r="O103" i="2"/>
  <c r="O102" i="2"/>
  <c r="O101" i="2"/>
  <c r="O100" i="2"/>
  <c r="O99" i="2"/>
  <c r="O98" i="2"/>
  <c r="O97" i="2"/>
  <c r="O95" i="2"/>
  <c r="O94" i="2"/>
  <c r="O93" i="2"/>
  <c r="L86" i="2"/>
  <c r="K86" i="2"/>
  <c r="J86" i="2"/>
  <c r="I86" i="2"/>
  <c r="H86" i="2"/>
  <c r="G86" i="2"/>
  <c r="F86" i="2"/>
  <c r="E86" i="2"/>
  <c r="C86" i="2"/>
  <c r="B86" i="2"/>
  <c r="L64" i="2"/>
  <c r="K64" i="2"/>
  <c r="J64" i="2"/>
  <c r="I64" i="2"/>
  <c r="H64" i="2"/>
  <c r="G64" i="2"/>
  <c r="F64" i="2"/>
  <c r="E64" i="2"/>
  <c r="C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L43" i="2"/>
  <c r="K43" i="2"/>
  <c r="J43" i="2"/>
  <c r="I43" i="2"/>
  <c r="H43" i="2"/>
  <c r="G43" i="2"/>
  <c r="F43" i="2"/>
  <c r="E43" i="2"/>
  <c r="C43" i="2"/>
  <c r="B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L22" i="2"/>
  <c r="K22" i="2"/>
  <c r="J22" i="2"/>
  <c r="I22" i="2"/>
  <c r="H22" i="2"/>
  <c r="G22" i="2"/>
  <c r="F22" i="2"/>
  <c r="E22" i="2"/>
  <c r="C22" i="2"/>
  <c r="B22" i="2"/>
  <c r="O21" i="2"/>
  <c r="O20" i="2"/>
  <c r="O19" i="2"/>
  <c r="O18" i="2"/>
  <c r="O17" i="2"/>
  <c r="O16" i="2"/>
  <c r="O15" i="2"/>
  <c r="O14" i="2"/>
  <c r="O13" i="2"/>
  <c r="O12" i="2"/>
  <c r="O11" i="2"/>
  <c r="O10" i="2"/>
  <c r="O8" i="2"/>
  <c r="P9" i="1" l="1"/>
  <c r="N9" i="1"/>
  <c r="P11" i="1"/>
  <c r="N11" i="1"/>
  <c r="N13" i="1"/>
  <c r="P13" i="1"/>
  <c r="P15" i="1"/>
  <c r="N15" i="1"/>
  <c r="N17" i="1"/>
  <c r="P17" i="1"/>
  <c r="P19" i="1"/>
  <c r="N19" i="1"/>
  <c r="P7" i="1"/>
  <c r="N7" i="1"/>
  <c r="N8" i="1"/>
  <c r="P8" i="1"/>
  <c r="P10" i="1"/>
  <c r="N10" i="1"/>
  <c r="P14" i="1"/>
  <c r="N14" i="1"/>
  <c r="P16" i="1"/>
  <c r="N16" i="1"/>
  <c r="P18" i="1"/>
  <c r="N18" i="1"/>
  <c r="P20" i="1"/>
  <c r="N20" i="1"/>
  <c r="N12" i="1"/>
  <c r="P12" i="1"/>
  <c r="R20" i="1"/>
  <c r="Q13" i="1"/>
  <c r="S13" i="1"/>
  <c r="AG13" i="1" s="1"/>
  <c r="R10" i="1"/>
  <c r="J21" i="1"/>
  <c r="Q19" i="1"/>
  <c r="Q9" i="1"/>
  <c r="S9" i="1"/>
  <c r="AG9" i="1" s="1"/>
  <c r="R11" i="1"/>
  <c r="R17" i="1"/>
  <c r="S17" i="1"/>
  <c r="AG17" i="1" s="1"/>
  <c r="R8" i="1"/>
  <c r="L21" i="1"/>
  <c r="K21" i="1"/>
  <c r="I21" i="1"/>
  <c r="H21" i="1"/>
  <c r="G21" i="1"/>
  <c r="E21" i="1"/>
  <c r="N43" i="2"/>
  <c r="S12" i="1"/>
  <c r="AG12" i="1" s="1"/>
  <c r="R14" i="1"/>
  <c r="C21" i="1"/>
  <c r="Q11" i="1"/>
  <c r="R9" i="1"/>
  <c r="R15" i="1"/>
  <c r="F21" i="1"/>
  <c r="R12" i="1"/>
  <c r="R18" i="1"/>
  <c r="Q7" i="1"/>
  <c r="S20" i="1"/>
  <c r="AG20" i="1" s="1"/>
  <c r="R7" i="1"/>
  <c r="S8" i="1"/>
  <c r="AG8" i="1" s="1"/>
  <c r="R13" i="1"/>
  <c r="Q15" i="1"/>
  <c r="R16" i="1"/>
  <c r="R19" i="1"/>
  <c r="N107" i="2"/>
  <c r="S16" i="1"/>
  <c r="AG16" i="1" s="1"/>
  <c r="Q17" i="1"/>
  <c r="O107" i="2"/>
  <c r="P107" i="2"/>
  <c r="N117" i="2"/>
  <c r="N129" i="2"/>
  <c r="N128" i="2"/>
  <c r="N120" i="2"/>
  <c r="N121" i="2"/>
  <c r="E130" i="2"/>
  <c r="I130" i="2"/>
  <c r="N86" i="2"/>
  <c r="O86" i="2"/>
  <c r="O129" i="2"/>
  <c r="N64" i="2"/>
  <c r="O64" i="2"/>
  <c r="F130" i="2"/>
  <c r="O117" i="2"/>
  <c r="N119" i="2"/>
  <c r="O43" i="2"/>
  <c r="J130" i="2"/>
  <c r="O125" i="2"/>
  <c r="O118" i="2"/>
  <c r="K130" i="2"/>
  <c r="O121" i="2"/>
  <c r="O22" i="2"/>
  <c r="C130" i="2"/>
  <c r="H130" i="2"/>
  <c r="L130" i="2"/>
  <c r="O122" i="2"/>
  <c r="O124" i="2"/>
  <c r="O126" i="2"/>
  <c r="O128" i="2"/>
  <c r="N124" i="2"/>
  <c r="N125" i="2"/>
  <c r="N22" i="2"/>
  <c r="O116" i="2"/>
  <c r="G130" i="2"/>
  <c r="O120" i="2"/>
  <c r="N123" i="2"/>
  <c r="N127" i="2"/>
  <c r="N116" i="2"/>
  <c r="O119" i="2"/>
  <c r="O123" i="2"/>
  <c r="O127" i="2"/>
  <c r="B130" i="2"/>
  <c r="N118" i="2"/>
  <c r="N122" i="2"/>
  <c r="N126" i="2"/>
  <c r="Q8" i="1"/>
  <c r="S10" i="1"/>
  <c r="AG10" i="1" s="1"/>
  <c r="Q12" i="1"/>
  <c r="S14" i="1"/>
  <c r="AG14" i="1" s="1"/>
  <c r="Q16" i="1"/>
  <c r="S18" i="1"/>
  <c r="AG18" i="1" s="1"/>
  <c r="Q20" i="1"/>
  <c r="S7" i="1"/>
  <c r="AG7" i="1" s="1"/>
  <c r="S11" i="1"/>
  <c r="AG11" i="1" s="1"/>
  <c r="S15" i="1"/>
  <c r="AG15" i="1" s="1"/>
  <c r="S19" i="1"/>
  <c r="AG19" i="1" s="1"/>
  <c r="B21" i="1"/>
  <c r="Q10" i="1"/>
  <c r="Q14" i="1"/>
  <c r="Q18" i="1"/>
  <c r="N21" i="1" l="1"/>
  <c r="R21" i="1"/>
  <c r="AG21" i="1"/>
  <c r="P21" i="1"/>
  <c r="P23" i="1" s="1"/>
  <c r="S21" i="1"/>
  <c r="Q21" i="1"/>
  <c r="N130" i="2"/>
  <c r="O130" i="2"/>
</calcChain>
</file>

<file path=xl/sharedStrings.xml><?xml version="1.0" encoding="utf-8"?>
<sst xmlns="http://schemas.openxmlformats.org/spreadsheetml/2006/main" count="794" uniqueCount="79">
  <si>
    <t>MINISTERIO DE ECONOMIA</t>
  </si>
  <si>
    <t xml:space="preserve">PLAN DE ORDENAMIENTO Y TRANSPARENCIA DEL </t>
  </si>
  <si>
    <t>MERCADO DE GAS LICUADO DE PETROLEO (GLP)</t>
  </si>
  <si>
    <t>CENADE</t>
  </si>
  <si>
    <t>CASOS GENERADOS</t>
  </si>
  <si>
    <t>TARJETAS ENTREGADAS</t>
  </si>
  <si>
    <t>CONSULTA CASOS ESPECIALES O DE TRÁMITE</t>
  </si>
  <si>
    <t>CONSULTA SOBRE EMISIÓN DE TARJETAS</t>
  </si>
  <si>
    <t>SUBSIDIO YA NO APARECE EN RECIBO</t>
  </si>
  <si>
    <t>SUBSIDIO POR RECIBO O TARJETA YA COBRADO</t>
  </si>
  <si>
    <t>DEVOLUCIONES DE TARJETAS O REPORTES DE EXTRAVÍO Y ROBO</t>
  </si>
  <si>
    <t>NOTIFICACIÓN DE TARJETAS</t>
  </si>
  <si>
    <t>VERIFICACIONES</t>
  </si>
  <si>
    <t>ATENCION PUNTOS DE VENTA</t>
  </si>
  <si>
    <t>TOTALES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</si>
  <si>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</si>
  <si>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</si>
  <si>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</si>
  <si>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</si>
  <si>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</si>
  <si>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</si>
  <si>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</si>
  <si>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</si>
  <si>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</si>
  <si>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</si>
  <si>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ACUM</t>
  </si>
  <si>
    <t>ANUAL</t>
  </si>
  <si>
    <t>AHUACHAPAN 01A</t>
  </si>
  <si>
    <t>SANTA ANA 02A</t>
  </si>
  <si>
    <t>SONSONATE 03A</t>
  </si>
  <si>
    <t>CHALATENANGO 04A</t>
  </si>
  <si>
    <t>LA LIBERTAD 05A</t>
  </si>
  <si>
    <t>SAN SALVADOR 06A</t>
  </si>
  <si>
    <t>CUSCATLAN 07A</t>
  </si>
  <si>
    <t>LA PAZ 08A</t>
  </si>
  <si>
    <t>CABAÑAS 09A</t>
  </si>
  <si>
    <t>SAN VICENTE 10A</t>
  </si>
  <si>
    <t>USULUTAN 11A</t>
  </si>
  <si>
    <t>SAN MIGUEL 12A</t>
  </si>
  <si>
    <t>MORAZAN 13A</t>
  </si>
  <si>
    <t>LA UNION 14A</t>
  </si>
  <si>
    <t>NOV</t>
  </si>
  <si>
    <t>CONTROL DE ATENCIONES EN CENADE SEMANA DEL 21 AL 23 DICIEMBRE 2015</t>
  </si>
  <si>
    <t>CONTROL DE ATENCIONES EN CENADE  DEL 04 AL 29 ENERO 2016</t>
  </si>
  <si>
    <t>TOTAL DE ATENCIONES DIARIAS</t>
  </si>
  <si>
    <t>CONTROL DE ATENCIONES EN CENADE 04 ENERO 2016</t>
  </si>
  <si>
    <t>CONTROL DE ATENCIONES EN CENADE 05 ENERO 2016</t>
  </si>
  <si>
    <t>CONTROL DE ATENCIONES EN CENADE 06 ENERO 2016</t>
  </si>
  <si>
    <t>CONTROL DE ATENCIONES EN CENADE 07 ENERO 2016</t>
  </si>
  <si>
    <t>CONTROL DE ATENCIONES EN CENADE 08 DE ENERO 2015</t>
  </si>
  <si>
    <t>CONTROL DE ATENCIONES EN CENADE SEMANA DEL 04 AL 08 ENERO 2015</t>
  </si>
  <si>
    <t>CONTROL DE ATENCIONES EN CENADE 11 ENERO 2015</t>
  </si>
  <si>
    <t>CONTROL DE ATENCIONES EN CENADE 12 ENERO 2015</t>
  </si>
  <si>
    <t>CONTROL DE ATENCIONES EN CENADE 13 ENERO 2015</t>
  </si>
  <si>
    <t>CONTROL DE ATENCIONES EN CENADE 14 ENERO 2015</t>
  </si>
  <si>
    <t>CONTROL DE ATENCIONES EN CENADE  15 ENERO 2015</t>
  </si>
  <si>
    <t>CONTROL DE ATENCIONES EN CENADE SEMANA DEL 11 AL 15 DICIEMBRE 2015</t>
  </si>
  <si>
    <t>CONTROL DE ATENCIONES EN CENADE 18 ENERO 2016</t>
  </si>
  <si>
    <t>CONTROL DE ATENCIONES EN CENADE 19 ENERO 2016</t>
  </si>
  <si>
    <t>CONTROL DE ATENCIONES EN CENADE 20 ENERO 2016</t>
  </si>
  <si>
    <t>CONTROL DE ATENCIONES EN CENADE 21 ENERO 2016</t>
  </si>
  <si>
    <t>CONTROL DE ATENCIONES EN CENADE  22 ENERO 2016</t>
  </si>
  <si>
    <t>CONTROL DE ATENCIONES EN CENADE SEMANA DEL 18 AL 22 ENERO 2016</t>
  </si>
  <si>
    <t>CONTROL DE ATENCIONES EN CENADE 25 ENERO 2016</t>
  </si>
  <si>
    <t>CONTROL DE ATENCIONES EN CENADE 26 ENERO 2016</t>
  </si>
  <si>
    <t>CONTROL DE ATENCIONES EN CENADE 27 ENERO 2016</t>
  </si>
  <si>
    <t>CONTROL DE ATENCIONES EN CENADE 28 ENERO 2016</t>
  </si>
  <si>
    <t>CONTROL DE ATENCIONES EN CENADE 29 ENERO 2016</t>
  </si>
  <si>
    <t>ENLACE RECIBO</t>
  </si>
  <si>
    <t>CONSOLIDADO CONSULTAS</t>
  </si>
  <si>
    <t>ATENCIONES DIARIAS</t>
  </si>
  <si>
    <t>ATENCIONES MENSUAL (ACUMULADO)</t>
  </si>
  <si>
    <t>DIC</t>
  </si>
  <si>
    <t>SE ACTIVARON</t>
  </si>
  <si>
    <t>TARJETAS SOLIDARIAS</t>
  </si>
  <si>
    <t>ACTIVACION DE TARJETAS</t>
  </si>
  <si>
    <t>0 </t>
  </si>
  <si>
    <t>5 </t>
  </si>
  <si>
    <t>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</si>
</sst>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8F3A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ill="1"/>
    <xf numFmtId="0" fontId="4" fillId="3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F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 sz="1200"/>
              <a:t>ATENCIONES 04 AL 29 ENERO</a:t>
            </a:r>
          </a:p>
        </c:rich>
      </c:tx>
      <c:layout>
        <c:manualLayout>
          <c:xMode val="edge"/>
          <c:yMode val="edge"/>
          <c:x val="0.39177248758302108"/>
          <c:y val="3.28812208616071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ENE'!$B$6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'CONSOLIDADO ENE'!$A$7:$A$20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'CONSOLIDADO ENE'!$B$7:$B$20</c:f>
              <c:numCache>
                <c:formatCode>General</c:formatCode>
                <c:ptCount val="14"/>
                <c:pt idx="0">
                  <c:v>115</c:v>
                </c:pt>
                <c:pt idx="1">
                  <c:v>105</c:v>
                </c:pt>
                <c:pt idx="2">
                  <c:v>118</c:v>
                </c:pt>
                <c:pt idx="3">
                  <c:v>88</c:v>
                </c:pt>
                <c:pt idx="4">
                  <c:v>154</c:v>
                </c:pt>
                <c:pt idx="5">
                  <c:v>343</c:v>
                </c:pt>
                <c:pt idx="6">
                  <c:v>100</c:v>
                </c:pt>
                <c:pt idx="7">
                  <c:v>61</c:v>
                </c:pt>
                <c:pt idx="8">
                  <c:v>18</c:v>
                </c:pt>
                <c:pt idx="9">
                  <c:v>22</c:v>
                </c:pt>
                <c:pt idx="10">
                  <c:v>49</c:v>
                </c:pt>
                <c:pt idx="11">
                  <c:v>39</c:v>
                </c:pt>
                <c:pt idx="12">
                  <c:v>36</c:v>
                </c:pt>
                <c:pt idx="13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FB-48B0-84CB-39FB22B1E189}"/>
            </c:ext>
          </c:extLst>
        </c:ser>
        <c:ser>
          <c:idx val="1"/>
          <c:order val="1"/>
          <c:tx>
            <c:strRef>
              <c:f>'CONSOLIDADO ENE'!$C$6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'CONSOLIDADO ENE'!$A$7:$A$20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'CONSOLIDADO ENE'!$C$7:$C$20</c:f>
              <c:numCache>
                <c:formatCode>General</c:formatCode>
                <c:ptCount val="14"/>
                <c:pt idx="0">
                  <c:v>125</c:v>
                </c:pt>
                <c:pt idx="1">
                  <c:v>197</c:v>
                </c:pt>
                <c:pt idx="2">
                  <c:v>254</c:v>
                </c:pt>
                <c:pt idx="3">
                  <c:v>119</c:v>
                </c:pt>
                <c:pt idx="4">
                  <c:v>1213</c:v>
                </c:pt>
                <c:pt idx="5">
                  <c:v>4802</c:v>
                </c:pt>
                <c:pt idx="6">
                  <c:v>58</c:v>
                </c:pt>
                <c:pt idx="7">
                  <c:v>124</c:v>
                </c:pt>
                <c:pt idx="8">
                  <c:v>19</c:v>
                </c:pt>
                <c:pt idx="9">
                  <c:v>63</c:v>
                </c:pt>
                <c:pt idx="10">
                  <c:v>49</c:v>
                </c:pt>
                <c:pt idx="11">
                  <c:v>169</c:v>
                </c:pt>
                <c:pt idx="12">
                  <c:v>53</c:v>
                </c:pt>
                <c:pt idx="13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FB-48B0-84CB-39FB22B1E189}"/>
            </c:ext>
          </c:extLst>
        </c:ser>
        <c:ser>
          <c:idx val="2"/>
          <c:order val="2"/>
          <c:tx>
            <c:strRef>
              <c:f>'CONSOLIDADO ENE'!$K$6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cat>
            <c:strRef>
              <c:f>'CONSOLIDADO ENE'!$A$7:$A$20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'CONSOLIDADO ENE'!$K$7:$K$20</c:f>
              <c:numCache>
                <c:formatCode>General</c:formatCode>
                <c:ptCount val="14"/>
                <c:pt idx="0">
                  <c:v>102</c:v>
                </c:pt>
                <c:pt idx="1">
                  <c:v>348</c:v>
                </c:pt>
                <c:pt idx="2">
                  <c:v>215</c:v>
                </c:pt>
                <c:pt idx="3">
                  <c:v>60</c:v>
                </c:pt>
                <c:pt idx="4">
                  <c:v>638</c:v>
                </c:pt>
                <c:pt idx="5">
                  <c:v>205</c:v>
                </c:pt>
                <c:pt idx="6">
                  <c:v>94</c:v>
                </c:pt>
                <c:pt idx="7">
                  <c:v>136</c:v>
                </c:pt>
                <c:pt idx="8">
                  <c:v>40</c:v>
                </c:pt>
                <c:pt idx="9">
                  <c:v>32</c:v>
                </c:pt>
                <c:pt idx="10">
                  <c:v>125</c:v>
                </c:pt>
                <c:pt idx="11">
                  <c:v>42</c:v>
                </c:pt>
                <c:pt idx="12">
                  <c:v>35</c:v>
                </c:pt>
                <c:pt idx="13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FB-48B0-84CB-39FB22B1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0796992"/>
        <c:axId val="170794192"/>
      </c:barChart>
      <c:catAx>
        <c:axId val="170796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0794192"/>
        <c:crosses val="autoZero"/>
        <c:auto val="1"/>
        <c:lblAlgn val="ctr"/>
        <c:lblOffset val="100"/>
        <c:noMultiLvlLbl val="0"/>
      </c:catAx>
      <c:valAx>
        <c:axId val="170794192"/>
        <c:scaling>
          <c:orientation val="minMax"/>
        </c:scaling>
        <c:delete val="0"/>
        <c:axPos val="l"/>
        <c:majorGridlines>
          <c:spPr>
            <a:effectLst>
              <a:glow rad="127000">
                <a:schemeClr val="bg1"/>
              </a:glow>
            </a:effectLst>
          </c:spPr>
        </c:majorGridlines>
        <c:numFmt formatCode="General" sourceLinked="1"/>
        <c:majorTickMark val="none"/>
        <c:minorTickMark val="none"/>
        <c:tickLblPos val="nextTo"/>
        <c:crossAx val="170796992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  <a:ln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SV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35433070866141736" l="0.70866141732283494" r="0.70866141732283494" t="0.35433070866141736" header="0.31496062992126006" footer="0.31496062992126006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11 - 15 ENERO'!$B$49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ENERO'!$B$50:$B$63</c:f>
              <c:numCache>
                <c:formatCode>General</c:formatCode>
                <c:ptCount val="14"/>
                <c:pt idx="0">
                  <c:v>7</c:v>
                </c:pt>
                <c:pt idx="1">
                  <c:v>3</c:v>
                </c:pt>
                <c:pt idx="2">
                  <c:v>9</c:v>
                </c:pt>
                <c:pt idx="3">
                  <c:v>1</c:v>
                </c:pt>
                <c:pt idx="4">
                  <c:v>10</c:v>
                </c:pt>
                <c:pt idx="5">
                  <c:v>20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F9-4B65-A02F-B6D9D2FA8B37}"/>
            </c:ext>
          </c:extLst>
        </c:ser>
        <c:ser>
          <c:idx val="1"/>
          <c:order val="1"/>
          <c:tx>
            <c:strRef>
              <c:f>'CENADE 11 - 15 ENERO'!$C$49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ENERO'!$C$50:$C$63</c:f>
              <c:numCache>
                <c:formatCode>General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68</c:v>
                </c:pt>
                <c:pt idx="5">
                  <c:v>172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16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F9-4B65-A02F-B6D9D2FA8B37}"/>
            </c:ext>
          </c:extLst>
        </c:ser>
        <c:ser>
          <c:idx val="2"/>
          <c:order val="2"/>
          <c:tx>
            <c:strRef>
              <c:f>'CENADE 11 - 15 ENERO'!$K$49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ENERO'!$K$50:$K$63</c:f>
              <c:numCache>
                <c:formatCode>General</c:formatCode>
                <c:ptCount val="14"/>
                <c:pt idx="0">
                  <c:v>0</c:v>
                </c:pt>
                <c:pt idx="1">
                  <c:v>13</c:v>
                </c:pt>
                <c:pt idx="2">
                  <c:v>10</c:v>
                </c:pt>
                <c:pt idx="3">
                  <c:v>0</c:v>
                </c:pt>
                <c:pt idx="4">
                  <c:v>34</c:v>
                </c:pt>
                <c:pt idx="5">
                  <c:v>0</c:v>
                </c:pt>
                <c:pt idx="6">
                  <c:v>8</c:v>
                </c:pt>
                <c:pt idx="7">
                  <c:v>8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F9-4B65-A02F-B6D9D2FA8B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5460864"/>
        <c:axId val="175461424"/>
      </c:barChart>
      <c:catAx>
        <c:axId val="175460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5461424"/>
        <c:crosses val="autoZero"/>
        <c:auto val="1"/>
        <c:lblAlgn val="ctr"/>
        <c:lblOffset val="100"/>
        <c:noMultiLvlLbl val="0"/>
      </c:catAx>
      <c:valAx>
        <c:axId val="17546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5460864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11 - 15 ENERO'!$B$71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ENERO'!$B$72:$B$85</c:f>
              <c:numCache>
                <c:formatCode>General</c:formatCode>
                <c:ptCount val="14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7</c:v>
                </c:pt>
                <c:pt idx="5">
                  <c:v>24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59-4D14-AE9F-624D69DE037C}"/>
            </c:ext>
          </c:extLst>
        </c:ser>
        <c:ser>
          <c:idx val="1"/>
          <c:order val="1"/>
          <c:tx>
            <c:strRef>
              <c:f>'CENADE 11 - 15 ENERO'!$C$71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ENERO'!$C$72:$C$85</c:f>
              <c:numCache>
                <c:formatCode>General</c:formatCode>
                <c:ptCount val="14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58</c:v>
                </c:pt>
                <c:pt idx="5">
                  <c:v>175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59-4D14-AE9F-624D69DE037C}"/>
            </c:ext>
          </c:extLst>
        </c:ser>
        <c:ser>
          <c:idx val="2"/>
          <c:order val="2"/>
          <c:tx>
            <c:strRef>
              <c:f>'CENADE 11 - 15 ENERO'!$K$71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ENERO'!$K$72:$K$85</c:f>
              <c:numCache>
                <c:formatCode>General</c:formatCode>
                <c:ptCount val="14"/>
                <c:pt idx="0">
                  <c:v>1</c:v>
                </c:pt>
                <c:pt idx="1">
                  <c:v>13</c:v>
                </c:pt>
                <c:pt idx="2">
                  <c:v>12</c:v>
                </c:pt>
                <c:pt idx="3">
                  <c:v>0</c:v>
                </c:pt>
                <c:pt idx="4">
                  <c:v>38</c:v>
                </c:pt>
                <c:pt idx="5">
                  <c:v>22</c:v>
                </c:pt>
                <c:pt idx="6">
                  <c:v>11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59-4D14-AE9F-624D69DE03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42449040"/>
        <c:axId val="242449600"/>
      </c:barChart>
      <c:catAx>
        <c:axId val="24244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2449600"/>
        <c:crosses val="autoZero"/>
        <c:auto val="1"/>
        <c:lblAlgn val="ctr"/>
        <c:lblOffset val="100"/>
        <c:noMultiLvlLbl val="0"/>
      </c:catAx>
      <c:valAx>
        <c:axId val="242449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4244904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s-SV" sz="1050"/>
              <a:t>ATENCIONES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11 - 15 ENERO'!$B$92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ENERO'!$B$93:$B$106</c:f>
              <c:numCache>
                <c:formatCode>General</c:formatCode>
                <c:ptCount val="14"/>
                <c:pt idx="0">
                  <c:v>7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19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8F-4D0A-9DDC-7F47623CBF2D}"/>
            </c:ext>
          </c:extLst>
        </c:ser>
        <c:ser>
          <c:idx val="1"/>
          <c:order val="1"/>
          <c:tx>
            <c:strRef>
              <c:f>'CENADE 11 - 15 ENERO'!$C$92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ENERO'!$C$93:$C$106</c:f>
              <c:numCache>
                <c:formatCode>General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38</c:v>
                </c:pt>
                <c:pt idx="5">
                  <c:v>206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8F-4D0A-9DDC-7F47623CBF2D}"/>
            </c:ext>
          </c:extLst>
        </c:ser>
        <c:ser>
          <c:idx val="2"/>
          <c:order val="2"/>
          <c:tx>
            <c:strRef>
              <c:f>'CENADE 11 - 15 ENERO'!$F$92</c:f>
              <c:strCache>
                <c:ptCount val="1"/>
                <c:pt idx="0">
                  <c:v>CONSULTA SOBRE EMISIÓN DE TARJETAS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ENERO'!$F$93:$F$106</c:f>
              <c:numCache>
                <c:formatCode>General</c:formatCode>
                <c:ptCount val="14"/>
                <c:pt idx="0">
                  <c:v>10</c:v>
                </c:pt>
                <c:pt idx="1">
                  <c:v>26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8F-4D0A-9DDC-7F47623CB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2453520"/>
        <c:axId val="242454080"/>
      </c:barChart>
      <c:catAx>
        <c:axId val="24245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2454080"/>
        <c:crosses val="autoZero"/>
        <c:auto val="1"/>
        <c:lblAlgn val="ctr"/>
        <c:lblOffset val="100"/>
        <c:noMultiLvlLbl val="0"/>
      </c:catAx>
      <c:valAx>
        <c:axId val="242454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42453520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18 - 22 ENERO'!$B$28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ENERO'!$B$29:$B$42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8</c:v>
                </c:pt>
                <c:pt idx="5">
                  <c:v>17</c:v>
                </c:pt>
                <c:pt idx="6">
                  <c:v>10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53-4B49-916F-D9C27B71B71F}"/>
            </c:ext>
          </c:extLst>
        </c:ser>
        <c:ser>
          <c:idx val="1"/>
          <c:order val="1"/>
          <c:tx>
            <c:strRef>
              <c:f>'CENADE 18 - 22 ENERO'!$C$28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ENERO'!$C$29:$C$42</c:f>
              <c:numCache>
                <c:formatCode>General</c:formatCode>
                <c:ptCount val="14"/>
                <c:pt idx="0">
                  <c:v>0</c:v>
                </c:pt>
                <c:pt idx="1">
                  <c:v>11</c:v>
                </c:pt>
                <c:pt idx="2">
                  <c:v>6</c:v>
                </c:pt>
                <c:pt idx="3">
                  <c:v>1</c:v>
                </c:pt>
                <c:pt idx="4">
                  <c:v>42</c:v>
                </c:pt>
                <c:pt idx="5">
                  <c:v>200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53-4B49-916F-D9C27B71B71F}"/>
            </c:ext>
          </c:extLst>
        </c:ser>
        <c:ser>
          <c:idx val="2"/>
          <c:order val="2"/>
          <c:tx>
            <c:strRef>
              <c:f>'CENADE 18 - 22 ENERO'!$K$28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ENERO'!$K$29:$K$42</c:f>
              <c:numCache>
                <c:formatCode>General</c:formatCode>
                <c:ptCount val="14"/>
                <c:pt idx="0">
                  <c:v>12</c:v>
                </c:pt>
                <c:pt idx="1">
                  <c:v>18</c:v>
                </c:pt>
                <c:pt idx="2">
                  <c:v>19</c:v>
                </c:pt>
                <c:pt idx="3">
                  <c:v>16</c:v>
                </c:pt>
                <c:pt idx="4">
                  <c:v>35</c:v>
                </c:pt>
                <c:pt idx="5">
                  <c:v>20</c:v>
                </c:pt>
                <c:pt idx="6">
                  <c:v>9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53-4B49-916F-D9C27B71B7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5816432"/>
        <c:axId val="175816992"/>
      </c:barChart>
      <c:catAx>
        <c:axId val="17581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5816992"/>
        <c:crosses val="autoZero"/>
        <c:auto val="1"/>
        <c:lblAlgn val="ctr"/>
        <c:lblOffset val="100"/>
        <c:noMultiLvlLbl val="0"/>
      </c:catAx>
      <c:valAx>
        <c:axId val="17581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581643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SV"/>
        </a:p>
      </c:txPr>
    </c:legend>
    <c:plotVisOnly val="1"/>
    <c:dispBlanksAs val="zero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18 - 22 ENERO'!$B$7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ENERO'!$B$8:$B$21</c:f>
              <c:numCache>
                <c:formatCode>General</c:formatCode>
                <c:ptCount val="14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7</c:v>
                </c:pt>
                <c:pt idx="4">
                  <c:v>13</c:v>
                </c:pt>
                <c:pt idx="5">
                  <c:v>16</c:v>
                </c:pt>
                <c:pt idx="6">
                  <c:v>4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39-45B8-B590-7A195CADB983}"/>
            </c:ext>
          </c:extLst>
        </c:ser>
        <c:ser>
          <c:idx val="1"/>
          <c:order val="1"/>
          <c:tx>
            <c:strRef>
              <c:f>'CENADE 18 - 22 ENERO'!$C$7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ENERO'!$C$8:$C$21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58</c:v>
                </c:pt>
                <c:pt idx="5">
                  <c:v>269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39-45B8-B590-7A195CADB983}"/>
            </c:ext>
          </c:extLst>
        </c:ser>
        <c:ser>
          <c:idx val="2"/>
          <c:order val="2"/>
          <c:tx>
            <c:strRef>
              <c:f>'CENADE 18 - 22 ENERO'!$K$7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ENERO'!$K$8:$K$21</c:f>
              <c:numCache>
                <c:formatCode>General</c:formatCode>
                <c:ptCount val="14"/>
                <c:pt idx="0">
                  <c:v>13</c:v>
                </c:pt>
                <c:pt idx="1">
                  <c:v>9</c:v>
                </c:pt>
                <c:pt idx="2">
                  <c:v>15</c:v>
                </c:pt>
                <c:pt idx="3">
                  <c:v>9</c:v>
                </c:pt>
                <c:pt idx="4">
                  <c:v>39</c:v>
                </c:pt>
                <c:pt idx="5">
                  <c:v>7</c:v>
                </c:pt>
                <c:pt idx="6">
                  <c:v>10</c:v>
                </c:pt>
                <c:pt idx="7">
                  <c:v>8</c:v>
                </c:pt>
                <c:pt idx="8">
                  <c:v>0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39-45B8-B590-7A195CADB9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5820912"/>
        <c:axId val="175821472"/>
      </c:barChart>
      <c:catAx>
        <c:axId val="17582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5821472"/>
        <c:crosses val="autoZero"/>
        <c:auto val="1"/>
        <c:lblAlgn val="ctr"/>
        <c:lblOffset val="100"/>
        <c:noMultiLvlLbl val="0"/>
      </c:catAx>
      <c:valAx>
        <c:axId val="17582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582091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18 - 22 ENERO'!$B$49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ENERO'!$B$50:$B$63</c:f>
              <c:numCache>
                <c:formatCode>General</c:formatCode>
                <c:ptCount val="14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9C-4442-A112-8252B31F27C2}"/>
            </c:ext>
          </c:extLst>
        </c:ser>
        <c:ser>
          <c:idx val="1"/>
          <c:order val="1"/>
          <c:tx>
            <c:strRef>
              <c:f>'CENADE 18 - 22 ENERO'!$C$49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ENERO'!$C$50:$C$63</c:f>
              <c:numCache>
                <c:formatCode>General</c:formatCode>
                <c:ptCount val="14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48</c:v>
                </c:pt>
                <c:pt idx="5">
                  <c:v>177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9C-4442-A112-8252B31F27C2}"/>
            </c:ext>
          </c:extLst>
        </c:ser>
        <c:ser>
          <c:idx val="2"/>
          <c:order val="2"/>
          <c:tx>
            <c:strRef>
              <c:f>'CENADE 18 - 22 ENERO'!$K$49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ENERO'!$K$50:$K$63</c:f>
              <c:numCache>
                <c:formatCode>General</c:formatCode>
                <c:ptCount val="14"/>
                <c:pt idx="0">
                  <c:v>13</c:v>
                </c:pt>
                <c:pt idx="1">
                  <c:v>30</c:v>
                </c:pt>
                <c:pt idx="2">
                  <c:v>16</c:v>
                </c:pt>
                <c:pt idx="3">
                  <c:v>8</c:v>
                </c:pt>
                <c:pt idx="4">
                  <c:v>27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0</c:v>
                </c:pt>
                <c:pt idx="9">
                  <c:v>2</c:v>
                </c:pt>
                <c:pt idx="10">
                  <c:v>8</c:v>
                </c:pt>
                <c:pt idx="11">
                  <c:v>2</c:v>
                </c:pt>
                <c:pt idx="12">
                  <c:v>0</c:v>
                </c:pt>
                <c:pt idx="1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9C-4442-A112-8252B31F27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42930640"/>
        <c:axId val="242931200"/>
      </c:barChart>
      <c:catAx>
        <c:axId val="242930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2931200"/>
        <c:crosses val="autoZero"/>
        <c:auto val="1"/>
        <c:lblAlgn val="ctr"/>
        <c:lblOffset val="100"/>
        <c:noMultiLvlLbl val="0"/>
      </c:catAx>
      <c:valAx>
        <c:axId val="242931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4293064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18 - 22 ENERO'!$B$71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ENERO'!$B$72:$B$85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10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97-44C7-82BC-B152223FB349}"/>
            </c:ext>
          </c:extLst>
        </c:ser>
        <c:ser>
          <c:idx val="1"/>
          <c:order val="1"/>
          <c:tx>
            <c:strRef>
              <c:f>'CENADE 18 - 22 ENERO'!$C$71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ENERO'!$C$72:$C$85</c:f>
              <c:numCache>
                <c:formatCode>General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25</c:v>
                </c:pt>
                <c:pt idx="5">
                  <c:v>201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97-44C7-82BC-B152223FB349}"/>
            </c:ext>
          </c:extLst>
        </c:ser>
        <c:ser>
          <c:idx val="2"/>
          <c:order val="2"/>
          <c:tx>
            <c:strRef>
              <c:f>'CENADE 18 - 22 ENERO'!$K$71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ENERO'!$K$72:$K$85</c:f>
              <c:numCache>
                <c:formatCode>General</c:formatCode>
                <c:ptCount val="14"/>
                <c:pt idx="0">
                  <c:v>6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28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0</c:v>
                </c:pt>
                <c:pt idx="9">
                  <c:v>6</c:v>
                </c:pt>
                <c:pt idx="10">
                  <c:v>12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497-44C7-82BC-B152223FB3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42935120"/>
        <c:axId val="242935680"/>
      </c:barChart>
      <c:catAx>
        <c:axId val="242935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2935680"/>
        <c:crosses val="autoZero"/>
        <c:auto val="1"/>
        <c:lblAlgn val="ctr"/>
        <c:lblOffset val="100"/>
        <c:noMultiLvlLbl val="0"/>
      </c:catAx>
      <c:valAx>
        <c:axId val="242935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4293512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s-SV" sz="1050"/>
              <a:t>ATENCIONES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18 - 22 ENERO'!$B$92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ENERO'!$B$93:$B$106</c:f>
              <c:numCache>
                <c:formatCode>General</c:formatCode>
                <c:ptCount val="14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5C-48BE-934E-A7492B34DDA9}"/>
            </c:ext>
          </c:extLst>
        </c:ser>
        <c:ser>
          <c:idx val="1"/>
          <c:order val="1"/>
          <c:tx>
            <c:strRef>
              <c:f>'CENADE 18 - 22 ENERO'!$C$92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ENERO'!$C$93:$C$106</c:f>
              <c:numCache>
                <c:formatCode>General</c:formatCode>
                <c:ptCount val="14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11</c:v>
                </c:pt>
                <c:pt idx="4">
                  <c:v>50</c:v>
                </c:pt>
                <c:pt idx="5">
                  <c:v>221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0</c:v>
                </c:pt>
                <c:pt idx="1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5C-48BE-934E-A7492B34DDA9}"/>
            </c:ext>
          </c:extLst>
        </c:ser>
        <c:ser>
          <c:idx val="2"/>
          <c:order val="2"/>
          <c:tx>
            <c:strRef>
              <c:f>'CENADE 18 - 22 ENERO'!$F$92</c:f>
              <c:strCache>
                <c:ptCount val="1"/>
                <c:pt idx="0">
                  <c:v>CONSULTA SOBRE EMISIÓN DE TARJETAS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ENERO'!$F$93:$F$106</c:f>
              <c:numCache>
                <c:formatCode>General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5C-48BE-934E-A7492B34D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2654240"/>
        <c:axId val="242654800"/>
      </c:barChart>
      <c:catAx>
        <c:axId val="24265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2654800"/>
        <c:crosses val="autoZero"/>
        <c:auto val="1"/>
        <c:lblAlgn val="ctr"/>
        <c:lblOffset val="100"/>
        <c:noMultiLvlLbl val="0"/>
      </c:catAx>
      <c:valAx>
        <c:axId val="2426548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42654240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s-SV" sz="1050"/>
              <a:t>ATENCIONES 07 DICIEMBRE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18 - 22 ENERO'!$B$92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ENERO'!$B$93:$B$106</c:f>
              <c:numCache>
                <c:formatCode>General</c:formatCode>
                <c:ptCount val="14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B4-42E6-B2EB-FBD0E68EFDAA}"/>
            </c:ext>
          </c:extLst>
        </c:ser>
        <c:ser>
          <c:idx val="1"/>
          <c:order val="1"/>
          <c:tx>
            <c:strRef>
              <c:f>'CENADE 18 - 22 ENERO'!$C$92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ENERO'!$C$93:$C$106</c:f>
              <c:numCache>
                <c:formatCode>General</c:formatCode>
                <c:ptCount val="14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11</c:v>
                </c:pt>
                <c:pt idx="4">
                  <c:v>50</c:v>
                </c:pt>
                <c:pt idx="5">
                  <c:v>221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0</c:v>
                </c:pt>
                <c:pt idx="1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B4-42E6-B2EB-FBD0E68EFDAA}"/>
            </c:ext>
          </c:extLst>
        </c:ser>
        <c:ser>
          <c:idx val="2"/>
          <c:order val="2"/>
          <c:tx>
            <c:strRef>
              <c:f>'CENADE 18 - 22 ENERO'!$F$92</c:f>
              <c:strCache>
                <c:ptCount val="1"/>
                <c:pt idx="0">
                  <c:v>CONSULTA SOBRE EMISIÓN DE TARJETAS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18 - 22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18 - 22 ENERO'!$F$93:$F$106</c:f>
              <c:numCache>
                <c:formatCode>General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B4-42E6-B2EB-FBD0E68E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2822352"/>
        <c:axId val="242822912"/>
      </c:barChart>
      <c:catAx>
        <c:axId val="242822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2822912"/>
        <c:crosses val="autoZero"/>
        <c:auto val="1"/>
        <c:lblAlgn val="ctr"/>
        <c:lblOffset val="100"/>
        <c:noMultiLvlLbl val="0"/>
      </c:catAx>
      <c:valAx>
        <c:axId val="242822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42822352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9BBB59">
        <a:lumMod val="40000"/>
        <a:lumOff val="60000"/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25 - 29 ENERO'!$B$28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ENERO'!$B$29:$B$42</c:f>
              <c:numCache>
                <c:formatCode>General</c:formatCode>
                <c:ptCount val="14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24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EC-4449-AF2A-32558A88EFBB}"/>
            </c:ext>
          </c:extLst>
        </c:ser>
        <c:ser>
          <c:idx val="1"/>
          <c:order val="1"/>
          <c:tx>
            <c:strRef>
              <c:f>'CENADE 25 - 29 ENERO'!$C$28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ENERO'!$C$29:$C$42</c:f>
              <c:numCache>
                <c:formatCode>General</c:formatCode>
                <c:ptCount val="14"/>
                <c:pt idx="0">
                  <c:v>16</c:v>
                </c:pt>
                <c:pt idx="1">
                  <c:v>20</c:v>
                </c:pt>
                <c:pt idx="2">
                  <c:v>33</c:v>
                </c:pt>
                <c:pt idx="3">
                  <c:v>12</c:v>
                </c:pt>
                <c:pt idx="4">
                  <c:v>51</c:v>
                </c:pt>
                <c:pt idx="5">
                  <c:v>599</c:v>
                </c:pt>
                <c:pt idx="6">
                  <c:v>7</c:v>
                </c:pt>
                <c:pt idx="7">
                  <c:v>11</c:v>
                </c:pt>
                <c:pt idx="8">
                  <c:v>2</c:v>
                </c:pt>
                <c:pt idx="9">
                  <c:v>12</c:v>
                </c:pt>
                <c:pt idx="10">
                  <c:v>1</c:v>
                </c:pt>
                <c:pt idx="11">
                  <c:v>14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EC-4449-AF2A-32558A88EFBB}"/>
            </c:ext>
          </c:extLst>
        </c:ser>
        <c:ser>
          <c:idx val="2"/>
          <c:order val="2"/>
          <c:tx>
            <c:strRef>
              <c:f>'CENADE 25 - 29 ENERO'!$K$28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ENERO'!$K$29:$K$42</c:f>
              <c:numCache>
                <c:formatCode>General</c:formatCode>
                <c:ptCount val="14"/>
                <c:pt idx="0">
                  <c:v>6</c:v>
                </c:pt>
                <c:pt idx="1">
                  <c:v>24</c:v>
                </c:pt>
                <c:pt idx="2">
                  <c:v>5</c:v>
                </c:pt>
                <c:pt idx="3">
                  <c:v>5</c:v>
                </c:pt>
                <c:pt idx="4">
                  <c:v>33</c:v>
                </c:pt>
                <c:pt idx="5">
                  <c:v>10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EC-4449-AF2A-32558A88EF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42826832"/>
        <c:axId val="242827392"/>
      </c:barChart>
      <c:catAx>
        <c:axId val="242826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2827392"/>
        <c:crosses val="autoZero"/>
        <c:auto val="1"/>
        <c:lblAlgn val="ctr"/>
        <c:lblOffset val="100"/>
        <c:noMultiLvlLbl val="0"/>
      </c:catAx>
      <c:valAx>
        <c:axId val="242827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4282683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SV"/>
        </a:p>
      </c:txPr>
    </c:legend>
    <c:plotVisOnly val="1"/>
    <c:dispBlanksAs val="zero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04 - 08 ENERO'!$B$28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ENERO'!$B$29:$B$42</c:f>
              <c:numCache>
                <c:formatCode>General</c:formatCode>
                <c:ptCount val="14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21</c:v>
                </c:pt>
                <c:pt idx="6">
                  <c:v>13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2D-4FF3-A1BA-0C50861B7295}"/>
            </c:ext>
          </c:extLst>
        </c:ser>
        <c:ser>
          <c:idx val="1"/>
          <c:order val="1"/>
          <c:tx>
            <c:strRef>
              <c:f>'CENADE 04 - 08 ENERO'!$C$28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ENERO'!$C$29:$C$42</c:f>
              <c:numCache>
                <c:formatCode>General</c:formatCode>
                <c:ptCount val="14"/>
                <c:pt idx="0">
                  <c:v>4</c:v>
                </c:pt>
                <c:pt idx="1">
                  <c:v>10</c:v>
                </c:pt>
                <c:pt idx="2">
                  <c:v>7</c:v>
                </c:pt>
                <c:pt idx="3">
                  <c:v>2</c:v>
                </c:pt>
                <c:pt idx="4">
                  <c:v>85</c:v>
                </c:pt>
                <c:pt idx="5">
                  <c:v>218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2D-4FF3-A1BA-0C50861B7295}"/>
            </c:ext>
          </c:extLst>
        </c:ser>
        <c:ser>
          <c:idx val="2"/>
          <c:order val="2"/>
          <c:tx>
            <c:strRef>
              <c:f>'CENADE 04 - 08 ENERO'!$K$28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ENERO'!$K$29:$K$42</c:f>
              <c:numCache>
                <c:formatCode>General</c:formatCode>
                <c:ptCount val="14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0</c:v>
                </c:pt>
                <c:pt idx="4">
                  <c:v>35</c:v>
                </c:pt>
                <c:pt idx="5">
                  <c:v>5</c:v>
                </c:pt>
                <c:pt idx="6">
                  <c:v>0</c:v>
                </c:pt>
                <c:pt idx="7">
                  <c:v>9</c:v>
                </c:pt>
                <c:pt idx="8">
                  <c:v>7</c:v>
                </c:pt>
                <c:pt idx="9">
                  <c:v>1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2D-4FF3-A1BA-0C50861B72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0800352"/>
        <c:axId val="170800912"/>
      </c:barChart>
      <c:catAx>
        <c:axId val="170800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0800912"/>
        <c:crosses val="autoZero"/>
        <c:auto val="1"/>
        <c:lblAlgn val="ctr"/>
        <c:lblOffset val="100"/>
        <c:noMultiLvlLbl val="0"/>
      </c:catAx>
      <c:valAx>
        <c:axId val="17080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080035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SV"/>
        </a:p>
      </c:txPr>
    </c:legend>
    <c:plotVisOnly val="1"/>
    <c:dispBlanksAs val="zero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25 - 29 ENERO'!$B$7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ENERO'!$B$8:$B$21</c:f>
              <c:numCache>
                <c:formatCode>General</c:formatCode>
                <c:ptCount val="14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23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8E-4826-9C33-977AE86A80CF}"/>
            </c:ext>
          </c:extLst>
        </c:ser>
        <c:ser>
          <c:idx val="1"/>
          <c:order val="1"/>
          <c:tx>
            <c:strRef>
              <c:f>'CENADE 25 - 29 ENERO'!$C$7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ENERO'!$C$8:$C$21</c:f>
              <c:numCache>
                <c:formatCode>General</c:formatCode>
                <c:ptCount val="14"/>
                <c:pt idx="0">
                  <c:v>20</c:v>
                </c:pt>
                <c:pt idx="1">
                  <c:v>12</c:v>
                </c:pt>
                <c:pt idx="2">
                  <c:v>23</c:v>
                </c:pt>
                <c:pt idx="3">
                  <c:v>17</c:v>
                </c:pt>
                <c:pt idx="4">
                  <c:v>44</c:v>
                </c:pt>
                <c:pt idx="5">
                  <c:v>238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9</c:v>
                </c:pt>
                <c:pt idx="10">
                  <c:v>1</c:v>
                </c:pt>
                <c:pt idx="11">
                  <c:v>13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8E-4826-9C33-977AE86A80CF}"/>
            </c:ext>
          </c:extLst>
        </c:ser>
        <c:ser>
          <c:idx val="2"/>
          <c:order val="2"/>
          <c:tx>
            <c:strRef>
              <c:f>'CENADE 25 - 29 ENERO'!$K$7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ENERO'!$K$8:$K$21</c:f>
              <c:numCache>
                <c:formatCode>General</c:formatCode>
                <c:ptCount val="14"/>
                <c:pt idx="0">
                  <c:v>7</c:v>
                </c:pt>
                <c:pt idx="1">
                  <c:v>15</c:v>
                </c:pt>
                <c:pt idx="2">
                  <c:v>5</c:v>
                </c:pt>
                <c:pt idx="3">
                  <c:v>4</c:v>
                </c:pt>
                <c:pt idx="4">
                  <c:v>35</c:v>
                </c:pt>
                <c:pt idx="5">
                  <c:v>17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98E-4826-9C33-977AE86A80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43737200"/>
        <c:axId val="243737760"/>
      </c:barChart>
      <c:catAx>
        <c:axId val="24373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3737760"/>
        <c:crosses val="autoZero"/>
        <c:auto val="1"/>
        <c:lblAlgn val="ctr"/>
        <c:lblOffset val="100"/>
        <c:noMultiLvlLbl val="0"/>
      </c:catAx>
      <c:valAx>
        <c:axId val="243737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4373720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25 - 29 ENERO'!$B$49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ENERO'!$B$50:$B$63</c:f>
              <c:numCache>
                <c:formatCode>General</c:formatCode>
                <c:ptCount val="14"/>
                <c:pt idx="0">
                  <c:v>3</c:v>
                </c:pt>
                <c:pt idx="1">
                  <c:v>8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64-4330-8366-FEAE55EBD6C6}"/>
            </c:ext>
          </c:extLst>
        </c:ser>
        <c:ser>
          <c:idx val="1"/>
          <c:order val="1"/>
          <c:tx>
            <c:strRef>
              <c:f>'CENADE 25 - 29 ENERO'!$C$49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ENERO'!$C$50:$C$63</c:f>
              <c:numCache>
                <c:formatCode>General</c:formatCode>
                <c:ptCount val="14"/>
                <c:pt idx="0">
                  <c:v>20</c:v>
                </c:pt>
                <c:pt idx="1">
                  <c:v>20</c:v>
                </c:pt>
                <c:pt idx="2">
                  <c:v>29</c:v>
                </c:pt>
                <c:pt idx="3">
                  <c:v>6</c:v>
                </c:pt>
                <c:pt idx="4">
                  <c:v>44</c:v>
                </c:pt>
                <c:pt idx="5">
                  <c:v>204</c:v>
                </c:pt>
                <c:pt idx="6">
                  <c:v>12</c:v>
                </c:pt>
                <c:pt idx="7">
                  <c:v>19</c:v>
                </c:pt>
                <c:pt idx="8">
                  <c:v>8</c:v>
                </c:pt>
                <c:pt idx="9">
                  <c:v>10</c:v>
                </c:pt>
                <c:pt idx="10">
                  <c:v>2</c:v>
                </c:pt>
                <c:pt idx="11">
                  <c:v>20</c:v>
                </c:pt>
                <c:pt idx="12">
                  <c:v>6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64-4330-8366-FEAE55EBD6C6}"/>
            </c:ext>
          </c:extLst>
        </c:ser>
        <c:ser>
          <c:idx val="2"/>
          <c:order val="2"/>
          <c:tx>
            <c:strRef>
              <c:f>'CENADE 25 - 29 ENERO'!$K$49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ENERO'!$K$50:$K$63</c:f>
              <c:numCache>
                <c:formatCode>General</c:formatCode>
                <c:ptCount val="14"/>
                <c:pt idx="0">
                  <c:v>11</c:v>
                </c:pt>
                <c:pt idx="1">
                  <c:v>35</c:v>
                </c:pt>
                <c:pt idx="2">
                  <c:v>5</c:v>
                </c:pt>
                <c:pt idx="3">
                  <c:v>3</c:v>
                </c:pt>
                <c:pt idx="4">
                  <c:v>15</c:v>
                </c:pt>
                <c:pt idx="5">
                  <c:v>10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7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64-4330-8366-FEAE55EBD6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43741680"/>
        <c:axId val="243742240"/>
      </c:barChart>
      <c:catAx>
        <c:axId val="243741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3742240"/>
        <c:crosses val="autoZero"/>
        <c:auto val="1"/>
        <c:lblAlgn val="ctr"/>
        <c:lblOffset val="100"/>
        <c:noMultiLvlLbl val="0"/>
      </c:catAx>
      <c:valAx>
        <c:axId val="243742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4374168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25 - 29 ENERO'!$B$71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ENERO'!$B$72:$B$85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12</c:v>
                </c:pt>
                <c:pt idx="5">
                  <c:v>15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F5-44BB-8123-BEEBE8D1C539}"/>
            </c:ext>
          </c:extLst>
        </c:ser>
        <c:ser>
          <c:idx val="1"/>
          <c:order val="1"/>
          <c:tx>
            <c:strRef>
              <c:f>'CENADE 25 - 29 ENERO'!$C$71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ENERO'!$C$72:$C$85</c:f>
              <c:numCache>
                <c:formatCode>General</c:formatCode>
                <c:ptCount val="14"/>
                <c:pt idx="0">
                  <c:v>18</c:v>
                </c:pt>
                <c:pt idx="1">
                  <c:v>9</c:v>
                </c:pt>
                <c:pt idx="2">
                  <c:v>24</c:v>
                </c:pt>
                <c:pt idx="3">
                  <c:v>16</c:v>
                </c:pt>
                <c:pt idx="4">
                  <c:v>49</c:v>
                </c:pt>
                <c:pt idx="5">
                  <c:v>182</c:v>
                </c:pt>
                <c:pt idx="6">
                  <c:v>10</c:v>
                </c:pt>
                <c:pt idx="7">
                  <c:v>24</c:v>
                </c:pt>
                <c:pt idx="8">
                  <c:v>2</c:v>
                </c:pt>
                <c:pt idx="9">
                  <c:v>10</c:v>
                </c:pt>
                <c:pt idx="10">
                  <c:v>2</c:v>
                </c:pt>
                <c:pt idx="11">
                  <c:v>15</c:v>
                </c:pt>
                <c:pt idx="12">
                  <c:v>10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F5-44BB-8123-BEEBE8D1C539}"/>
            </c:ext>
          </c:extLst>
        </c:ser>
        <c:ser>
          <c:idx val="2"/>
          <c:order val="2"/>
          <c:tx>
            <c:strRef>
              <c:f>'CENADE 25 - 29 ENERO'!$K$71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ENERO'!$K$72:$K$85</c:f>
              <c:numCache>
                <c:formatCode>General</c:formatCode>
                <c:ptCount val="14"/>
                <c:pt idx="0">
                  <c:v>7</c:v>
                </c:pt>
                <c:pt idx="1">
                  <c:v>24</c:v>
                </c:pt>
                <c:pt idx="2">
                  <c:v>10</c:v>
                </c:pt>
                <c:pt idx="3">
                  <c:v>1</c:v>
                </c:pt>
                <c:pt idx="4">
                  <c:v>35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F5-44BB-8123-BEEBE8D1C5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4601776"/>
        <c:axId val="174602336"/>
      </c:barChart>
      <c:catAx>
        <c:axId val="174601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4602336"/>
        <c:crosses val="autoZero"/>
        <c:auto val="1"/>
        <c:lblAlgn val="ctr"/>
        <c:lblOffset val="100"/>
        <c:noMultiLvlLbl val="0"/>
      </c:catAx>
      <c:valAx>
        <c:axId val="174602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4601776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s-SV" sz="1050"/>
              <a:t>ATENCIONES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25 - 29 ENERO'!$B$92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ENERO'!$B$93:$B$106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14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B0-467E-8973-4F4CC29B5FE5}"/>
            </c:ext>
          </c:extLst>
        </c:ser>
        <c:ser>
          <c:idx val="1"/>
          <c:order val="1"/>
          <c:tx>
            <c:strRef>
              <c:f>'CENADE 25 - 29 ENERO'!$C$92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ENERO'!$C$93:$C$106</c:f>
              <c:numCache>
                <c:formatCode>General</c:formatCode>
                <c:ptCount val="14"/>
                <c:pt idx="0">
                  <c:v>14</c:v>
                </c:pt>
                <c:pt idx="1">
                  <c:v>10</c:v>
                </c:pt>
                <c:pt idx="2">
                  <c:v>22</c:v>
                </c:pt>
                <c:pt idx="3">
                  <c:v>12</c:v>
                </c:pt>
                <c:pt idx="4">
                  <c:v>54</c:v>
                </c:pt>
                <c:pt idx="5">
                  <c:v>222</c:v>
                </c:pt>
                <c:pt idx="6">
                  <c:v>9</c:v>
                </c:pt>
                <c:pt idx="7">
                  <c:v>21</c:v>
                </c:pt>
                <c:pt idx="8">
                  <c:v>4</c:v>
                </c:pt>
                <c:pt idx="9">
                  <c:v>18</c:v>
                </c:pt>
                <c:pt idx="10">
                  <c:v>7</c:v>
                </c:pt>
                <c:pt idx="11">
                  <c:v>18</c:v>
                </c:pt>
                <c:pt idx="12">
                  <c:v>7</c:v>
                </c:pt>
                <c:pt idx="1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B0-467E-8973-4F4CC29B5FE5}"/>
            </c:ext>
          </c:extLst>
        </c:ser>
        <c:ser>
          <c:idx val="2"/>
          <c:order val="2"/>
          <c:tx>
            <c:strRef>
              <c:f>'CENADE 25 - 29 ENERO'!$F$92</c:f>
              <c:strCache>
                <c:ptCount val="1"/>
                <c:pt idx="0">
                  <c:v>CONSULTA SOBRE EMISIÓN DE TARJETAS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ENERO'!$F$93:$F$106</c:f>
              <c:numCache>
                <c:formatCode>General</c:formatCode>
                <c:ptCount val="14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B0-467E-8973-4F4CC29B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4606256"/>
        <c:axId val="174606816"/>
      </c:barChart>
      <c:catAx>
        <c:axId val="17460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4606816"/>
        <c:crosses val="autoZero"/>
        <c:auto val="1"/>
        <c:lblAlgn val="ctr"/>
        <c:lblOffset val="100"/>
        <c:noMultiLvlLbl val="0"/>
      </c:catAx>
      <c:valAx>
        <c:axId val="174606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4606256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s-SV" sz="1050"/>
              <a:t>ATENCIONES 07 DICIEMBRE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25 - 29 ENERO'!$B$92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ENERO'!$B$93:$B$106</c:f>
              <c:numCache>
                <c:formatCode>General</c:formatCode>
                <c:ptCount val="14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14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E-4F31-AF9D-5D3DBA271930}"/>
            </c:ext>
          </c:extLst>
        </c:ser>
        <c:ser>
          <c:idx val="1"/>
          <c:order val="1"/>
          <c:tx>
            <c:strRef>
              <c:f>'CENADE 25 - 29 ENERO'!$C$92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ENERO'!$C$93:$C$106</c:f>
              <c:numCache>
                <c:formatCode>General</c:formatCode>
                <c:ptCount val="14"/>
                <c:pt idx="0">
                  <c:v>14</c:v>
                </c:pt>
                <c:pt idx="1">
                  <c:v>10</c:v>
                </c:pt>
                <c:pt idx="2">
                  <c:v>22</c:v>
                </c:pt>
                <c:pt idx="3">
                  <c:v>12</c:v>
                </c:pt>
                <c:pt idx="4">
                  <c:v>54</c:v>
                </c:pt>
                <c:pt idx="5">
                  <c:v>222</c:v>
                </c:pt>
                <c:pt idx="6">
                  <c:v>9</c:v>
                </c:pt>
                <c:pt idx="7">
                  <c:v>21</c:v>
                </c:pt>
                <c:pt idx="8">
                  <c:v>4</c:v>
                </c:pt>
                <c:pt idx="9">
                  <c:v>18</c:v>
                </c:pt>
                <c:pt idx="10">
                  <c:v>7</c:v>
                </c:pt>
                <c:pt idx="11">
                  <c:v>18</c:v>
                </c:pt>
                <c:pt idx="12">
                  <c:v>7</c:v>
                </c:pt>
                <c:pt idx="1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2E-4F31-AF9D-5D3DBA271930}"/>
            </c:ext>
          </c:extLst>
        </c:ser>
        <c:ser>
          <c:idx val="2"/>
          <c:order val="2"/>
          <c:tx>
            <c:strRef>
              <c:f>'CENADE 25 - 29 ENERO'!$F$92</c:f>
              <c:strCache>
                <c:ptCount val="1"/>
                <c:pt idx="0">
                  <c:v>CONSULTA SOBRE EMISIÓN DE TARJETAS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25 - 29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25 - 29 ENERO'!$F$93:$F$106</c:f>
              <c:numCache>
                <c:formatCode>General</c:formatCode>
                <c:ptCount val="14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2E-4F31-AF9D-5D3DBA271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4172656"/>
        <c:axId val="244173216"/>
      </c:barChart>
      <c:catAx>
        <c:axId val="24417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244173216"/>
        <c:crosses val="autoZero"/>
        <c:auto val="1"/>
        <c:lblAlgn val="ctr"/>
        <c:lblOffset val="100"/>
        <c:noMultiLvlLbl val="0"/>
      </c:catAx>
      <c:valAx>
        <c:axId val="244173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44172656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9BBB59">
        <a:lumMod val="40000"/>
        <a:lumOff val="60000"/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04 - 08 ENERO'!$B$7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ENERO'!$B$8:$B$21</c:f>
              <c:numCache>
                <c:formatCode>General</c:formatCode>
                <c:ptCount val="14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00-43C7-A459-37A778857E50}"/>
            </c:ext>
          </c:extLst>
        </c:ser>
        <c:ser>
          <c:idx val="1"/>
          <c:order val="1"/>
          <c:tx>
            <c:strRef>
              <c:f>'CENADE 04 - 08 ENERO'!$C$7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ENERO'!$C$8:$C$21</c:f>
              <c:numCache>
                <c:formatCode>General</c:formatCode>
                <c:ptCount val="14"/>
                <c:pt idx="0">
                  <c:v>1</c:v>
                </c:pt>
                <c:pt idx="1">
                  <c:v>17</c:v>
                </c:pt>
                <c:pt idx="2">
                  <c:v>20</c:v>
                </c:pt>
                <c:pt idx="3">
                  <c:v>3</c:v>
                </c:pt>
                <c:pt idx="4">
                  <c:v>96</c:v>
                </c:pt>
                <c:pt idx="5">
                  <c:v>215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00-43C7-A459-37A778857E50}"/>
            </c:ext>
          </c:extLst>
        </c:ser>
        <c:ser>
          <c:idx val="2"/>
          <c:order val="2"/>
          <c:tx>
            <c:strRef>
              <c:f>'CENADE 04 - 08 ENERO'!$K$7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ENERO'!$K$8:$K$21</c:f>
              <c:numCache>
                <c:formatCode>General</c:formatCode>
                <c:ptCount val="14"/>
                <c:pt idx="0">
                  <c:v>1</c:v>
                </c:pt>
                <c:pt idx="1">
                  <c:v>4</c:v>
                </c:pt>
                <c:pt idx="2">
                  <c:v>15</c:v>
                </c:pt>
                <c:pt idx="3">
                  <c:v>0</c:v>
                </c:pt>
                <c:pt idx="4">
                  <c:v>21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00-43C7-A459-37A778857E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4971984"/>
        <c:axId val="174972544"/>
      </c:barChart>
      <c:catAx>
        <c:axId val="17497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4972544"/>
        <c:crosses val="autoZero"/>
        <c:auto val="1"/>
        <c:lblAlgn val="ctr"/>
        <c:lblOffset val="100"/>
        <c:noMultiLvlLbl val="0"/>
      </c:catAx>
      <c:valAx>
        <c:axId val="17497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4971984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04 - 08 ENERO'!$B$49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ENERO'!$B$50:$B$63</c:f>
              <c:numCache>
                <c:formatCode>General</c:formatCode>
                <c:ptCount val="14"/>
                <c:pt idx="0">
                  <c:v>3</c:v>
                </c:pt>
                <c:pt idx="1">
                  <c:v>8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18</c:v>
                </c:pt>
                <c:pt idx="6">
                  <c:v>7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7</c:v>
                </c:pt>
                <c:pt idx="1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BF-44EB-85E6-10AC67CC5683}"/>
            </c:ext>
          </c:extLst>
        </c:ser>
        <c:ser>
          <c:idx val="1"/>
          <c:order val="1"/>
          <c:tx>
            <c:strRef>
              <c:f>'CENADE 04 - 08 ENERO'!$C$49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ENERO'!$C$50:$C$63</c:f>
              <c:numCache>
                <c:formatCode>General</c:formatCode>
                <c:ptCount val="14"/>
                <c:pt idx="0">
                  <c:v>1</c:v>
                </c:pt>
                <c:pt idx="1">
                  <c:v>14</c:v>
                </c:pt>
                <c:pt idx="2">
                  <c:v>10</c:v>
                </c:pt>
                <c:pt idx="3">
                  <c:v>6</c:v>
                </c:pt>
                <c:pt idx="4">
                  <c:v>88</c:v>
                </c:pt>
                <c:pt idx="5">
                  <c:v>292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7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BF-44EB-85E6-10AC67CC5683}"/>
            </c:ext>
          </c:extLst>
        </c:ser>
        <c:ser>
          <c:idx val="2"/>
          <c:order val="2"/>
          <c:tx>
            <c:strRef>
              <c:f>'CENADE 04 - 08 ENERO'!$K$49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ENERO'!$A$50:$A$63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ENERO'!$K$50:$K$63</c:f>
              <c:numCache>
                <c:formatCode>General</c:formatCode>
                <c:ptCount val="14"/>
                <c:pt idx="0">
                  <c:v>2</c:v>
                </c:pt>
                <c:pt idx="1">
                  <c:v>18</c:v>
                </c:pt>
                <c:pt idx="2">
                  <c:v>17</c:v>
                </c:pt>
                <c:pt idx="3">
                  <c:v>0</c:v>
                </c:pt>
                <c:pt idx="4">
                  <c:v>41</c:v>
                </c:pt>
                <c:pt idx="5">
                  <c:v>38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BF-44EB-85E6-10AC67CC56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5172592"/>
        <c:axId val="175173152"/>
      </c:barChart>
      <c:catAx>
        <c:axId val="175172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5173152"/>
        <c:crosses val="autoZero"/>
        <c:auto val="1"/>
        <c:lblAlgn val="ctr"/>
        <c:lblOffset val="100"/>
        <c:noMultiLvlLbl val="0"/>
      </c:catAx>
      <c:valAx>
        <c:axId val="175173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517259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04 - 08 ENERO'!$B$71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ENERO'!$B$72:$B$85</c:f>
              <c:numCache>
                <c:formatCode>General</c:formatCode>
                <c:ptCount val="14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10</c:v>
                </c:pt>
                <c:pt idx="5">
                  <c:v>17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5C-4D65-BAEA-77D0455B9132}"/>
            </c:ext>
          </c:extLst>
        </c:ser>
        <c:ser>
          <c:idx val="1"/>
          <c:order val="1"/>
          <c:tx>
            <c:strRef>
              <c:f>'CENADE 04 - 08 ENERO'!$C$71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ENERO'!$C$72:$C$85</c:f>
              <c:numCache>
                <c:formatCode>General</c:formatCode>
                <c:ptCount val="14"/>
                <c:pt idx="0">
                  <c:v>7</c:v>
                </c:pt>
                <c:pt idx="1">
                  <c:v>10</c:v>
                </c:pt>
                <c:pt idx="2">
                  <c:v>24</c:v>
                </c:pt>
                <c:pt idx="3">
                  <c:v>2</c:v>
                </c:pt>
                <c:pt idx="4">
                  <c:v>78</c:v>
                </c:pt>
                <c:pt idx="5">
                  <c:v>302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5C-4D65-BAEA-77D0455B9132}"/>
            </c:ext>
          </c:extLst>
        </c:ser>
        <c:ser>
          <c:idx val="2"/>
          <c:order val="2"/>
          <c:tx>
            <c:strRef>
              <c:f>'CENADE 04 - 08 ENERO'!$K$71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ENERO'!$A$72:$A$85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ENERO'!$K$72:$K$85</c:f>
              <c:numCache>
                <c:formatCode>General</c:formatCode>
                <c:ptCount val="14"/>
                <c:pt idx="0">
                  <c:v>3</c:v>
                </c:pt>
                <c:pt idx="1">
                  <c:v>12</c:v>
                </c:pt>
                <c:pt idx="2">
                  <c:v>16</c:v>
                </c:pt>
                <c:pt idx="3">
                  <c:v>0</c:v>
                </c:pt>
                <c:pt idx="4">
                  <c:v>36</c:v>
                </c:pt>
                <c:pt idx="5">
                  <c:v>0</c:v>
                </c:pt>
                <c:pt idx="6">
                  <c:v>2</c:v>
                </c:pt>
                <c:pt idx="7">
                  <c:v>10</c:v>
                </c:pt>
                <c:pt idx="8">
                  <c:v>8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5C-4D65-BAEA-77D0455B91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5177072"/>
        <c:axId val="175177632"/>
      </c:barChart>
      <c:catAx>
        <c:axId val="17517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5177632"/>
        <c:crosses val="autoZero"/>
        <c:auto val="1"/>
        <c:lblAlgn val="ctr"/>
        <c:lblOffset val="100"/>
        <c:noMultiLvlLbl val="0"/>
      </c:catAx>
      <c:valAx>
        <c:axId val="175177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517707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s-SV" sz="1050"/>
              <a:t>ATENCIONES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04 - 08 ENERO'!$B$92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ENERO'!$B$93:$B$106</c:f>
              <c:numCache>
                <c:formatCode>General</c:formatCode>
                <c:ptCount val="14"/>
                <c:pt idx="0">
                  <c:v>10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22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0C-44DF-9096-3D56E954293A}"/>
            </c:ext>
          </c:extLst>
        </c:ser>
        <c:ser>
          <c:idx val="1"/>
          <c:order val="1"/>
          <c:tx>
            <c:strRef>
              <c:f>'CENADE 04 - 08 ENERO'!$C$92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ENERO'!$C$93:$C$106</c:f>
              <c:numCache>
                <c:formatCode>General</c:formatCode>
                <c:ptCount val="14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1</c:v>
                </c:pt>
                <c:pt idx="4">
                  <c:v>96</c:v>
                </c:pt>
                <c:pt idx="5">
                  <c:v>238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0C-44DF-9096-3D56E954293A}"/>
            </c:ext>
          </c:extLst>
        </c:ser>
        <c:ser>
          <c:idx val="2"/>
          <c:order val="2"/>
          <c:tx>
            <c:strRef>
              <c:f>'CENADE 04 - 08 ENERO'!$F$92</c:f>
              <c:strCache>
                <c:ptCount val="1"/>
                <c:pt idx="0">
                  <c:v>CONSULTA SOBRE EMISIÓN DE TARJETAS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ENERO'!$F$93:$F$106</c:f>
              <c:numCache>
                <c:formatCode>General</c:formatCode>
                <c:ptCount val="14"/>
                <c:pt idx="0">
                  <c:v>20</c:v>
                </c:pt>
                <c:pt idx="1">
                  <c:v>32</c:v>
                </c:pt>
                <c:pt idx="2">
                  <c:v>13</c:v>
                </c:pt>
                <c:pt idx="3">
                  <c:v>7</c:v>
                </c:pt>
                <c:pt idx="4">
                  <c:v>11</c:v>
                </c:pt>
                <c:pt idx="5">
                  <c:v>24</c:v>
                </c:pt>
                <c:pt idx="6">
                  <c:v>11</c:v>
                </c:pt>
                <c:pt idx="7">
                  <c:v>18</c:v>
                </c:pt>
                <c:pt idx="8">
                  <c:v>3</c:v>
                </c:pt>
                <c:pt idx="9">
                  <c:v>9</c:v>
                </c:pt>
                <c:pt idx="10">
                  <c:v>0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0C-44DF-9096-3D56E9542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5727440"/>
        <c:axId val="175728000"/>
      </c:barChart>
      <c:catAx>
        <c:axId val="17572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5728000"/>
        <c:crosses val="autoZero"/>
        <c:auto val="1"/>
        <c:lblAlgn val="ctr"/>
        <c:lblOffset val="100"/>
        <c:noMultiLvlLbl val="0"/>
      </c:catAx>
      <c:valAx>
        <c:axId val="175728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5727440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s-SV" sz="1050"/>
              <a:t>ATENCIONES 07 DICIEMBRE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04 - 08 ENERO'!$B$92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ENERO'!$B$93:$B$106</c:f>
              <c:numCache>
                <c:formatCode>General</c:formatCode>
                <c:ptCount val="14"/>
                <c:pt idx="0">
                  <c:v>10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22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90-4C7E-8608-9D109F84088B}"/>
            </c:ext>
          </c:extLst>
        </c:ser>
        <c:ser>
          <c:idx val="1"/>
          <c:order val="1"/>
          <c:tx>
            <c:strRef>
              <c:f>'CENADE 04 - 08 ENERO'!$C$92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ENERO'!$C$93:$C$106</c:f>
              <c:numCache>
                <c:formatCode>General</c:formatCode>
                <c:ptCount val="14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1</c:v>
                </c:pt>
                <c:pt idx="4">
                  <c:v>96</c:v>
                </c:pt>
                <c:pt idx="5">
                  <c:v>238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90-4C7E-8608-9D109F84088B}"/>
            </c:ext>
          </c:extLst>
        </c:ser>
        <c:ser>
          <c:idx val="2"/>
          <c:order val="2"/>
          <c:tx>
            <c:strRef>
              <c:f>'CENADE 04 - 08 ENERO'!$F$92</c:f>
              <c:strCache>
                <c:ptCount val="1"/>
                <c:pt idx="0">
                  <c:v>CONSULTA SOBRE EMISIÓN DE TARJETAS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04 - 08 ENERO'!$A$93:$A$106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04 - 08 ENERO'!$F$93:$F$106</c:f>
              <c:numCache>
                <c:formatCode>General</c:formatCode>
                <c:ptCount val="14"/>
                <c:pt idx="0">
                  <c:v>20</c:v>
                </c:pt>
                <c:pt idx="1">
                  <c:v>32</c:v>
                </c:pt>
                <c:pt idx="2">
                  <c:v>13</c:v>
                </c:pt>
                <c:pt idx="3">
                  <c:v>7</c:v>
                </c:pt>
                <c:pt idx="4">
                  <c:v>11</c:v>
                </c:pt>
                <c:pt idx="5">
                  <c:v>24</c:v>
                </c:pt>
                <c:pt idx="6">
                  <c:v>11</c:v>
                </c:pt>
                <c:pt idx="7">
                  <c:v>18</c:v>
                </c:pt>
                <c:pt idx="8">
                  <c:v>3</c:v>
                </c:pt>
                <c:pt idx="9">
                  <c:v>9</c:v>
                </c:pt>
                <c:pt idx="10">
                  <c:v>0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E90-4C7E-8608-9D109F840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5731920"/>
        <c:axId val="175732480"/>
      </c:barChart>
      <c:catAx>
        <c:axId val="17573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5732480"/>
        <c:crosses val="autoZero"/>
        <c:auto val="1"/>
        <c:lblAlgn val="ctr"/>
        <c:lblOffset val="100"/>
        <c:noMultiLvlLbl val="0"/>
      </c:catAx>
      <c:valAx>
        <c:axId val="175732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5731920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9BBB59">
        <a:lumMod val="40000"/>
        <a:lumOff val="60000"/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11 - 15 ENERO'!$B$28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ENERO'!$B$29:$B$42</c:f>
              <c:numCache>
                <c:formatCode>General</c:formatCode>
                <c:ptCount val="14"/>
                <c:pt idx="0">
                  <c:v>6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10</c:v>
                </c:pt>
                <c:pt idx="5">
                  <c:v>16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D1-4156-8FA4-53EB5F976ABC}"/>
            </c:ext>
          </c:extLst>
        </c:ser>
        <c:ser>
          <c:idx val="1"/>
          <c:order val="1"/>
          <c:tx>
            <c:strRef>
              <c:f>'CENADE 11 - 15 ENERO'!$C$28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ENERO'!$C$29:$C$42</c:f>
              <c:numCache>
                <c:formatCode>General</c:formatCode>
                <c:ptCount val="1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68</c:v>
                </c:pt>
                <c:pt idx="5">
                  <c:v>209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15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D1-4156-8FA4-53EB5F976ABC}"/>
            </c:ext>
          </c:extLst>
        </c:ser>
        <c:ser>
          <c:idx val="2"/>
          <c:order val="2"/>
          <c:tx>
            <c:strRef>
              <c:f>'CENADE 11 - 15 ENERO'!$K$28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ENERO'!$A$29:$A$42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ENERO'!$K$29:$K$42</c:f>
              <c:numCache>
                <c:formatCode>General</c:formatCode>
                <c:ptCount val="14"/>
                <c:pt idx="0">
                  <c:v>1</c:v>
                </c:pt>
                <c:pt idx="1">
                  <c:v>21</c:v>
                </c:pt>
                <c:pt idx="2">
                  <c:v>13</c:v>
                </c:pt>
                <c:pt idx="3">
                  <c:v>0</c:v>
                </c:pt>
                <c:pt idx="4">
                  <c:v>40</c:v>
                </c:pt>
                <c:pt idx="5">
                  <c:v>0</c:v>
                </c:pt>
                <c:pt idx="6">
                  <c:v>2</c:v>
                </c:pt>
                <c:pt idx="7">
                  <c:v>11</c:v>
                </c:pt>
                <c:pt idx="8">
                  <c:v>2</c:v>
                </c:pt>
                <c:pt idx="9">
                  <c:v>0</c:v>
                </c:pt>
                <c:pt idx="10">
                  <c:v>14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D1-4156-8FA4-53EB5F976A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4905376"/>
        <c:axId val="174905936"/>
      </c:barChart>
      <c:catAx>
        <c:axId val="174905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4905936"/>
        <c:crosses val="autoZero"/>
        <c:auto val="1"/>
        <c:lblAlgn val="ctr"/>
        <c:lblOffset val="100"/>
        <c:noMultiLvlLbl val="0"/>
      </c:catAx>
      <c:valAx>
        <c:axId val="174905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74905376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SV"/>
        </a:p>
      </c:txPr>
    </c:legend>
    <c:plotVisOnly val="1"/>
    <c:dispBlanksAs val="zero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'CENADE 11 - 15 ENERO'!$B$7</c:f>
              <c:strCache>
                <c:ptCount val="1"/>
                <c:pt idx="0">
                  <c:v>CASOS GENERADOS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ENERO'!$B$8:$B$21</c:f>
              <c:numCache>
                <c:formatCode>0</c:formatCode>
                <c:ptCount val="14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28</c:v>
                </c:pt>
                <c:pt idx="6">
                  <c:v>10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59-4BC9-A1CB-98C15C414B43}"/>
            </c:ext>
          </c:extLst>
        </c:ser>
        <c:ser>
          <c:idx val="1"/>
          <c:order val="1"/>
          <c:tx>
            <c:strRef>
              <c:f>'CENADE 11 - 15 ENERO'!$C$7</c:f>
              <c:strCache>
                <c:ptCount val="1"/>
                <c:pt idx="0">
                  <c:v>TARJETAS ENTREGADAS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ENERO'!$C$8:$C$21</c:f>
              <c:numCache>
                <c:formatCode>0</c:formatCode>
                <c:ptCount val="14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73</c:v>
                </c:pt>
                <c:pt idx="5">
                  <c:v>262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59-4BC9-A1CB-98C15C414B43}"/>
            </c:ext>
          </c:extLst>
        </c:ser>
        <c:ser>
          <c:idx val="2"/>
          <c:order val="2"/>
          <c:tx>
            <c:strRef>
              <c:f>'CENADE 11 - 15 ENERO'!$K$7</c:f>
              <c:strCache>
                <c:ptCount val="1"/>
                <c:pt idx="0">
                  <c:v>VERIFICACIONES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'CENADE 11 - 15 ENERO'!$A$8:$A$21</c:f>
              <c:strCache>
                <c:ptCount val="14"/>
                <c:pt idx="0">
                  <c:v>AHUACHAPAN 01A</c:v>
                </c:pt>
                <c:pt idx="1">
                  <c:v>SANTA ANA 02A</c:v>
                </c:pt>
                <c:pt idx="2">
                  <c:v>SONSONATE 03A</c:v>
                </c:pt>
                <c:pt idx="3">
                  <c:v>CHALATENANGO 04A</c:v>
                </c:pt>
                <c:pt idx="4">
                  <c:v>LA LIBERTAD 05A</c:v>
                </c:pt>
                <c:pt idx="5">
                  <c:v>SAN SALVADOR 06A</c:v>
                </c:pt>
                <c:pt idx="6">
                  <c:v>CUSCATLAN 07A</c:v>
                </c:pt>
                <c:pt idx="7">
                  <c:v>LA PAZ 08A</c:v>
                </c:pt>
                <c:pt idx="8">
                  <c:v>CABAÑAS 09A</c:v>
                </c:pt>
                <c:pt idx="9">
                  <c:v>SAN VICENTE 10A</c:v>
                </c:pt>
                <c:pt idx="10">
                  <c:v>USULUTAN 11A</c:v>
                </c:pt>
                <c:pt idx="11">
                  <c:v>SAN MIGUEL 12A</c:v>
                </c:pt>
                <c:pt idx="12">
                  <c:v>MORAZAN 13A</c:v>
                </c:pt>
                <c:pt idx="13">
                  <c:v>LA UNION 14A</c:v>
                </c:pt>
              </c:strCache>
            </c:strRef>
          </c:cat>
          <c:val>
            <c:numRef>
              <c:f>'CENADE 11 - 15 ENERO'!$K$8:$K$21</c:f>
              <c:numCache>
                <c:formatCode>0</c:formatCode>
                <c:ptCount val="14"/>
                <c:pt idx="0">
                  <c:v>0</c:v>
                </c:pt>
                <c:pt idx="1">
                  <c:v>16</c:v>
                </c:pt>
                <c:pt idx="2">
                  <c:v>9</c:v>
                </c:pt>
                <c:pt idx="3">
                  <c:v>0</c:v>
                </c:pt>
                <c:pt idx="4">
                  <c:v>36</c:v>
                </c:pt>
                <c:pt idx="5">
                  <c:v>17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3</c:v>
                </c:pt>
                <c:pt idx="11">
                  <c:v>8</c:v>
                </c:pt>
                <c:pt idx="12">
                  <c:v>4</c:v>
                </c:pt>
                <c:pt idx="1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59-4BC9-A1CB-98C15C414B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4909856"/>
        <c:axId val="174910416"/>
      </c:barChart>
      <c:catAx>
        <c:axId val="1749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174910416"/>
        <c:crosses val="autoZero"/>
        <c:auto val="1"/>
        <c:lblAlgn val="ctr"/>
        <c:lblOffset val="100"/>
        <c:noMultiLvlLbl val="0"/>
      </c:catAx>
      <c:valAx>
        <c:axId val="17491041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174909856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D1E040">
        <a:alpha val="95000"/>
      </a:srgb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19050</xdr:rowOff>
    </xdr:from>
    <xdr:to>
      <xdr:col>13</xdr:col>
      <xdr:colOff>542924</xdr:colOff>
      <xdr:row>42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438148</xdr:colOff>
      <xdr:row>24</xdr:row>
      <xdr:rowOff>0</xdr:rowOff>
    </xdr:from>
    <xdr:to>
      <xdr:col>25</xdr:col>
      <xdr:colOff>171449</xdr:colOff>
      <xdr:row>42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438150</xdr:colOff>
      <xdr:row>3</xdr:row>
      <xdr:rowOff>9525</xdr:rowOff>
    </xdr:from>
    <xdr:to>
      <xdr:col>25</xdr:col>
      <xdr:colOff>161925</xdr:colOff>
      <xdr:row>22</xdr:row>
      <xdr:rowOff>157162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523875</xdr:colOff>
      <xdr:row>44</xdr:row>
      <xdr:rowOff>171449</xdr:rowOff>
    </xdr:from>
    <xdr:to>
      <xdr:col>25</xdr:col>
      <xdr:colOff>250031</xdr:colOff>
      <xdr:row>63</xdr:row>
      <xdr:rowOff>185736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400050</xdr:colOff>
      <xdr:row>67</xdr:row>
      <xdr:rowOff>0</xdr:rowOff>
    </xdr:from>
    <xdr:to>
      <xdr:col>25</xdr:col>
      <xdr:colOff>488156</xdr:colOff>
      <xdr:row>86</xdr:row>
      <xdr:rowOff>14287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381000</xdr:colOff>
      <xdr:row>87</xdr:row>
      <xdr:rowOff>171450</xdr:rowOff>
    </xdr:from>
    <xdr:to>
      <xdr:col>25</xdr:col>
      <xdr:colOff>469106</xdr:colOff>
      <xdr:row>106</xdr:row>
      <xdr:rowOff>185737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381000</xdr:colOff>
      <xdr:row>109</xdr:row>
      <xdr:rowOff>171450</xdr:rowOff>
    </xdr:from>
    <xdr:to>
      <xdr:col>25</xdr:col>
      <xdr:colOff>469106</xdr:colOff>
      <xdr:row>110</xdr:row>
      <xdr:rowOff>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0.93005</cdr:x>
      <cdr:y>0.01755</cdr:y>
    </cdr:from>
    <cdr:to>
      <cdr:x>0.9715</cdr:x>
      <cdr:y>0.10431</cdr:y>
    </cdr:to>
    <cdr:pic>
      <cdr:nvPicPr>
        <cdr:cNvPr id="2" name="2 Imagen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38952" y="69725"/>
          <a:ext cx="304798" cy="34458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438148</xdr:colOff>
      <xdr:row>24</xdr:row>
      <xdr:rowOff>0</xdr:rowOff>
    </xdr:from>
    <xdr:to>
      <xdr:col>25</xdr:col>
      <xdr:colOff>171449</xdr:colOff>
      <xdr:row>42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438150</xdr:colOff>
      <xdr:row>3</xdr:row>
      <xdr:rowOff>9525</xdr:rowOff>
    </xdr:from>
    <xdr:to>
      <xdr:col>25</xdr:col>
      <xdr:colOff>161925</xdr:colOff>
      <xdr:row>22</xdr:row>
      <xdr:rowOff>157162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523875</xdr:colOff>
      <xdr:row>44</xdr:row>
      <xdr:rowOff>171449</xdr:rowOff>
    </xdr:from>
    <xdr:to>
      <xdr:col>25</xdr:col>
      <xdr:colOff>250031</xdr:colOff>
      <xdr:row>63</xdr:row>
      <xdr:rowOff>185736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400050</xdr:colOff>
      <xdr:row>67</xdr:row>
      <xdr:rowOff>0</xdr:rowOff>
    </xdr:from>
    <xdr:to>
      <xdr:col>25</xdr:col>
      <xdr:colOff>488156</xdr:colOff>
      <xdr:row>86</xdr:row>
      <xdr:rowOff>14287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381000</xdr:colOff>
      <xdr:row>87</xdr:row>
      <xdr:rowOff>171450</xdr:rowOff>
    </xdr:from>
    <xdr:to>
      <xdr:col>25</xdr:col>
      <xdr:colOff>469106</xdr:colOff>
      <xdr:row>106</xdr:row>
      <xdr:rowOff>185737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0.93005</cdr:x>
      <cdr:y>0.01755</cdr:y>
    </cdr:from>
    <cdr:to>
      <cdr:x>0.9715</cdr:x>
      <cdr:y>0.10431</cdr:y>
    </cdr:to>
    <cdr:pic>
      <cdr:nvPicPr>
        <cdr:cNvPr id="2" name="2 Imagen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38952" y="69725"/>
          <a:ext cx="304798" cy="34458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438148</xdr:colOff>
      <xdr:row>24</xdr:row>
      <xdr:rowOff>0</xdr:rowOff>
    </xdr:from>
    <xdr:to>
      <xdr:col>25</xdr:col>
      <xdr:colOff>171449</xdr:colOff>
      <xdr:row>42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438150</xdr:colOff>
      <xdr:row>3</xdr:row>
      <xdr:rowOff>9525</xdr:rowOff>
    </xdr:from>
    <xdr:to>
      <xdr:col>25</xdr:col>
      <xdr:colOff>161925</xdr:colOff>
      <xdr:row>22</xdr:row>
      <xdr:rowOff>157162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523875</xdr:colOff>
      <xdr:row>44</xdr:row>
      <xdr:rowOff>171449</xdr:rowOff>
    </xdr:from>
    <xdr:to>
      <xdr:col>25</xdr:col>
      <xdr:colOff>250031</xdr:colOff>
      <xdr:row>63</xdr:row>
      <xdr:rowOff>185736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400050</xdr:colOff>
      <xdr:row>67</xdr:row>
      <xdr:rowOff>0</xdr:rowOff>
    </xdr:from>
    <xdr:to>
      <xdr:col>25</xdr:col>
      <xdr:colOff>488156</xdr:colOff>
      <xdr:row>86</xdr:row>
      <xdr:rowOff>14287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381000</xdr:colOff>
      <xdr:row>87</xdr:row>
      <xdr:rowOff>171450</xdr:rowOff>
    </xdr:from>
    <xdr:to>
      <xdr:col>25</xdr:col>
      <xdr:colOff>469106</xdr:colOff>
      <xdr:row>106</xdr:row>
      <xdr:rowOff>185737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381000</xdr:colOff>
      <xdr:row>109</xdr:row>
      <xdr:rowOff>171450</xdr:rowOff>
    </xdr:from>
    <xdr:to>
      <xdr:col>25</xdr:col>
      <xdr:colOff>469106</xdr:colOff>
      <xdr:row>110</xdr:row>
      <xdr:rowOff>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0.93005</cdr:x>
      <cdr:y>0.01755</cdr:y>
    </cdr:from>
    <cdr:to>
      <cdr:x>0.9715</cdr:x>
      <cdr:y>0.10431</cdr:y>
    </cdr:to>
    <cdr:pic>
      <cdr:nvPicPr>
        <cdr:cNvPr id="2" name="2 Imagen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38952" y="69725"/>
          <a:ext cx="304798" cy="344581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438148</xdr:colOff>
      <xdr:row>24</xdr:row>
      <xdr:rowOff>0</xdr:rowOff>
    </xdr:from>
    <xdr:to>
      <xdr:col>25</xdr:col>
      <xdr:colOff>171449</xdr:colOff>
      <xdr:row>42</xdr:row>
      <xdr:rowOff>161925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438150</xdr:colOff>
      <xdr:row>3</xdr:row>
      <xdr:rowOff>9525</xdr:rowOff>
    </xdr:from>
    <xdr:to>
      <xdr:col>25</xdr:col>
      <xdr:colOff>161925</xdr:colOff>
      <xdr:row>22</xdr:row>
      <xdr:rowOff>157162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523875</xdr:colOff>
      <xdr:row>44</xdr:row>
      <xdr:rowOff>171449</xdr:rowOff>
    </xdr:from>
    <xdr:to>
      <xdr:col>25</xdr:col>
      <xdr:colOff>250031</xdr:colOff>
      <xdr:row>63</xdr:row>
      <xdr:rowOff>185736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400050</xdr:colOff>
      <xdr:row>67</xdr:row>
      <xdr:rowOff>0</xdr:rowOff>
    </xdr:from>
    <xdr:to>
      <xdr:col>25</xdr:col>
      <xdr:colOff>488156</xdr:colOff>
      <xdr:row>86</xdr:row>
      <xdr:rowOff>14287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381000</xdr:colOff>
      <xdr:row>87</xdr:row>
      <xdr:rowOff>171450</xdr:rowOff>
    </xdr:from>
    <xdr:to>
      <xdr:col>25</xdr:col>
      <xdr:colOff>469106</xdr:colOff>
      <xdr:row>106</xdr:row>
      <xdr:rowOff>185737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381000</xdr:colOff>
      <xdr:row>109</xdr:row>
      <xdr:rowOff>171450</xdr:rowOff>
    </xdr:from>
    <xdr:to>
      <xdr:col>25</xdr:col>
      <xdr:colOff>469106</xdr:colOff>
      <xdr:row>110</xdr:row>
      <xdr:rowOff>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0.93005</cdr:x>
      <cdr:y>0.01755</cdr:y>
    </cdr:from>
    <cdr:to>
      <cdr:x>0.9715</cdr:x>
      <cdr:y>0.10431</cdr:y>
    </cdr:to>
    <cdr:pic>
      <cdr:nvPicPr>
        <cdr:cNvPr id="2" name="2 Imagen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38952" y="69725"/>
          <a:ext cx="304798" cy="34458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42"/>
  <sheetViews>
    <sheetView tabSelected="1" workbookViewId="0">
      <selection activeCell="AG24" sqref="AG24"/>
    </sheetView>
  </sheetViews>
  <sheetFormatPr baseColWidth="10" defaultRowHeight="15" x14ac:dyDescent="0.25"/>
  <cols>
    <col min="1" max="1" width="18.7109375" customWidth="1"/>
    <col min="2" max="2" width="8.7109375" customWidth="1"/>
    <col min="3" max="4" width="9.85546875" customWidth="1"/>
    <col min="5" max="5" width="10.28515625" customWidth="1"/>
    <col min="6" max="7" width="10.5703125" customWidth="1"/>
    <col min="8" max="8" width="11.42578125" customWidth="1"/>
    <col min="9" max="9" width="13.140625" customWidth="1"/>
    <col min="10" max="13" width="11.5703125" customWidth="1"/>
    <col min="14" max="14" width="8.42578125" customWidth="1"/>
    <col min="15" max="15" width="2.28515625" style="31" customWidth="1"/>
    <col min="16" max="16" width="11.42578125" style="56" customWidth="1"/>
    <col min="17" max="18" width="11.42578125" hidden="1" customWidth="1"/>
    <col min="19" max="19" width="11.42578125" style="56"/>
    <col min="20" max="32" width="11.42578125" style="60" hidden="1" customWidth="1"/>
    <col min="33" max="33" width="11.42578125" style="60"/>
  </cols>
  <sheetData>
    <row r="1" spans="1:33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51"/>
    </row>
    <row r="2" spans="1:33" ht="1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51"/>
    </row>
    <row r="3" spans="1:33" ht="1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51"/>
    </row>
    <row r="4" spans="1:33" ht="15" customHeight="1" x14ac:dyDescent="0.25">
      <c r="A4" s="84" t="s">
        <v>43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51"/>
    </row>
    <row r="5" spans="1:33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51"/>
    </row>
    <row r="6" spans="1:33" ht="45" x14ac:dyDescent="0.25">
      <c r="A6" s="9" t="s">
        <v>3</v>
      </c>
      <c r="B6" s="9" t="s">
        <v>4</v>
      </c>
      <c r="C6" s="9" t="s">
        <v>5</v>
      </c>
      <c r="D6" s="9" t="s">
        <v>75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68</v>
      </c>
      <c r="N6" s="9" t="s">
        <v>14</v>
      </c>
      <c r="O6" s="52"/>
      <c r="P6" s="9" t="s">
        <v>70</v>
      </c>
      <c r="Q6" s="9" t="s">
        <v>69</v>
      </c>
      <c r="R6" s="59"/>
      <c r="S6" s="9" t="s">
        <v>71</v>
      </c>
      <c r="T6" s="9" t="s">
        <v>15</v>
      </c>
      <c r="U6" s="9" t="s">
        <v>16</v>
      </c>
      <c r="V6" s="9" t="s">
        <v>17</v>
      </c>
      <c r="W6" s="9" t="s">
        <v>18</v>
      </c>
      <c r="X6" s="9" t="s">
        <v>19</v>
      </c>
      <c r="Y6" s="9" t="s">
        <v>20</v>
      </c>
      <c r="Z6" s="9" t="s">
        <v>21</v>
      </c>
      <c r="AA6" s="9" t="s">
        <v>22</v>
      </c>
      <c r="AB6" s="9" t="s">
        <v>23</v>
      </c>
      <c r="AC6" s="9" t="s">
        <v>24</v>
      </c>
      <c r="AD6" s="9" t="s">
        <v>41</v>
      </c>
      <c r="AE6" s="9" t="s">
        <v>72</v>
      </c>
      <c r="AF6" s="9" t="s">
        <v>25</v>
      </c>
      <c r="AG6" s="9" t="s">
        <v>26</v>
      </c>
    </row>
    <row r="7" spans="1:33" ht="15" customHeight="1" x14ac:dyDescent="0.25">
      <c r="A7" s="10" t="s">
        <v>27</v>
      </c>
      <c r="B7" s="2">
        <f>SUM('CENADE 04 - 08 ENERO'!B116+'CENADE 11 - 15 ENERO'!B116+'CENADE 18 - 22 ENERO'!B116+'CENADE 25 - 29 ENERO'!B116)</f>
        <v>115</v>
      </c>
      <c r="C7" s="2">
        <f>SUM('CENADE 04 - 08 ENERO'!C116+'CENADE 11 - 15 ENERO'!C116+'CENADE 18 - 22 ENERO'!C116+'CENADE 25 - 29 ENERO'!C116)</f>
        <v>125</v>
      </c>
      <c r="D7" s="2">
        <f>SUM('CENADE 04 - 08 ENERO'!D116+'CENADE 11 - 15 ENERO'!E116+'CENADE 18 - 22 ENERO'!E116+'CENADE 25 - 29 ENERO'!E116)</f>
        <v>141</v>
      </c>
      <c r="E7" s="2">
        <f>SUM('CENADE 04 - 08 ENERO'!E116+'CENADE 11 - 15 ENERO'!E116+'CENADE 18 - 22 ENERO'!E116+'CENADE 25 - 29 ENERO'!E116)</f>
        <v>192</v>
      </c>
      <c r="F7" s="2">
        <f>SUM('CENADE 04 - 08 ENERO'!F116+'CENADE 11 - 15 ENERO'!F116+'CENADE 18 - 22 ENERO'!F116+'CENADE 25 - 29 ENERO'!F116)</f>
        <v>203</v>
      </c>
      <c r="G7" s="2">
        <f>SUM('CENADE 04 - 08 ENERO'!G116+'CENADE 11 - 15 ENERO'!G116+'CENADE 18 - 22 ENERO'!G116+'CENADE 25 - 29 ENERO'!G116)</f>
        <v>197</v>
      </c>
      <c r="H7" s="2">
        <f>SUM('CENADE 04 - 08 ENERO'!H116+'CENADE 11 - 15 ENERO'!H116+'CENADE 18 - 22 ENERO'!H116+'CENADE 25 - 29 ENERO'!H116)</f>
        <v>60</v>
      </c>
      <c r="I7" s="2">
        <f>SUM('CENADE 04 - 08 ENERO'!I116+'CENADE 11 - 15 ENERO'!I116+'CENADE 18 - 22 ENERO'!I116+'CENADE 25 - 29 ENERO'!I116)</f>
        <v>102</v>
      </c>
      <c r="J7" s="2">
        <f>SUM('CENADE 04 - 08 ENERO'!J116+'CENADE 11 - 15 ENERO'!J116+'CENADE 18 - 22 ENERO'!J116+'CENADE 25 - 29 ENERO'!J116)</f>
        <v>0</v>
      </c>
      <c r="K7" s="2">
        <f>SUM('CENADE 04 - 08 ENERO'!K116+'CENADE 11 - 15 ENERO'!K116+'CENADE 18 - 22 ENERO'!K116+'CENADE 25 - 29 ENERO'!K116)</f>
        <v>102</v>
      </c>
      <c r="L7" s="2">
        <f>SUM('CENADE 04 - 08 ENERO'!L116+'CENADE 11 - 15 ENERO'!L116+'CENADE 18 - 22 ENERO'!L116+'CENADE 25 - 29 ENERO'!L116)</f>
        <v>57</v>
      </c>
      <c r="M7" s="2">
        <f>SUM('CENADE 04 - 08 ENERO'!M116+'CENADE 11 - 15 ENERO'!M116+'CENADE 18 - 22 ENERO'!M116+'CENADE 25 - 29 ENERO'!M116)</f>
        <v>85</v>
      </c>
      <c r="N7" s="11">
        <f>SUM(B7:M7)</f>
        <v>1379</v>
      </c>
      <c r="O7" s="53"/>
      <c r="P7" s="56">
        <f>B7+C7+E7+F7+G7+H7+I7+L7+D7+M7</f>
        <v>1277</v>
      </c>
      <c r="Q7">
        <f t="shared" ref="Q7:Q20" si="0">E7+F7+G7+H7+I7+J7+L7</f>
        <v>811</v>
      </c>
      <c r="R7">
        <f t="shared" ref="R7:R20" si="1">F7+G7+H7+I7+J7</f>
        <v>562</v>
      </c>
      <c r="S7" s="1">
        <f t="shared" ref="S7:S20" si="2">B7+C7+E7+F7+G7+H7+I7+L7</f>
        <v>1051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1">
        <f>SUM(T7:AE7)</f>
        <v>0</v>
      </c>
      <c r="AG7" s="61">
        <f>S7+AF7</f>
        <v>1051</v>
      </c>
    </row>
    <row r="8" spans="1:33" ht="15" customHeight="1" x14ac:dyDescent="0.25">
      <c r="A8" s="10" t="s">
        <v>28</v>
      </c>
      <c r="B8" s="2">
        <f>SUM('CENADE 04 - 08 ENERO'!B117+'CENADE 11 - 15 ENERO'!B117+'CENADE 18 - 22 ENERO'!B117+'CENADE 25 - 29 ENERO'!B117)</f>
        <v>105</v>
      </c>
      <c r="C8" s="2">
        <f>SUM('CENADE 04 - 08 ENERO'!C117+'CENADE 11 - 15 ENERO'!C117+'CENADE 18 - 22 ENERO'!C117+'CENADE 25 - 29 ENERO'!C117)</f>
        <v>197</v>
      </c>
      <c r="D8" s="2">
        <f>SUM('CENADE 04 - 08 ENERO'!D117+'CENADE 11 - 15 ENERO'!E117+'CENADE 18 - 22 ENERO'!E117+'CENADE 25 - 29 ENERO'!E117)</f>
        <v>278</v>
      </c>
      <c r="E8" s="2">
        <f>SUM('CENADE 04 - 08 ENERO'!E117+'CENADE 11 - 15 ENERO'!E117+'CENADE 18 - 22 ENERO'!E117+'CENADE 25 - 29 ENERO'!E117)</f>
        <v>422</v>
      </c>
      <c r="F8" s="2">
        <f>SUM('CENADE 04 - 08 ENERO'!F117+'CENADE 11 - 15 ENERO'!F117+'CENADE 18 - 22 ENERO'!F117+'CENADE 25 - 29 ENERO'!F117)</f>
        <v>367</v>
      </c>
      <c r="G8" s="2">
        <f>SUM('CENADE 04 - 08 ENERO'!G117+'CENADE 11 - 15 ENERO'!G117+'CENADE 18 - 22 ENERO'!G117+'CENADE 25 - 29 ENERO'!G117)</f>
        <v>165</v>
      </c>
      <c r="H8" s="2">
        <f>SUM('CENADE 04 - 08 ENERO'!H117+'CENADE 11 - 15 ENERO'!H117+'CENADE 18 - 22 ENERO'!H117+'CENADE 25 - 29 ENERO'!H117)</f>
        <v>41</v>
      </c>
      <c r="I8" s="2">
        <f>SUM('CENADE 04 - 08 ENERO'!I117+'CENADE 11 - 15 ENERO'!I117+'CENADE 18 - 22 ENERO'!I117+'CENADE 25 - 29 ENERO'!I117)</f>
        <v>142</v>
      </c>
      <c r="J8" s="2">
        <f>SUM('CENADE 04 - 08 ENERO'!J117+'CENADE 11 - 15 ENERO'!J117+'CENADE 18 - 22 ENERO'!J117+'CENADE 25 - 29 ENERO'!J117)</f>
        <v>0</v>
      </c>
      <c r="K8" s="2">
        <f>SUM('CENADE 04 - 08 ENERO'!K117+'CENADE 11 - 15 ENERO'!K117+'CENADE 18 - 22 ENERO'!K117+'CENADE 25 - 29 ENERO'!K117)</f>
        <v>348</v>
      </c>
      <c r="L8" s="2">
        <f>SUM('CENADE 04 - 08 ENERO'!L117+'CENADE 11 - 15 ENERO'!L117+'CENADE 18 - 22 ENERO'!L117+'CENADE 25 - 29 ENERO'!L117)</f>
        <v>138</v>
      </c>
      <c r="M8" s="2">
        <f>SUM('CENADE 04 - 08 ENERO'!M117+'CENADE 11 - 15 ENERO'!M117+'CENADE 18 - 22 ENERO'!M117+'CENADE 25 - 29 ENERO'!M117)</f>
        <v>179</v>
      </c>
      <c r="N8" s="11">
        <f t="shared" ref="N8:N20" si="3">SUM(B8:M8)</f>
        <v>2382</v>
      </c>
      <c r="O8" s="53"/>
      <c r="P8" s="56">
        <f t="shared" ref="P8:P20" si="4">B8+C8+E8+F8+G8+H8+I8+L8+D8+M8</f>
        <v>2034</v>
      </c>
      <c r="Q8">
        <f t="shared" si="0"/>
        <v>1275</v>
      </c>
      <c r="R8">
        <f t="shared" si="1"/>
        <v>715</v>
      </c>
      <c r="S8" s="1">
        <f t="shared" si="2"/>
        <v>1577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f t="shared" ref="AF8:AF20" si="5">SUM(T8:AE8)</f>
        <v>0</v>
      </c>
      <c r="AG8" s="61">
        <f t="shared" ref="AG8:AG20" si="6">S8+AF8</f>
        <v>1577</v>
      </c>
    </row>
    <row r="9" spans="1:33" ht="15" customHeight="1" x14ac:dyDescent="0.25">
      <c r="A9" s="10" t="s">
        <v>29</v>
      </c>
      <c r="B9" s="2">
        <f>SUM('CENADE 04 - 08 ENERO'!B118+'CENADE 11 - 15 ENERO'!B118+'CENADE 18 - 22 ENERO'!B118+'CENADE 25 - 29 ENERO'!B118)</f>
        <v>118</v>
      </c>
      <c r="C9" s="2">
        <f>SUM('CENADE 04 - 08 ENERO'!C118+'CENADE 11 - 15 ENERO'!C118+'CENADE 18 - 22 ENERO'!C118+'CENADE 25 - 29 ENERO'!C118)</f>
        <v>254</v>
      </c>
      <c r="D9" s="2">
        <f>SUM('CENADE 04 - 08 ENERO'!D118+'CENADE 11 - 15 ENERO'!E118+'CENADE 18 - 22 ENERO'!E118+'CENADE 25 - 29 ENERO'!E118)</f>
        <v>292</v>
      </c>
      <c r="E9" s="2">
        <f>SUM('CENADE 04 - 08 ENERO'!E118+'CENADE 11 - 15 ENERO'!E118+'CENADE 18 - 22 ENERO'!E118+'CENADE 25 - 29 ENERO'!E118)</f>
        <v>416</v>
      </c>
      <c r="F9" s="2">
        <f>SUM('CENADE 04 - 08 ENERO'!F118+'CENADE 11 - 15 ENERO'!F118+'CENADE 18 - 22 ENERO'!F118+'CENADE 25 - 29 ENERO'!F118)</f>
        <v>175</v>
      </c>
      <c r="G9" s="2">
        <f>SUM('CENADE 04 - 08 ENERO'!G118+'CENADE 11 - 15 ENERO'!G118+'CENADE 18 - 22 ENERO'!G118+'CENADE 25 - 29 ENERO'!G118)</f>
        <v>38</v>
      </c>
      <c r="H9" s="2">
        <f>SUM('CENADE 04 - 08 ENERO'!H118+'CENADE 11 - 15 ENERO'!H118+'CENADE 18 - 22 ENERO'!H118+'CENADE 25 - 29 ENERO'!H118)</f>
        <v>20</v>
      </c>
      <c r="I9" s="2">
        <f>SUM('CENADE 04 - 08 ENERO'!I118+'CENADE 11 - 15 ENERO'!I118+'CENADE 18 - 22 ENERO'!I118+'CENADE 25 - 29 ENERO'!I118)</f>
        <v>89</v>
      </c>
      <c r="J9" s="2">
        <f>SUM('CENADE 04 - 08 ENERO'!J118+'CENADE 11 - 15 ENERO'!J118+'CENADE 18 - 22 ENERO'!J118+'CENADE 25 - 29 ENERO'!J118)</f>
        <v>13</v>
      </c>
      <c r="K9" s="2">
        <f>SUM('CENADE 04 - 08 ENERO'!K118+'CENADE 11 - 15 ENERO'!K118+'CENADE 18 - 22 ENERO'!K118+'CENADE 25 - 29 ENERO'!K118)</f>
        <v>215</v>
      </c>
      <c r="L9" s="2">
        <f>SUM('CENADE 04 - 08 ENERO'!L118+'CENADE 11 - 15 ENERO'!L118+'CENADE 18 - 22 ENERO'!L118+'CENADE 25 - 29 ENERO'!L118)</f>
        <v>104</v>
      </c>
      <c r="M9" s="2">
        <f>SUM('CENADE 04 - 08 ENERO'!M118+'CENADE 11 - 15 ENERO'!M118+'CENADE 18 - 22 ENERO'!M118+'CENADE 25 - 29 ENERO'!M118)</f>
        <v>84</v>
      </c>
      <c r="N9" s="11">
        <f t="shared" si="3"/>
        <v>1818</v>
      </c>
      <c r="O9" s="53"/>
      <c r="P9" s="56">
        <f t="shared" si="4"/>
        <v>1590</v>
      </c>
      <c r="Q9">
        <f t="shared" si="0"/>
        <v>855</v>
      </c>
      <c r="R9">
        <f t="shared" si="1"/>
        <v>335</v>
      </c>
      <c r="S9" s="1">
        <f t="shared" si="2"/>
        <v>1214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f t="shared" si="5"/>
        <v>0</v>
      </c>
      <c r="AG9" s="61">
        <f t="shared" si="6"/>
        <v>1214</v>
      </c>
    </row>
    <row r="10" spans="1:33" ht="15" customHeight="1" x14ac:dyDescent="0.25">
      <c r="A10" s="10" t="s">
        <v>30</v>
      </c>
      <c r="B10" s="2">
        <f>SUM('CENADE 04 - 08 ENERO'!B119+'CENADE 11 - 15 ENERO'!B119+'CENADE 18 - 22 ENERO'!B119+'CENADE 25 - 29 ENERO'!B119)</f>
        <v>88</v>
      </c>
      <c r="C10" s="2">
        <f>SUM('CENADE 04 - 08 ENERO'!C119+'CENADE 11 - 15 ENERO'!C119+'CENADE 18 - 22 ENERO'!C119+'CENADE 25 - 29 ENERO'!C119)</f>
        <v>119</v>
      </c>
      <c r="D10" s="2">
        <f>SUM('CENADE 04 - 08 ENERO'!D119+'CENADE 11 - 15 ENERO'!E119+'CENADE 18 - 22 ENERO'!E119+'CENADE 25 - 29 ENERO'!E119)</f>
        <v>30</v>
      </c>
      <c r="E10" s="2">
        <f>SUM('CENADE 04 - 08 ENERO'!E119+'CENADE 11 - 15 ENERO'!E119+'CENADE 18 - 22 ENERO'!E119+'CENADE 25 - 29 ENERO'!E119)</f>
        <v>46</v>
      </c>
      <c r="F10" s="2">
        <f>SUM('CENADE 04 - 08 ENERO'!F119+'CENADE 11 - 15 ENERO'!F119+'CENADE 18 - 22 ENERO'!F119+'CENADE 25 - 29 ENERO'!F119)</f>
        <v>126</v>
      </c>
      <c r="G10" s="2">
        <f>SUM('CENADE 04 - 08 ENERO'!G119+'CENADE 11 - 15 ENERO'!G119+'CENADE 18 - 22 ENERO'!G119+'CENADE 25 - 29 ENERO'!G119)</f>
        <v>63</v>
      </c>
      <c r="H10" s="2">
        <f>SUM('CENADE 04 - 08 ENERO'!H119+'CENADE 11 - 15 ENERO'!H119+'CENADE 18 - 22 ENERO'!H119+'CENADE 25 - 29 ENERO'!H119)</f>
        <v>0</v>
      </c>
      <c r="I10" s="2">
        <f>SUM('CENADE 04 - 08 ENERO'!I119+'CENADE 11 - 15 ENERO'!I119+'CENADE 18 - 22 ENERO'!I119+'CENADE 25 - 29 ENERO'!I119)</f>
        <v>55</v>
      </c>
      <c r="J10" s="2">
        <f>SUM('CENADE 04 - 08 ENERO'!J119+'CENADE 11 - 15 ENERO'!J119+'CENADE 18 - 22 ENERO'!J119+'CENADE 25 - 29 ENERO'!J119)</f>
        <v>13</v>
      </c>
      <c r="K10" s="2">
        <f>SUM('CENADE 04 - 08 ENERO'!K119+'CENADE 11 - 15 ENERO'!K119+'CENADE 18 - 22 ENERO'!K119+'CENADE 25 - 29 ENERO'!K119)</f>
        <v>60</v>
      </c>
      <c r="L10" s="2">
        <f>SUM('CENADE 04 - 08 ENERO'!L119+'CENADE 11 - 15 ENERO'!L119+'CENADE 18 - 22 ENERO'!L119+'CENADE 25 - 29 ENERO'!L119)</f>
        <v>132</v>
      </c>
      <c r="M10" s="2">
        <f>SUM('CENADE 04 - 08 ENERO'!M119+'CENADE 11 - 15 ENERO'!M119+'CENADE 18 - 22 ENERO'!M119+'CENADE 25 - 29 ENERO'!M119)</f>
        <v>74</v>
      </c>
      <c r="N10" s="11">
        <f t="shared" si="3"/>
        <v>806</v>
      </c>
      <c r="O10" s="53"/>
      <c r="P10" s="56">
        <f t="shared" si="4"/>
        <v>733</v>
      </c>
      <c r="Q10">
        <f t="shared" si="0"/>
        <v>435</v>
      </c>
      <c r="R10">
        <f t="shared" si="1"/>
        <v>257</v>
      </c>
      <c r="S10" s="1">
        <f t="shared" si="2"/>
        <v>629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f t="shared" si="5"/>
        <v>0</v>
      </c>
      <c r="AG10" s="61">
        <f t="shared" si="6"/>
        <v>629</v>
      </c>
    </row>
    <row r="11" spans="1:33" ht="15" customHeight="1" x14ac:dyDescent="0.25">
      <c r="A11" s="10" t="s">
        <v>31</v>
      </c>
      <c r="B11" s="2">
        <f>SUM('CENADE 04 - 08 ENERO'!B120+'CENADE 11 - 15 ENERO'!B120+'CENADE 18 - 22 ENERO'!B120+'CENADE 25 - 29 ENERO'!B120)</f>
        <v>154</v>
      </c>
      <c r="C11" s="2">
        <f>SUM('CENADE 04 - 08 ENERO'!C120+'CENADE 11 - 15 ENERO'!C120+'CENADE 18 - 22 ENERO'!C120+'CENADE 25 - 29 ENERO'!C120)</f>
        <v>1213</v>
      </c>
      <c r="D11" s="2">
        <f>SUM('CENADE 04 - 08 ENERO'!D120+'CENADE 11 - 15 ENERO'!E120+'CENADE 18 - 22 ENERO'!E120+'CENADE 25 - 29 ENERO'!E120)</f>
        <v>222</v>
      </c>
      <c r="E11" s="2">
        <f>SUM('CENADE 04 - 08 ENERO'!E120+'CENADE 11 - 15 ENERO'!E120+'CENADE 18 - 22 ENERO'!E120+'CENADE 25 - 29 ENERO'!E120)</f>
        <v>289</v>
      </c>
      <c r="F11" s="2">
        <f>SUM('CENADE 04 - 08 ENERO'!F120+'CENADE 11 - 15 ENERO'!F120+'CENADE 18 - 22 ENERO'!F120+'CENADE 25 - 29 ENERO'!F120)</f>
        <v>163</v>
      </c>
      <c r="G11" s="2">
        <f>SUM('CENADE 04 - 08 ENERO'!G120+'CENADE 11 - 15 ENERO'!G120+'CENADE 18 - 22 ENERO'!G120+'CENADE 25 - 29 ENERO'!G120)</f>
        <v>107</v>
      </c>
      <c r="H11" s="2">
        <f>SUM('CENADE 04 - 08 ENERO'!H120+'CENADE 11 - 15 ENERO'!H120+'CENADE 18 - 22 ENERO'!H120+'CENADE 25 - 29 ENERO'!H120)</f>
        <v>19</v>
      </c>
      <c r="I11" s="2">
        <f>SUM('CENADE 04 - 08 ENERO'!I120+'CENADE 11 - 15 ENERO'!I120+'CENADE 18 - 22 ENERO'!I120+'CENADE 25 - 29 ENERO'!I120)</f>
        <v>267</v>
      </c>
      <c r="J11" s="2">
        <f>SUM('CENADE 04 - 08 ENERO'!J120+'CENADE 11 - 15 ENERO'!J120+'CENADE 18 - 22 ENERO'!J120+'CENADE 25 - 29 ENERO'!J120)</f>
        <v>0</v>
      </c>
      <c r="K11" s="2">
        <f>SUM('CENADE 04 - 08 ENERO'!K120+'CENADE 11 - 15 ENERO'!K120+'CENADE 18 - 22 ENERO'!K120+'CENADE 25 - 29 ENERO'!K120)</f>
        <v>638</v>
      </c>
      <c r="L11" s="2">
        <f>SUM('CENADE 04 - 08 ENERO'!L120+'CENADE 11 - 15 ENERO'!L120+'CENADE 18 - 22 ENERO'!L120+'CENADE 25 - 29 ENERO'!L120)</f>
        <v>75</v>
      </c>
      <c r="M11" s="2">
        <f>SUM('CENADE 04 - 08 ENERO'!M120+'CENADE 11 - 15 ENERO'!M120+'CENADE 18 - 22 ENERO'!M120+'CENADE 25 - 29 ENERO'!M120)</f>
        <v>146</v>
      </c>
      <c r="N11" s="11">
        <f t="shared" si="3"/>
        <v>3293</v>
      </c>
      <c r="O11" s="53"/>
      <c r="P11" s="56">
        <f t="shared" si="4"/>
        <v>2655</v>
      </c>
      <c r="Q11">
        <f t="shared" si="0"/>
        <v>920</v>
      </c>
      <c r="R11">
        <f t="shared" si="1"/>
        <v>556</v>
      </c>
      <c r="S11" s="1">
        <f t="shared" si="2"/>
        <v>2287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f t="shared" si="5"/>
        <v>0</v>
      </c>
      <c r="AG11" s="61">
        <f t="shared" si="6"/>
        <v>2287</v>
      </c>
    </row>
    <row r="12" spans="1:33" ht="15" customHeight="1" x14ac:dyDescent="0.25">
      <c r="A12" s="10" t="s">
        <v>32</v>
      </c>
      <c r="B12" s="2">
        <f>SUM('CENADE 04 - 08 ENERO'!B121+'CENADE 11 - 15 ENERO'!B121+'CENADE 18 - 22 ENERO'!B121+'CENADE 25 - 29 ENERO'!B121)</f>
        <v>343</v>
      </c>
      <c r="C12" s="2">
        <f>SUM('CENADE 04 - 08 ENERO'!C121+'CENADE 11 - 15 ENERO'!C121+'CENADE 18 - 22 ENERO'!C121+'CENADE 25 - 29 ENERO'!C121)</f>
        <v>4802</v>
      </c>
      <c r="D12" s="2">
        <f>SUM('CENADE 04 - 08 ENERO'!D121+'CENADE 11 - 15 ENERO'!E121+'CENADE 18 - 22 ENERO'!E121+'CENADE 25 - 29 ENERO'!E121)</f>
        <v>621</v>
      </c>
      <c r="E12" s="2">
        <f>SUM('CENADE 04 - 08 ENERO'!E121+'CENADE 11 - 15 ENERO'!E121+'CENADE 18 - 22 ENERO'!E121+'CENADE 25 - 29 ENERO'!E121)</f>
        <v>710</v>
      </c>
      <c r="F12" s="2">
        <f>SUM('CENADE 04 - 08 ENERO'!F121+'CENADE 11 - 15 ENERO'!F121+'CENADE 18 - 22 ENERO'!F121+'CENADE 25 - 29 ENERO'!F121)</f>
        <v>285</v>
      </c>
      <c r="G12" s="2">
        <f>SUM('CENADE 04 - 08 ENERO'!G121+'CENADE 11 - 15 ENERO'!G121+'CENADE 18 - 22 ENERO'!G121+'CENADE 25 - 29 ENERO'!G121)</f>
        <v>145</v>
      </c>
      <c r="H12" s="2">
        <f>SUM('CENADE 04 - 08 ENERO'!H121+'CENADE 11 - 15 ENERO'!H121+'CENADE 18 - 22 ENERO'!H121+'CENADE 25 - 29 ENERO'!H121)</f>
        <v>171</v>
      </c>
      <c r="I12" s="2">
        <f>SUM('CENADE 04 - 08 ENERO'!I121+'CENADE 11 - 15 ENERO'!I121+'CENADE 18 - 22 ENERO'!I121+'CENADE 25 - 29 ENERO'!I121)</f>
        <v>1110</v>
      </c>
      <c r="J12" s="2">
        <f>SUM('CENADE 04 - 08 ENERO'!J121+'CENADE 11 - 15 ENERO'!J121+'CENADE 18 - 22 ENERO'!J121+'CENADE 25 - 29 ENERO'!J121)</f>
        <v>33</v>
      </c>
      <c r="K12" s="2">
        <f>SUM('CENADE 04 - 08 ENERO'!K121+'CENADE 11 - 15 ENERO'!K121+'CENADE 18 - 22 ENERO'!K121+'CENADE 25 - 29 ENERO'!K121)</f>
        <v>205</v>
      </c>
      <c r="L12" s="2">
        <f>SUM('CENADE 04 - 08 ENERO'!L121+'CENADE 11 - 15 ENERO'!L121+'CENADE 18 - 22 ENERO'!L121+'CENADE 25 - 29 ENERO'!L121)</f>
        <v>258</v>
      </c>
      <c r="M12" s="2">
        <f>SUM('CENADE 04 - 08 ENERO'!M121+'CENADE 11 - 15 ENERO'!M121+'CENADE 18 - 22 ENERO'!M121+'CENADE 25 - 29 ENERO'!M121)</f>
        <v>586</v>
      </c>
      <c r="N12" s="11">
        <f t="shared" si="3"/>
        <v>9269</v>
      </c>
      <c r="O12" s="53"/>
      <c r="P12" s="56">
        <f t="shared" si="4"/>
        <v>9031</v>
      </c>
      <c r="Q12">
        <f t="shared" si="0"/>
        <v>2712</v>
      </c>
      <c r="R12">
        <f t="shared" si="1"/>
        <v>1744</v>
      </c>
      <c r="S12" s="1">
        <f t="shared" si="2"/>
        <v>7824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f t="shared" si="5"/>
        <v>0</v>
      </c>
      <c r="AG12" s="61">
        <f t="shared" si="6"/>
        <v>7824</v>
      </c>
    </row>
    <row r="13" spans="1:33" ht="15" customHeight="1" x14ac:dyDescent="0.25">
      <c r="A13" s="10" t="s">
        <v>33</v>
      </c>
      <c r="B13" s="2">
        <f>SUM('CENADE 04 - 08 ENERO'!B122+'CENADE 11 - 15 ENERO'!B122+'CENADE 18 - 22 ENERO'!B122+'CENADE 25 - 29 ENERO'!B122)</f>
        <v>100</v>
      </c>
      <c r="C13" s="2">
        <f>SUM('CENADE 04 - 08 ENERO'!C122+'CENADE 11 - 15 ENERO'!C122+'CENADE 18 - 22 ENERO'!C122+'CENADE 25 - 29 ENERO'!C122)</f>
        <v>58</v>
      </c>
      <c r="D13" s="2">
        <f>SUM('CENADE 04 - 08 ENERO'!D122+'CENADE 11 - 15 ENERO'!E122+'CENADE 18 - 22 ENERO'!E122+'CENADE 25 - 29 ENERO'!E122)</f>
        <v>265</v>
      </c>
      <c r="E13" s="2">
        <f>SUM('CENADE 04 - 08 ENERO'!E122+'CENADE 11 - 15 ENERO'!E122+'CENADE 18 - 22 ENERO'!E122+'CENADE 25 - 29 ENERO'!E122)</f>
        <v>433</v>
      </c>
      <c r="F13" s="2">
        <f>SUM('CENADE 04 - 08 ENERO'!F122+'CENADE 11 - 15 ENERO'!F122+'CENADE 18 - 22 ENERO'!F122+'CENADE 25 - 29 ENERO'!F122)</f>
        <v>179</v>
      </c>
      <c r="G13" s="2">
        <f>SUM('CENADE 04 - 08 ENERO'!G122+'CENADE 11 - 15 ENERO'!G122+'CENADE 18 - 22 ENERO'!G122+'CENADE 25 - 29 ENERO'!G122)</f>
        <v>0</v>
      </c>
      <c r="H13" s="2">
        <f>SUM('CENADE 04 - 08 ENERO'!H122+'CENADE 11 - 15 ENERO'!H122+'CENADE 18 - 22 ENERO'!H122+'CENADE 25 - 29 ENERO'!H122)</f>
        <v>5</v>
      </c>
      <c r="I13" s="2">
        <f>SUM('CENADE 04 - 08 ENERO'!I122+'CENADE 11 - 15 ENERO'!I122+'CENADE 18 - 22 ENERO'!I122+'CENADE 25 - 29 ENERO'!I122)</f>
        <v>57</v>
      </c>
      <c r="J13" s="2">
        <f>SUM('CENADE 04 - 08 ENERO'!J122+'CENADE 11 - 15 ENERO'!J122+'CENADE 18 - 22 ENERO'!J122+'CENADE 25 - 29 ENERO'!J122)</f>
        <v>11</v>
      </c>
      <c r="K13" s="2">
        <f>SUM('CENADE 04 - 08 ENERO'!K122+'CENADE 11 - 15 ENERO'!K122+'CENADE 18 - 22 ENERO'!K122+'CENADE 25 - 29 ENERO'!K122)</f>
        <v>94</v>
      </c>
      <c r="L13" s="2">
        <f>SUM('CENADE 04 - 08 ENERO'!L122+'CENADE 11 - 15 ENERO'!L122+'CENADE 18 - 22 ENERO'!L122+'CENADE 25 - 29 ENERO'!L122)</f>
        <v>65</v>
      </c>
      <c r="M13" s="2">
        <f>SUM('CENADE 04 - 08 ENERO'!M122+'CENADE 11 - 15 ENERO'!M122+'CENADE 18 - 22 ENERO'!M122+'CENADE 25 - 29 ENERO'!M122)</f>
        <v>61</v>
      </c>
      <c r="N13" s="11">
        <f t="shared" si="3"/>
        <v>1328</v>
      </c>
      <c r="O13" s="53"/>
      <c r="P13" s="56">
        <f t="shared" si="4"/>
        <v>1223</v>
      </c>
      <c r="Q13">
        <f t="shared" si="0"/>
        <v>750</v>
      </c>
      <c r="R13">
        <f t="shared" si="1"/>
        <v>252</v>
      </c>
      <c r="S13" s="1">
        <f t="shared" si="2"/>
        <v>897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f t="shared" si="5"/>
        <v>0</v>
      </c>
      <c r="AG13" s="61">
        <f t="shared" si="6"/>
        <v>897</v>
      </c>
    </row>
    <row r="14" spans="1:33" ht="15" customHeight="1" x14ac:dyDescent="0.25">
      <c r="A14" s="10" t="s">
        <v>34</v>
      </c>
      <c r="B14" s="2">
        <f>SUM('CENADE 04 - 08 ENERO'!B123+'CENADE 11 - 15 ENERO'!B123+'CENADE 18 - 22 ENERO'!B123+'CENADE 25 - 29 ENERO'!B123)</f>
        <v>61</v>
      </c>
      <c r="C14" s="2">
        <f>SUM('CENADE 04 - 08 ENERO'!C123+'CENADE 11 - 15 ENERO'!C123+'CENADE 18 - 22 ENERO'!C123+'CENADE 25 - 29 ENERO'!C123)</f>
        <v>124</v>
      </c>
      <c r="D14" s="2">
        <f>SUM('CENADE 04 - 08 ENERO'!D123+'CENADE 11 - 15 ENERO'!E123+'CENADE 18 - 22 ENERO'!E123+'CENADE 25 - 29 ENERO'!E123)</f>
        <v>153</v>
      </c>
      <c r="E14" s="2">
        <f>SUM('CENADE 04 - 08 ENERO'!E123+'CENADE 11 - 15 ENERO'!E123+'CENADE 18 - 22 ENERO'!E123+'CENADE 25 - 29 ENERO'!E123)</f>
        <v>235</v>
      </c>
      <c r="F14" s="2">
        <f>SUM('CENADE 04 - 08 ENERO'!F123+'CENADE 11 - 15 ENERO'!F123+'CENADE 18 - 22 ENERO'!F123+'CENADE 25 - 29 ENERO'!F123)</f>
        <v>194</v>
      </c>
      <c r="G14" s="2">
        <f>SUM('CENADE 04 - 08 ENERO'!G123+'CENADE 11 - 15 ENERO'!G123+'CENADE 18 - 22 ENERO'!G123+'CENADE 25 - 29 ENERO'!G123)</f>
        <v>80</v>
      </c>
      <c r="H14" s="2">
        <f>SUM('CENADE 04 - 08 ENERO'!H123+'CENADE 11 - 15 ENERO'!H123+'CENADE 18 - 22 ENERO'!H123+'CENADE 25 - 29 ENERO'!H123)</f>
        <v>9</v>
      </c>
      <c r="I14" s="2">
        <f>SUM('CENADE 04 - 08 ENERO'!I123+'CENADE 11 - 15 ENERO'!I123+'CENADE 18 - 22 ENERO'!I123+'CENADE 25 - 29 ENERO'!I123)</f>
        <v>57</v>
      </c>
      <c r="J14" s="2">
        <f>SUM('CENADE 04 - 08 ENERO'!J123+'CENADE 11 - 15 ENERO'!J123+'CENADE 18 - 22 ENERO'!J123+'CENADE 25 - 29 ENERO'!J123)</f>
        <v>149</v>
      </c>
      <c r="K14" s="2">
        <f>SUM('CENADE 04 - 08 ENERO'!K123+'CENADE 11 - 15 ENERO'!K123+'CENADE 18 - 22 ENERO'!K123+'CENADE 25 - 29 ENERO'!K123)</f>
        <v>136</v>
      </c>
      <c r="L14" s="2">
        <f>SUM('CENADE 04 - 08 ENERO'!L123+'CENADE 11 - 15 ENERO'!L123+'CENADE 18 - 22 ENERO'!L123+'CENADE 25 - 29 ENERO'!L123)</f>
        <v>46</v>
      </c>
      <c r="M14" s="2">
        <f>SUM('CENADE 04 - 08 ENERO'!M123+'CENADE 11 - 15 ENERO'!M123+'CENADE 18 - 22 ENERO'!M123+'CENADE 25 - 29 ENERO'!M123)</f>
        <v>69</v>
      </c>
      <c r="N14" s="11">
        <f t="shared" si="3"/>
        <v>1313</v>
      </c>
      <c r="O14" s="53"/>
      <c r="P14" s="56">
        <f t="shared" si="4"/>
        <v>1028</v>
      </c>
      <c r="Q14">
        <f t="shared" si="0"/>
        <v>770</v>
      </c>
      <c r="R14">
        <f t="shared" si="1"/>
        <v>489</v>
      </c>
      <c r="S14" s="1">
        <f t="shared" si="2"/>
        <v>806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f t="shared" si="5"/>
        <v>0</v>
      </c>
      <c r="AG14" s="61">
        <f t="shared" si="6"/>
        <v>806</v>
      </c>
    </row>
    <row r="15" spans="1:33" ht="15" customHeight="1" x14ac:dyDescent="0.25">
      <c r="A15" s="10" t="s">
        <v>35</v>
      </c>
      <c r="B15" s="2">
        <f>SUM('CENADE 04 - 08 ENERO'!B124+'CENADE 11 - 15 ENERO'!B124+'CENADE 18 - 22 ENERO'!B124+'CENADE 25 - 29 ENERO'!B124)</f>
        <v>18</v>
      </c>
      <c r="C15" s="2">
        <f>SUM('CENADE 04 - 08 ENERO'!C124+'CENADE 11 - 15 ENERO'!C124+'CENADE 18 - 22 ENERO'!C124+'CENADE 25 - 29 ENERO'!C124)</f>
        <v>19</v>
      </c>
      <c r="D15" s="2">
        <f>SUM('CENADE 04 - 08 ENERO'!D124+'CENADE 11 - 15 ENERO'!E124+'CENADE 18 - 22 ENERO'!E124+'CENADE 25 - 29 ENERO'!E124)</f>
        <v>48</v>
      </c>
      <c r="E15" s="2">
        <f>SUM('CENADE 04 - 08 ENERO'!E124+'CENADE 11 - 15 ENERO'!E124+'CENADE 18 - 22 ENERO'!E124+'CENADE 25 - 29 ENERO'!E124)</f>
        <v>67</v>
      </c>
      <c r="F15" s="2">
        <f>SUM('CENADE 04 - 08 ENERO'!F124+'CENADE 11 - 15 ENERO'!F124+'CENADE 18 - 22 ENERO'!F124+'CENADE 25 - 29 ENERO'!F124)</f>
        <v>78</v>
      </c>
      <c r="G15" s="2">
        <f>SUM('CENADE 04 - 08 ENERO'!G124+'CENADE 11 - 15 ENERO'!G124+'CENADE 18 - 22 ENERO'!G124+'CENADE 25 - 29 ENERO'!G124)</f>
        <v>72</v>
      </c>
      <c r="H15" s="2">
        <f>SUM('CENADE 04 - 08 ENERO'!H124+'CENADE 11 - 15 ENERO'!H124+'CENADE 18 - 22 ENERO'!H124+'CENADE 25 - 29 ENERO'!H124)</f>
        <v>0</v>
      </c>
      <c r="I15" s="2">
        <f>SUM('CENADE 04 - 08 ENERO'!I124+'CENADE 11 - 15 ENERO'!I124+'CENADE 18 - 22 ENERO'!I124+'CENADE 25 - 29 ENERO'!I124)</f>
        <v>24</v>
      </c>
      <c r="J15" s="2">
        <f>SUM('CENADE 04 - 08 ENERO'!J124+'CENADE 11 - 15 ENERO'!J124+'CENADE 18 - 22 ENERO'!J124+'CENADE 25 - 29 ENERO'!J124)</f>
        <v>0</v>
      </c>
      <c r="K15" s="2">
        <f>SUM('CENADE 04 - 08 ENERO'!K124+'CENADE 11 - 15 ENERO'!K124+'CENADE 18 - 22 ENERO'!K124+'CENADE 25 - 29 ENERO'!K124)</f>
        <v>40</v>
      </c>
      <c r="L15" s="2">
        <f>SUM('CENADE 04 - 08 ENERO'!L124+'CENADE 11 - 15 ENERO'!L124+'CENADE 18 - 22 ENERO'!L124+'CENADE 25 - 29 ENERO'!L124)</f>
        <v>65</v>
      </c>
      <c r="M15" s="2">
        <f>SUM('CENADE 04 - 08 ENERO'!M124+'CENADE 11 - 15 ENERO'!M124+'CENADE 18 - 22 ENERO'!M124+'CENADE 25 - 29 ENERO'!M124)</f>
        <v>28</v>
      </c>
      <c r="N15" s="11">
        <f t="shared" si="3"/>
        <v>459</v>
      </c>
      <c r="O15" s="53"/>
      <c r="P15" s="56">
        <f t="shared" si="4"/>
        <v>419</v>
      </c>
      <c r="Q15">
        <f t="shared" si="0"/>
        <v>306</v>
      </c>
      <c r="R15">
        <f t="shared" si="1"/>
        <v>174</v>
      </c>
      <c r="S15" s="1">
        <f t="shared" si="2"/>
        <v>343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f t="shared" si="5"/>
        <v>0</v>
      </c>
      <c r="AG15" s="61">
        <f t="shared" si="6"/>
        <v>343</v>
      </c>
    </row>
    <row r="16" spans="1:33" ht="15" customHeight="1" x14ac:dyDescent="0.25">
      <c r="A16" s="10" t="s">
        <v>36</v>
      </c>
      <c r="B16" s="2">
        <f>SUM('CENADE 04 - 08 ENERO'!B125+'CENADE 11 - 15 ENERO'!B125+'CENADE 18 - 22 ENERO'!B125+'CENADE 25 - 29 ENERO'!B125)</f>
        <v>22</v>
      </c>
      <c r="C16" s="2">
        <f>SUM('CENADE 04 - 08 ENERO'!C125+'CENADE 11 - 15 ENERO'!C125+'CENADE 18 - 22 ENERO'!C125+'CENADE 25 - 29 ENERO'!C125)</f>
        <v>63</v>
      </c>
      <c r="D16" s="2">
        <f>SUM('CENADE 04 - 08 ENERO'!D125+'CENADE 11 - 15 ENERO'!E125+'CENADE 18 - 22 ENERO'!E125+'CENADE 25 - 29 ENERO'!E125)</f>
        <v>54</v>
      </c>
      <c r="E16" s="2">
        <f>SUM('CENADE 04 - 08 ENERO'!E125+'CENADE 11 - 15 ENERO'!E125+'CENADE 18 - 22 ENERO'!E125+'CENADE 25 - 29 ENERO'!E125)</f>
        <v>76</v>
      </c>
      <c r="F16" s="2">
        <f>SUM('CENADE 04 - 08 ENERO'!F125+'CENADE 11 - 15 ENERO'!F125+'CENADE 18 - 22 ENERO'!F125+'CENADE 25 - 29 ENERO'!F125)</f>
        <v>154</v>
      </c>
      <c r="G16" s="2">
        <f>SUM('CENADE 04 - 08 ENERO'!G125+'CENADE 11 - 15 ENERO'!G125+'CENADE 18 - 22 ENERO'!G125+'CENADE 25 - 29 ENERO'!G125)</f>
        <v>144</v>
      </c>
      <c r="H16" s="2">
        <f>SUM('CENADE 04 - 08 ENERO'!H125+'CENADE 11 - 15 ENERO'!H125+'CENADE 18 - 22 ENERO'!H125+'CENADE 25 - 29 ENERO'!H125)</f>
        <v>12</v>
      </c>
      <c r="I16" s="2">
        <f>SUM('CENADE 04 - 08 ENERO'!I125+'CENADE 11 - 15 ENERO'!I125+'CENADE 18 - 22 ENERO'!I125+'CENADE 25 - 29 ENERO'!I125)</f>
        <v>24</v>
      </c>
      <c r="J16" s="2">
        <f>SUM('CENADE 04 - 08 ENERO'!J125+'CENADE 11 - 15 ENERO'!J125+'CENADE 18 - 22 ENERO'!J125+'CENADE 25 - 29 ENERO'!J125)</f>
        <v>0</v>
      </c>
      <c r="K16" s="2">
        <f>SUM('CENADE 04 - 08 ENERO'!K125+'CENADE 11 - 15 ENERO'!K125+'CENADE 18 - 22 ENERO'!K125+'CENADE 25 - 29 ENERO'!K125)</f>
        <v>32</v>
      </c>
      <c r="L16" s="2">
        <f>SUM('CENADE 04 - 08 ENERO'!L125+'CENADE 11 - 15 ENERO'!L125+'CENADE 18 - 22 ENERO'!L125+'CENADE 25 - 29 ENERO'!L125)</f>
        <v>47</v>
      </c>
      <c r="M16" s="2">
        <f>SUM('CENADE 04 - 08 ENERO'!M125+'CENADE 11 - 15 ENERO'!M125+'CENADE 18 - 22 ENERO'!M125+'CENADE 25 - 29 ENERO'!M125)</f>
        <v>37</v>
      </c>
      <c r="N16" s="11">
        <f t="shared" si="3"/>
        <v>665</v>
      </c>
      <c r="O16" s="53"/>
      <c r="P16" s="56">
        <f t="shared" si="4"/>
        <v>633</v>
      </c>
      <c r="Q16">
        <f t="shared" si="0"/>
        <v>457</v>
      </c>
      <c r="R16">
        <f t="shared" si="1"/>
        <v>334</v>
      </c>
      <c r="S16" s="1">
        <f t="shared" si="2"/>
        <v>542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1">
        <v>0</v>
      </c>
      <c r="AE16" s="61">
        <v>0</v>
      </c>
      <c r="AF16" s="61">
        <f t="shared" si="5"/>
        <v>0</v>
      </c>
      <c r="AG16" s="61">
        <f t="shared" si="6"/>
        <v>542</v>
      </c>
    </row>
    <row r="17" spans="1:33" ht="15" customHeight="1" x14ac:dyDescent="0.25">
      <c r="A17" s="10" t="s">
        <v>37</v>
      </c>
      <c r="B17" s="2">
        <f>SUM('CENADE 04 - 08 ENERO'!B126+'CENADE 11 - 15 ENERO'!B126+'CENADE 18 - 22 ENERO'!B126+'CENADE 25 - 29 ENERO'!B126)</f>
        <v>49</v>
      </c>
      <c r="C17" s="2">
        <f>SUM('CENADE 04 - 08 ENERO'!C126+'CENADE 11 - 15 ENERO'!C126+'CENADE 18 - 22 ENERO'!C126+'CENADE 25 - 29 ENERO'!C126)</f>
        <v>49</v>
      </c>
      <c r="D17" s="2">
        <f>SUM('CENADE 04 - 08 ENERO'!D126+'CENADE 11 - 15 ENERO'!E126+'CENADE 18 - 22 ENERO'!E126+'CENADE 25 - 29 ENERO'!E126)</f>
        <v>45</v>
      </c>
      <c r="E17" s="2">
        <f>SUM('CENADE 04 - 08 ENERO'!E126+'CENADE 11 - 15 ENERO'!E126+'CENADE 18 - 22 ENERO'!E126+'CENADE 25 - 29 ENERO'!E126)</f>
        <v>56</v>
      </c>
      <c r="F17" s="2">
        <f>SUM('CENADE 04 - 08 ENERO'!F126+'CENADE 11 - 15 ENERO'!F126+'CENADE 18 - 22 ENERO'!F126+'CENADE 25 - 29 ENERO'!F126)</f>
        <v>2</v>
      </c>
      <c r="G17" s="2">
        <f>SUM('CENADE 04 - 08 ENERO'!G126+'CENADE 11 - 15 ENERO'!G126+'CENADE 18 - 22 ENERO'!G126+'CENADE 25 - 29 ENERO'!G126)</f>
        <v>6</v>
      </c>
      <c r="H17" s="2">
        <f>SUM('CENADE 04 - 08 ENERO'!H126+'CENADE 11 - 15 ENERO'!H126+'CENADE 18 - 22 ENERO'!H126+'CENADE 25 - 29 ENERO'!H126)</f>
        <v>0</v>
      </c>
      <c r="I17" s="2">
        <f>SUM('CENADE 04 - 08 ENERO'!I126+'CENADE 11 - 15 ENERO'!I126+'CENADE 18 - 22 ENERO'!I126+'CENADE 25 - 29 ENERO'!I126)</f>
        <v>43</v>
      </c>
      <c r="J17" s="2">
        <f>SUM('CENADE 04 - 08 ENERO'!J126+'CENADE 11 - 15 ENERO'!J126+'CENADE 18 - 22 ENERO'!J126+'CENADE 25 - 29 ENERO'!J126)</f>
        <v>0</v>
      </c>
      <c r="K17" s="2">
        <f>SUM('CENADE 04 - 08 ENERO'!K126+'CENADE 11 - 15 ENERO'!K126+'CENADE 18 - 22 ENERO'!K126+'CENADE 25 - 29 ENERO'!K126)</f>
        <v>125</v>
      </c>
      <c r="L17" s="2">
        <f>SUM('CENADE 04 - 08 ENERO'!L126+'CENADE 11 - 15 ENERO'!L126+'CENADE 18 - 22 ENERO'!L126+'CENADE 25 - 29 ENERO'!L126)</f>
        <v>27</v>
      </c>
      <c r="M17" s="2">
        <f>SUM('CENADE 04 - 08 ENERO'!M126+'CENADE 11 - 15 ENERO'!M126+'CENADE 18 - 22 ENERO'!M126+'CENADE 25 - 29 ENERO'!M126)</f>
        <v>12</v>
      </c>
      <c r="N17" s="11">
        <f t="shared" si="3"/>
        <v>414</v>
      </c>
      <c r="O17" s="53"/>
      <c r="P17" s="56">
        <f t="shared" si="4"/>
        <v>289</v>
      </c>
      <c r="Q17">
        <f t="shared" si="0"/>
        <v>134</v>
      </c>
      <c r="R17">
        <f t="shared" si="1"/>
        <v>51</v>
      </c>
      <c r="S17" s="1">
        <f t="shared" si="2"/>
        <v>232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f t="shared" si="5"/>
        <v>0</v>
      </c>
      <c r="AG17" s="61">
        <f t="shared" si="6"/>
        <v>232</v>
      </c>
    </row>
    <row r="18" spans="1:33" ht="15" customHeight="1" x14ac:dyDescent="0.25">
      <c r="A18" s="10" t="s">
        <v>38</v>
      </c>
      <c r="B18" s="2">
        <f>SUM('CENADE 04 - 08 ENERO'!B127+'CENADE 11 - 15 ENERO'!B127+'CENADE 18 - 22 ENERO'!B127+'CENADE 25 - 29 ENERO'!B127)</f>
        <v>39</v>
      </c>
      <c r="C18" s="2">
        <f>SUM('CENADE 04 - 08 ENERO'!C127+'CENADE 11 - 15 ENERO'!C127+'CENADE 18 - 22 ENERO'!C127+'CENADE 25 - 29 ENERO'!C127)</f>
        <v>169</v>
      </c>
      <c r="D18" s="2">
        <f>SUM('CENADE 04 - 08 ENERO'!D127+'CENADE 11 - 15 ENERO'!E127+'CENADE 18 - 22 ENERO'!E127+'CENADE 25 - 29 ENERO'!E127)</f>
        <v>130</v>
      </c>
      <c r="E18" s="2">
        <f>SUM('CENADE 04 - 08 ENERO'!E127+'CENADE 11 - 15 ENERO'!E127+'CENADE 18 - 22 ENERO'!E127+'CENADE 25 - 29 ENERO'!E127)</f>
        <v>178</v>
      </c>
      <c r="F18" s="2">
        <f>SUM('CENADE 04 - 08 ENERO'!F127+'CENADE 11 - 15 ENERO'!F127+'CENADE 18 - 22 ENERO'!F127+'CENADE 25 - 29 ENERO'!F127)</f>
        <v>127</v>
      </c>
      <c r="G18" s="2">
        <f>SUM('CENADE 04 - 08 ENERO'!G127+'CENADE 11 - 15 ENERO'!G127+'CENADE 18 - 22 ENERO'!G127+'CENADE 25 - 29 ENERO'!G127)</f>
        <v>130</v>
      </c>
      <c r="H18" s="2">
        <f>SUM('CENADE 04 - 08 ENERO'!H127+'CENADE 11 - 15 ENERO'!H127+'CENADE 18 - 22 ENERO'!H127+'CENADE 25 - 29 ENERO'!H127)</f>
        <v>31</v>
      </c>
      <c r="I18" s="2">
        <f>SUM('CENADE 04 - 08 ENERO'!I127+'CENADE 11 - 15 ENERO'!I127+'CENADE 18 - 22 ENERO'!I127+'CENADE 25 - 29 ENERO'!I127)</f>
        <v>78</v>
      </c>
      <c r="J18" s="2">
        <f>SUM('CENADE 04 - 08 ENERO'!J127+'CENADE 11 - 15 ENERO'!J127+'CENADE 18 - 22 ENERO'!J127+'CENADE 25 - 29 ENERO'!J127)</f>
        <v>230</v>
      </c>
      <c r="K18" s="2">
        <f>SUM('CENADE 04 - 08 ENERO'!K127+'CENADE 11 - 15 ENERO'!K127+'CENADE 18 - 22 ENERO'!K127+'CENADE 25 - 29 ENERO'!K127)</f>
        <v>42</v>
      </c>
      <c r="L18" s="2">
        <f>SUM('CENADE 04 - 08 ENERO'!L127+'CENADE 11 - 15 ENERO'!L127+'CENADE 18 - 22 ENERO'!L127+'CENADE 25 - 29 ENERO'!L127)</f>
        <v>102</v>
      </c>
      <c r="M18" s="2">
        <f>SUM('CENADE 04 - 08 ENERO'!M127+'CENADE 11 - 15 ENERO'!M127+'CENADE 18 - 22 ENERO'!M127+'CENADE 25 - 29 ENERO'!M127)</f>
        <v>65</v>
      </c>
      <c r="N18" s="11">
        <f t="shared" si="3"/>
        <v>1321</v>
      </c>
      <c r="O18" s="53"/>
      <c r="P18" s="56">
        <f t="shared" si="4"/>
        <v>1049</v>
      </c>
      <c r="Q18">
        <f t="shared" si="0"/>
        <v>876</v>
      </c>
      <c r="R18">
        <f t="shared" si="1"/>
        <v>596</v>
      </c>
      <c r="S18" s="1">
        <f t="shared" si="2"/>
        <v>854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f t="shared" si="5"/>
        <v>0</v>
      </c>
      <c r="AG18" s="61">
        <f t="shared" si="6"/>
        <v>854</v>
      </c>
    </row>
    <row r="19" spans="1:33" ht="15" customHeight="1" x14ac:dyDescent="0.25">
      <c r="A19" s="10" t="s">
        <v>39</v>
      </c>
      <c r="B19" s="2">
        <f>SUM('CENADE 04 - 08 ENERO'!B128+'CENADE 11 - 15 ENERO'!B128+'CENADE 18 - 22 ENERO'!B128+'CENADE 25 - 29 ENERO'!B128)</f>
        <v>36</v>
      </c>
      <c r="C19" s="2">
        <f>SUM('CENADE 04 - 08 ENERO'!C128+'CENADE 11 - 15 ENERO'!C128+'CENADE 18 - 22 ENERO'!C128+'CENADE 25 - 29 ENERO'!C128)</f>
        <v>53</v>
      </c>
      <c r="D19" s="2">
        <f>SUM('CENADE 04 - 08 ENERO'!D128+'CENADE 11 - 15 ENERO'!E128+'CENADE 18 - 22 ENERO'!E128+'CENADE 25 - 29 ENERO'!E128)</f>
        <v>76</v>
      </c>
      <c r="E19" s="2">
        <f>SUM('CENADE 04 - 08 ENERO'!E128+'CENADE 11 - 15 ENERO'!E128+'CENADE 18 - 22 ENERO'!E128+'CENADE 25 - 29 ENERO'!E128)</f>
        <v>126</v>
      </c>
      <c r="F19" s="2">
        <f>SUM('CENADE 04 - 08 ENERO'!F128+'CENADE 11 - 15 ENERO'!F128+'CENADE 18 - 22 ENERO'!F128+'CENADE 25 - 29 ENERO'!F128)</f>
        <v>52</v>
      </c>
      <c r="G19" s="2">
        <f>SUM('CENADE 04 - 08 ENERO'!G128+'CENADE 11 - 15 ENERO'!G128+'CENADE 18 - 22 ENERO'!G128+'CENADE 25 - 29 ENERO'!G128)</f>
        <v>27</v>
      </c>
      <c r="H19" s="2">
        <f>SUM('CENADE 04 - 08 ENERO'!H128+'CENADE 11 - 15 ENERO'!H128+'CENADE 18 - 22 ENERO'!H128+'CENADE 25 - 29 ENERO'!H128)</f>
        <v>3</v>
      </c>
      <c r="I19" s="2">
        <f>SUM('CENADE 04 - 08 ENERO'!I128+'CENADE 11 - 15 ENERO'!I128+'CENADE 18 - 22 ENERO'!I128+'CENADE 25 - 29 ENERO'!I128)</f>
        <v>23</v>
      </c>
      <c r="J19" s="2">
        <f>SUM('CENADE 04 - 08 ENERO'!J128+'CENADE 11 - 15 ENERO'!J128+'CENADE 18 - 22 ENERO'!J128+'CENADE 25 - 29 ENERO'!J128)</f>
        <v>8</v>
      </c>
      <c r="K19" s="2">
        <f>SUM('CENADE 04 - 08 ENERO'!K128+'CENADE 11 - 15 ENERO'!K128+'CENADE 18 - 22 ENERO'!K128+'CENADE 25 - 29 ENERO'!K128)</f>
        <v>35</v>
      </c>
      <c r="L19" s="2">
        <f>SUM('CENADE 04 - 08 ENERO'!L128+'CENADE 11 - 15 ENERO'!L128+'CENADE 18 - 22 ENERO'!L128+'CENADE 25 - 29 ENERO'!L128)</f>
        <v>59</v>
      </c>
      <c r="M19" s="2">
        <f>SUM('CENADE 04 - 08 ENERO'!M128+'CENADE 11 - 15 ENERO'!M128+'CENADE 18 - 22 ENERO'!M128+'CENADE 25 - 29 ENERO'!M128)</f>
        <v>32</v>
      </c>
      <c r="N19" s="11">
        <f t="shared" si="3"/>
        <v>530</v>
      </c>
      <c r="O19" s="53"/>
      <c r="P19" s="56">
        <f t="shared" si="4"/>
        <v>487</v>
      </c>
      <c r="Q19">
        <f t="shared" si="0"/>
        <v>298</v>
      </c>
      <c r="R19">
        <f t="shared" si="1"/>
        <v>113</v>
      </c>
      <c r="S19" s="1">
        <f t="shared" si="2"/>
        <v>379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f t="shared" si="5"/>
        <v>0</v>
      </c>
      <c r="AG19" s="61">
        <f t="shared" si="6"/>
        <v>379</v>
      </c>
    </row>
    <row r="20" spans="1:33" ht="15" customHeight="1" x14ac:dyDescent="0.25">
      <c r="A20" s="10" t="s">
        <v>40</v>
      </c>
      <c r="B20" s="2">
        <f>SUM('CENADE 04 - 08 ENERO'!B129+'CENADE 11 - 15 ENERO'!B129+'CENADE 18 - 22 ENERO'!B129+'CENADE 25 - 29 ENERO'!B129)</f>
        <v>15</v>
      </c>
      <c r="C20" s="2">
        <f>SUM('CENADE 04 - 08 ENERO'!C129+'CENADE 11 - 15 ENERO'!C129+'CENADE 18 - 22 ENERO'!C129+'CENADE 25 - 29 ENERO'!C129)</f>
        <v>31</v>
      </c>
      <c r="D20" s="2">
        <f>SUM('CENADE 04 - 08 ENERO'!D129+'CENADE 11 - 15 ENERO'!E129+'CENADE 18 - 22 ENERO'!E129+'CENADE 25 - 29 ENERO'!E129)</f>
        <v>16</v>
      </c>
      <c r="E20" s="2">
        <f>SUM('CENADE 04 - 08 ENERO'!E129+'CENADE 11 - 15 ENERO'!E129+'CENADE 18 - 22 ENERO'!E129+'CENADE 25 - 29 ENERO'!E129)</f>
        <v>31</v>
      </c>
      <c r="F20" s="2">
        <f>SUM('CENADE 04 - 08 ENERO'!F129+'CENADE 11 - 15 ENERO'!F129+'CENADE 18 - 22 ENERO'!F129+'CENADE 25 - 29 ENERO'!F129)</f>
        <v>26</v>
      </c>
      <c r="G20" s="2">
        <f>SUM('CENADE 04 - 08 ENERO'!G129+'CENADE 11 - 15 ENERO'!G129+'CENADE 18 - 22 ENERO'!G129+'CENADE 25 - 29 ENERO'!G129)</f>
        <v>0</v>
      </c>
      <c r="H20" s="2">
        <f>SUM('CENADE 04 - 08 ENERO'!H129+'CENADE 11 - 15 ENERO'!H129+'CENADE 18 - 22 ENERO'!H129+'CENADE 25 - 29 ENERO'!H129)</f>
        <v>0</v>
      </c>
      <c r="I20" s="2">
        <f>SUM('CENADE 04 - 08 ENERO'!I129+'CENADE 11 - 15 ENERO'!I129+'CENADE 18 - 22 ENERO'!I129+'CENADE 25 - 29 ENERO'!I129)</f>
        <v>35</v>
      </c>
      <c r="J20" s="2">
        <f>SUM('CENADE 04 - 08 ENERO'!J129+'CENADE 11 - 15 ENERO'!J129+'CENADE 18 - 22 ENERO'!J129+'CENADE 25 - 29 ENERO'!J129)</f>
        <v>0</v>
      </c>
      <c r="K20" s="2">
        <f>SUM('CENADE 04 - 08 ENERO'!K129+'CENADE 11 - 15 ENERO'!K129+'CENADE 18 - 22 ENERO'!K129+'CENADE 25 - 29 ENERO'!K129)</f>
        <v>17</v>
      </c>
      <c r="L20" s="2">
        <f>SUM('CENADE 04 - 08 ENERO'!L129+'CENADE 11 - 15 ENERO'!L129+'CENADE 18 - 22 ENERO'!L129+'CENADE 25 - 29 ENERO'!L129)</f>
        <v>35</v>
      </c>
      <c r="M20" s="2">
        <f>SUM('CENADE 04 - 08 ENERO'!M129+'CENADE 11 - 15 ENERO'!M129+'CENADE 18 - 22 ENERO'!M129+'CENADE 25 - 29 ENERO'!M129)</f>
        <v>17</v>
      </c>
      <c r="N20" s="11">
        <f t="shared" si="3"/>
        <v>223</v>
      </c>
      <c r="O20" s="53"/>
      <c r="P20" s="56">
        <f t="shared" si="4"/>
        <v>206</v>
      </c>
      <c r="Q20">
        <f t="shared" si="0"/>
        <v>127</v>
      </c>
      <c r="R20">
        <f t="shared" si="1"/>
        <v>61</v>
      </c>
      <c r="S20" s="1">
        <f t="shared" si="2"/>
        <v>173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f t="shared" si="5"/>
        <v>0</v>
      </c>
      <c r="AG20" s="61">
        <f t="shared" si="6"/>
        <v>173</v>
      </c>
    </row>
    <row r="21" spans="1:33" x14ac:dyDescent="0.25">
      <c r="A21" s="9" t="s">
        <v>14</v>
      </c>
      <c r="B21" s="12">
        <f t="shared" ref="B21:M21" si="7">SUM(B7:B20)</f>
        <v>1263</v>
      </c>
      <c r="C21" s="12">
        <f t="shared" si="7"/>
        <v>7276</v>
      </c>
      <c r="D21" s="12">
        <f t="shared" si="7"/>
        <v>2371</v>
      </c>
      <c r="E21" s="12">
        <f t="shared" si="7"/>
        <v>3277</v>
      </c>
      <c r="F21" s="12">
        <f t="shared" si="7"/>
        <v>2131</v>
      </c>
      <c r="G21" s="12">
        <f t="shared" si="7"/>
        <v>1174</v>
      </c>
      <c r="H21" s="12">
        <f t="shared" si="7"/>
        <v>371</v>
      </c>
      <c r="I21" s="12">
        <f t="shared" si="7"/>
        <v>2106</v>
      </c>
      <c r="J21" s="12">
        <f t="shared" si="7"/>
        <v>457</v>
      </c>
      <c r="K21" s="12">
        <f t="shared" si="7"/>
        <v>2089</v>
      </c>
      <c r="L21" s="12">
        <f t="shared" si="7"/>
        <v>1210</v>
      </c>
      <c r="M21" s="12">
        <f t="shared" si="7"/>
        <v>1475</v>
      </c>
      <c r="N21" s="12">
        <f>SUM(B21:M21)</f>
        <v>25200</v>
      </c>
      <c r="O21" s="46"/>
      <c r="P21" s="50">
        <f>SUM(P7:P20)</f>
        <v>22654</v>
      </c>
      <c r="Q21" s="49">
        <f>SUM(Q7:Q20)</f>
        <v>10726</v>
      </c>
      <c r="R21" s="49">
        <f>SUM(R7:R20)</f>
        <v>6239</v>
      </c>
      <c r="S21" s="58">
        <f>SUM(S7:S20)</f>
        <v>18808</v>
      </c>
      <c r="T21" s="62">
        <f t="shared" ref="T21:AG21" si="8">SUM(T7:T20)</f>
        <v>0</v>
      </c>
      <c r="U21" s="62">
        <f t="shared" si="8"/>
        <v>0</v>
      </c>
      <c r="V21" s="62">
        <f t="shared" si="8"/>
        <v>0</v>
      </c>
      <c r="W21" s="62">
        <f t="shared" si="8"/>
        <v>0</v>
      </c>
      <c r="X21" s="62">
        <f t="shared" si="8"/>
        <v>0</v>
      </c>
      <c r="Y21" s="62">
        <f t="shared" si="8"/>
        <v>0</v>
      </c>
      <c r="Z21" s="62">
        <f t="shared" si="8"/>
        <v>0</v>
      </c>
      <c r="AA21" s="62">
        <f t="shared" si="8"/>
        <v>0</v>
      </c>
      <c r="AB21" s="62">
        <f t="shared" si="8"/>
        <v>0</v>
      </c>
      <c r="AC21" s="62">
        <f t="shared" si="8"/>
        <v>0</v>
      </c>
      <c r="AD21" s="62">
        <f t="shared" si="8"/>
        <v>0</v>
      </c>
      <c r="AE21" s="62">
        <f t="shared" si="8"/>
        <v>0</v>
      </c>
      <c r="AF21" s="62">
        <f t="shared" si="8"/>
        <v>0</v>
      </c>
      <c r="AG21" s="62">
        <f t="shared" si="8"/>
        <v>18808</v>
      </c>
    </row>
    <row r="22" spans="1:33" x14ac:dyDescent="0.25">
      <c r="P22" s="57">
        <v>15227</v>
      </c>
      <c r="Q22" s="47"/>
      <c r="R22" s="47"/>
      <c r="S22" s="57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</row>
    <row r="23" spans="1:33" x14ac:dyDescent="0.25">
      <c r="P23" s="56">
        <f>SUM(P21-P22)</f>
        <v>7427</v>
      </c>
    </row>
    <row r="24" spans="1:33" x14ac:dyDescent="0.2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54"/>
    </row>
    <row r="25" spans="1:33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54"/>
    </row>
    <row r="26" spans="1:3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7"/>
    </row>
    <row r="27" spans="1:3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5"/>
    </row>
    <row r="28" spans="1:33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3"/>
    </row>
    <row r="29" spans="1:33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3"/>
    </row>
    <row r="30" spans="1:33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3"/>
    </row>
    <row r="31" spans="1:33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53"/>
    </row>
    <row r="32" spans="1:33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53"/>
    </row>
    <row r="33" spans="1:15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3"/>
    </row>
    <row r="34" spans="1:15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53"/>
    </row>
    <row r="35" spans="1:15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3"/>
    </row>
    <row r="36" spans="1:15" x14ac:dyDescent="0.2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53"/>
    </row>
    <row r="37" spans="1:15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3"/>
    </row>
    <row r="38" spans="1:15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53"/>
    </row>
    <row r="39" spans="1:15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53"/>
    </row>
    <row r="40" spans="1:15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53"/>
    </row>
    <row r="41" spans="1:15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53"/>
    </row>
    <row r="42" spans="1:15" x14ac:dyDescent="0.25">
      <c r="A42" s="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46"/>
    </row>
  </sheetData>
  <mergeCells count="5">
    <mergeCell ref="A1:N1"/>
    <mergeCell ref="A2:N2"/>
    <mergeCell ref="A3:N3"/>
    <mergeCell ref="A4:N5"/>
    <mergeCell ref="A24:N25"/>
  </mergeCells>
  <printOptions horizontalCentered="1"/>
  <pageMargins left="0.31496062992125984" right="0.31496062992125984" top="0.15748031496062992" bottom="0.15748031496062992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30"/>
  <sheetViews>
    <sheetView topLeftCell="A112" workbookViewId="0">
      <selection activeCell="A112" sqref="A112:N113"/>
    </sheetView>
  </sheetViews>
  <sheetFormatPr baseColWidth="10" defaultRowHeight="15" x14ac:dyDescent="0.25"/>
  <cols>
    <col min="1" max="1" width="18.7109375" customWidth="1"/>
    <col min="2" max="2" width="8.7109375" customWidth="1"/>
    <col min="3" max="4" width="9.85546875" customWidth="1"/>
    <col min="5" max="5" width="10.28515625" customWidth="1"/>
    <col min="6" max="8" width="10.5703125" customWidth="1"/>
    <col min="9" max="9" width="11.42578125" customWidth="1"/>
    <col min="10" max="10" width="13.140625" customWidth="1"/>
    <col min="11" max="13" width="11.5703125" customWidth="1"/>
    <col min="14" max="14" width="8.42578125" customWidth="1"/>
    <col min="15" max="15" width="9.42578125" customWidth="1"/>
  </cols>
  <sheetData>
    <row r="1" spans="1:26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13"/>
    </row>
    <row r="2" spans="1:26" ht="1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3"/>
    </row>
    <row r="3" spans="1:26" ht="1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13"/>
    </row>
    <row r="4" spans="1:26" ht="15" customHeight="1" x14ac:dyDescent="0.25">
      <c r="A4" s="86" t="s">
        <v>45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14"/>
    </row>
    <row r="5" spans="1:26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4"/>
    </row>
    <row r="7" spans="1:26" ht="56.25" x14ac:dyDescent="0.25">
      <c r="A7" s="15" t="s">
        <v>3</v>
      </c>
      <c r="B7" s="15" t="s">
        <v>4</v>
      </c>
      <c r="C7" s="15" t="s">
        <v>5</v>
      </c>
      <c r="D7" s="15"/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5" t="s">
        <v>11</v>
      </c>
      <c r="K7" s="15" t="s">
        <v>12</v>
      </c>
      <c r="L7" s="15" t="s">
        <v>13</v>
      </c>
      <c r="M7" s="15" t="s">
        <v>68</v>
      </c>
      <c r="N7" s="15" t="s">
        <v>14</v>
      </c>
      <c r="O7" s="16" t="s">
        <v>44</v>
      </c>
    </row>
    <row r="8" spans="1:26" ht="15" customHeight="1" x14ac:dyDescent="0.25">
      <c r="A8" s="17" t="s">
        <v>27</v>
      </c>
      <c r="B8" s="18">
        <v>9</v>
      </c>
      <c r="C8" s="18">
        <v>1</v>
      </c>
      <c r="D8" s="18"/>
      <c r="E8" s="18">
        <v>11</v>
      </c>
      <c r="F8" s="18">
        <v>8</v>
      </c>
      <c r="G8" s="18">
        <v>16</v>
      </c>
      <c r="H8" s="18">
        <v>8</v>
      </c>
      <c r="I8" s="18">
        <v>11</v>
      </c>
      <c r="J8" s="18">
        <v>0</v>
      </c>
      <c r="K8" s="18">
        <v>1</v>
      </c>
      <c r="L8" s="18">
        <v>1</v>
      </c>
      <c r="M8" s="18">
        <v>4</v>
      </c>
      <c r="N8" s="19">
        <f>SUM(B8:M8)</f>
        <v>70</v>
      </c>
      <c r="O8" s="20">
        <f>B8+C8+E8+F8+G8+H8+I8+L8</f>
        <v>65</v>
      </c>
      <c r="P8" s="21"/>
    </row>
    <row r="9" spans="1:26" ht="15" customHeight="1" x14ac:dyDescent="0.25">
      <c r="A9" s="17" t="s">
        <v>28</v>
      </c>
      <c r="B9" s="18">
        <v>6</v>
      </c>
      <c r="C9" s="18">
        <v>17</v>
      </c>
      <c r="D9" s="18"/>
      <c r="E9" s="18">
        <v>23</v>
      </c>
      <c r="F9" s="18">
        <v>30</v>
      </c>
      <c r="G9" s="18">
        <v>13</v>
      </c>
      <c r="H9" s="18">
        <v>2</v>
      </c>
      <c r="I9" s="18">
        <v>11</v>
      </c>
      <c r="J9" s="18">
        <v>0</v>
      </c>
      <c r="K9" s="18">
        <v>4</v>
      </c>
      <c r="L9" s="18">
        <v>12</v>
      </c>
      <c r="M9" s="18">
        <v>17</v>
      </c>
      <c r="N9" s="19">
        <f t="shared" ref="N9:N21" si="0">SUM(B9:M9)</f>
        <v>135</v>
      </c>
      <c r="O9" s="20">
        <f t="shared" ref="O9:O21" si="1">B9+C9+E9+F9+G9+H9+I9+L9</f>
        <v>114</v>
      </c>
      <c r="P9" s="21"/>
    </row>
    <row r="10" spans="1:26" ht="15" customHeight="1" x14ac:dyDescent="0.25">
      <c r="A10" s="17" t="s">
        <v>29</v>
      </c>
      <c r="B10" s="18">
        <v>5</v>
      </c>
      <c r="C10" s="18">
        <v>20</v>
      </c>
      <c r="D10" s="18"/>
      <c r="E10" s="18">
        <v>30</v>
      </c>
      <c r="F10" s="18">
        <v>6</v>
      </c>
      <c r="G10" s="18">
        <v>3</v>
      </c>
      <c r="H10" s="18">
        <v>3</v>
      </c>
      <c r="I10" s="18">
        <v>6</v>
      </c>
      <c r="J10" s="18">
        <v>0</v>
      </c>
      <c r="K10" s="18">
        <v>15</v>
      </c>
      <c r="L10" s="18">
        <v>8</v>
      </c>
      <c r="M10" s="18">
        <v>0</v>
      </c>
      <c r="N10" s="19">
        <f t="shared" si="0"/>
        <v>96</v>
      </c>
      <c r="O10" s="20">
        <f t="shared" si="1"/>
        <v>81</v>
      </c>
      <c r="P10" s="21"/>
    </row>
    <row r="11" spans="1:26" ht="15" customHeight="1" x14ac:dyDescent="0.25">
      <c r="A11" s="17" t="s">
        <v>30</v>
      </c>
      <c r="B11" s="18">
        <v>1</v>
      </c>
      <c r="C11" s="18">
        <v>3</v>
      </c>
      <c r="D11" s="18"/>
      <c r="E11" s="18">
        <v>7</v>
      </c>
      <c r="F11" s="18">
        <v>4</v>
      </c>
      <c r="G11" s="18">
        <v>7</v>
      </c>
      <c r="H11" s="18">
        <v>0</v>
      </c>
      <c r="I11" s="18">
        <v>5</v>
      </c>
      <c r="J11" s="18">
        <v>0</v>
      </c>
      <c r="K11" s="18">
        <v>0</v>
      </c>
      <c r="L11" s="18">
        <v>1</v>
      </c>
      <c r="M11" s="18">
        <v>1</v>
      </c>
      <c r="N11" s="19">
        <f t="shared" si="0"/>
        <v>29</v>
      </c>
      <c r="O11" s="20">
        <f t="shared" si="1"/>
        <v>28</v>
      </c>
      <c r="P11" s="48"/>
    </row>
    <row r="12" spans="1:26" ht="15" customHeight="1" x14ac:dyDescent="0.25">
      <c r="A12" s="17" t="s">
        <v>31</v>
      </c>
      <c r="B12" s="18">
        <v>4</v>
      </c>
      <c r="C12" s="18">
        <v>96</v>
      </c>
      <c r="D12" s="18"/>
      <c r="E12" s="18">
        <v>11</v>
      </c>
      <c r="F12" s="18">
        <v>14</v>
      </c>
      <c r="G12" s="18">
        <v>3</v>
      </c>
      <c r="H12" s="18">
        <v>0</v>
      </c>
      <c r="I12" s="18">
        <v>17</v>
      </c>
      <c r="J12" s="18">
        <v>0</v>
      </c>
      <c r="K12" s="18">
        <v>21</v>
      </c>
      <c r="L12" s="18">
        <v>5</v>
      </c>
      <c r="M12" s="18">
        <v>12</v>
      </c>
      <c r="N12" s="19">
        <f t="shared" si="0"/>
        <v>183</v>
      </c>
      <c r="O12" s="20">
        <f t="shared" si="1"/>
        <v>150</v>
      </c>
      <c r="P12" s="48"/>
      <c r="Z12">
        <v>245</v>
      </c>
    </row>
    <row r="13" spans="1:26" ht="15" customHeight="1" x14ac:dyDescent="0.25">
      <c r="A13" s="17" t="s">
        <v>32</v>
      </c>
      <c r="B13" s="18">
        <v>8</v>
      </c>
      <c r="C13" s="18">
        <v>215</v>
      </c>
      <c r="D13" s="18"/>
      <c r="E13" s="18">
        <v>33</v>
      </c>
      <c r="F13" s="18">
        <v>21</v>
      </c>
      <c r="G13" s="18">
        <v>11</v>
      </c>
      <c r="H13" s="18">
        <v>3</v>
      </c>
      <c r="I13" s="18">
        <v>51</v>
      </c>
      <c r="J13" s="18">
        <v>0</v>
      </c>
      <c r="K13" s="18">
        <v>4</v>
      </c>
      <c r="L13" s="18">
        <v>11</v>
      </c>
      <c r="M13" s="18">
        <v>26</v>
      </c>
      <c r="N13" s="19">
        <f t="shared" si="0"/>
        <v>383</v>
      </c>
      <c r="O13" s="20">
        <f t="shared" si="1"/>
        <v>353</v>
      </c>
      <c r="P13" s="48"/>
      <c r="Z13">
        <v>133</v>
      </c>
    </row>
    <row r="14" spans="1:26" ht="15" customHeight="1" x14ac:dyDescent="0.25">
      <c r="A14" s="17" t="s">
        <v>33</v>
      </c>
      <c r="B14" s="18">
        <v>1</v>
      </c>
      <c r="C14" s="18">
        <v>0</v>
      </c>
      <c r="D14" s="18"/>
      <c r="E14" s="18">
        <v>29</v>
      </c>
      <c r="F14" s="18">
        <v>8</v>
      </c>
      <c r="G14" s="18">
        <v>0</v>
      </c>
      <c r="H14" s="18">
        <v>0</v>
      </c>
      <c r="I14" s="18">
        <v>5</v>
      </c>
      <c r="J14" s="18">
        <v>0</v>
      </c>
      <c r="K14" s="18">
        <v>0</v>
      </c>
      <c r="L14" s="18">
        <v>7</v>
      </c>
      <c r="M14" s="18">
        <v>1</v>
      </c>
      <c r="N14" s="19">
        <f t="shared" si="0"/>
        <v>51</v>
      </c>
      <c r="O14" s="20">
        <f t="shared" si="1"/>
        <v>50</v>
      </c>
      <c r="P14" s="21"/>
    </row>
    <row r="15" spans="1:26" ht="15" customHeight="1" x14ac:dyDescent="0.25">
      <c r="A15" s="17" t="s">
        <v>34</v>
      </c>
      <c r="B15" s="18">
        <v>1</v>
      </c>
      <c r="C15" s="18">
        <v>1</v>
      </c>
      <c r="D15" s="18"/>
      <c r="E15" s="18">
        <v>30</v>
      </c>
      <c r="F15" s="18">
        <v>7</v>
      </c>
      <c r="G15" s="18">
        <v>3</v>
      </c>
      <c r="H15" s="18">
        <v>0</v>
      </c>
      <c r="I15" s="18">
        <v>3</v>
      </c>
      <c r="J15" s="18">
        <v>0</v>
      </c>
      <c r="K15" s="18">
        <v>7</v>
      </c>
      <c r="L15" s="18">
        <v>1</v>
      </c>
      <c r="M15" s="18">
        <v>3</v>
      </c>
      <c r="N15" s="19">
        <f t="shared" si="0"/>
        <v>56</v>
      </c>
      <c r="O15" s="20">
        <f t="shared" si="1"/>
        <v>46</v>
      </c>
      <c r="P15" s="21"/>
    </row>
    <row r="16" spans="1:26" ht="15" customHeight="1" x14ac:dyDescent="0.25">
      <c r="A16" s="17" t="s">
        <v>35</v>
      </c>
      <c r="B16" s="18">
        <v>0</v>
      </c>
      <c r="C16" s="18">
        <v>0</v>
      </c>
      <c r="D16" s="18"/>
      <c r="E16" s="18">
        <v>5</v>
      </c>
      <c r="F16" s="18">
        <v>8</v>
      </c>
      <c r="G16" s="18">
        <v>9</v>
      </c>
      <c r="H16" s="18">
        <v>0</v>
      </c>
      <c r="I16" s="18">
        <v>2</v>
      </c>
      <c r="J16" s="18">
        <v>0</v>
      </c>
      <c r="K16" s="18">
        <v>8</v>
      </c>
      <c r="L16" s="18">
        <v>3</v>
      </c>
      <c r="M16" s="18">
        <v>0</v>
      </c>
      <c r="N16" s="19">
        <f t="shared" si="0"/>
        <v>35</v>
      </c>
      <c r="O16" s="20">
        <f t="shared" si="1"/>
        <v>27</v>
      </c>
      <c r="P16" s="21"/>
    </row>
    <row r="17" spans="1:26" ht="15" customHeight="1" x14ac:dyDescent="0.25">
      <c r="A17" s="17" t="s">
        <v>36</v>
      </c>
      <c r="B17" s="18">
        <v>3</v>
      </c>
      <c r="C17" s="18">
        <v>1</v>
      </c>
      <c r="D17" s="18"/>
      <c r="E17" s="18">
        <v>6</v>
      </c>
      <c r="F17" s="18">
        <v>10</v>
      </c>
      <c r="G17" s="18">
        <v>10</v>
      </c>
      <c r="H17" s="18">
        <v>2</v>
      </c>
      <c r="I17" s="18">
        <v>1</v>
      </c>
      <c r="J17" s="18">
        <v>0</v>
      </c>
      <c r="K17" s="18">
        <v>0</v>
      </c>
      <c r="L17" s="18">
        <v>5</v>
      </c>
      <c r="M17" s="18">
        <v>0</v>
      </c>
      <c r="N17" s="19">
        <f t="shared" si="0"/>
        <v>38</v>
      </c>
      <c r="O17" s="20">
        <f t="shared" si="1"/>
        <v>38</v>
      </c>
      <c r="P17" s="21"/>
    </row>
    <row r="18" spans="1:26" ht="15" customHeight="1" x14ac:dyDescent="0.25">
      <c r="A18" s="17" t="s">
        <v>37</v>
      </c>
      <c r="B18" s="18">
        <v>1</v>
      </c>
      <c r="C18" s="18">
        <v>4</v>
      </c>
      <c r="D18" s="18"/>
      <c r="E18" s="18">
        <v>8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2</v>
      </c>
      <c r="M18" s="18">
        <v>1</v>
      </c>
      <c r="N18" s="19">
        <f t="shared" si="0"/>
        <v>16</v>
      </c>
      <c r="O18" s="20">
        <f t="shared" si="1"/>
        <v>15</v>
      </c>
      <c r="P18" s="21"/>
      <c r="Z18">
        <v>97</v>
      </c>
    </row>
    <row r="19" spans="1:26" ht="15" customHeight="1" x14ac:dyDescent="0.25">
      <c r="A19" s="17" t="s">
        <v>38</v>
      </c>
      <c r="B19" s="18">
        <v>1</v>
      </c>
      <c r="C19" s="18">
        <v>1</v>
      </c>
      <c r="D19" s="18"/>
      <c r="E19" s="18">
        <v>8</v>
      </c>
      <c r="F19" s="18">
        <v>12</v>
      </c>
      <c r="G19" s="18">
        <v>16</v>
      </c>
      <c r="H19" s="18">
        <v>6</v>
      </c>
      <c r="I19" s="18">
        <v>6</v>
      </c>
      <c r="J19" s="18">
        <v>0</v>
      </c>
      <c r="K19" s="18">
        <v>0</v>
      </c>
      <c r="L19" s="18">
        <v>11</v>
      </c>
      <c r="M19" s="18">
        <v>3</v>
      </c>
      <c r="N19" s="19">
        <f t="shared" si="0"/>
        <v>64</v>
      </c>
      <c r="O19" s="20">
        <f t="shared" si="1"/>
        <v>61</v>
      </c>
      <c r="P19" s="21"/>
      <c r="Z19">
        <v>147</v>
      </c>
    </row>
    <row r="20" spans="1:26" ht="15" customHeight="1" x14ac:dyDescent="0.25">
      <c r="A20" s="17" t="s">
        <v>39</v>
      </c>
      <c r="B20" s="18">
        <v>3</v>
      </c>
      <c r="C20" s="18">
        <v>1</v>
      </c>
      <c r="D20" s="18"/>
      <c r="E20" s="18">
        <v>13</v>
      </c>
      <c r="F20" s="18">
        <v>1</v>
      </c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18">
        <v>10</v>
      </c>
      <c r="M20" s="18">
        <v>2</v>
      </c>
      <c r="N20" s="19">
        <f t="shared" si="0"/>
        <v>31</v>
      </c>
      <c r="O20" s="20">
        <f t="shared" si="1"/>
        <v>29</v>
      </c>
      <c r="P20" s="21"/>
      <c r="Z20">
        <v>117</v>
      </c>
    </row>
    <row r="21" spans="1:26" ht="15" customHeight="1" x14ac:dyDescent="0.25">
      <c r="A21" s="17" t="s">
        <v>40</v>
      </c>
      <c r="B21" s="18">
        <v>0</v>
      </c>
      <c r="C21" s="18">
        <v>3</v>
      </c>
      <c r="D21" s="18"/>
      <c r="E21" s="18">
        <v>4</v>
      </c>
      <c r="F21" s="18">
        <v>0</v>
      </c>
      <c r="G21" s="18">
        <v>0</v>
      </c>
      <c r="H21" s="18">
        <v>0</v>
      </c>
      <c r="I21" s="18">
        <v>3</v>
      </c>
      <c r="J21" s="18">
        <v>0</v>
      </c>
      <c r="K21" s="18">
        <v>0</v>
      </c>
      <c r="L21" s="18">
        <v>2</v>
      </c>
      <c r="M21" s="18">
        <v>0</v>
      </c>
      <c r="N21" s="19">
        <f t="shared" si="0"/>
        <v>12</v>
      </c>
      <c r="O21" s="20">
        <f t="shared" si="1"/>
        <v>12</v>
      </c>
      <c r="P21" s="21"/>
    </row>
    <row r="22" spans="1:26" x14ac:dyDescent="0.25">
      <c r="A22" s="15" t="s">
        <v>14</v>
      </c>
      <c r="B22" s="26">
        <f t="shared" ref="B22:K22" si="2">SUM(B8:B21)</f>
        <v>43</v>
      </c>
      <c r="C22" s="26">
        <f t="shared" si="2"/>
        <v>363</v>
      </c>
      <c r="D22" s="26"/>
      <c r="E22" s="26">
        <f t="shared" si="2"/>
        <v>218</v>
      </c>
      <c r="F22" s="26">
        <f t="shared" si="2"/>
        <v>129</v>
      </c>
      <c r="G22" s="26">
        <f t="shared" si="2"/>
        <v>91</v>
      </c>
      <c r="H22" s="26">
        <f t="shared" si="2"/>
        <v>24</v>
      </c>
      <c r="I22" s="26">
        <f t="shared" si="2"/>
        <v>122</v>
      </c>
      <c r="J22" s="26">
        <f t="shared" si="2"/>
        <v>0</v>
      </c>
      <c r="K22" s="26">
        <f t="shared" si="2"/>
        <v>60</v>
      </c>
      <c r="L22" s="26">
        <f>SUM(L8:L21)</f>
        <v>79</v>
      </c>
      <c r="M22" s="26">
        <f>SUM(M8:M21)</f>
        <v>70</v>
      </c>
      <c r="N22" s="26">
        <f t="shared" ref="N22" si="3">SUM(B22:L22)</f>
        <v>1129</v>
      </c>
      <c r="O22" s="20">
        <f>SUM(O8:O21)</f>
        <v>1069</v>
      </c>
    </row>
    <row r="25" spans="1:26" x14ac:dyDescent="0.25">
      <c r="A25" s="86" t="s">
        <v>46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4"/>
    </row>
    <row r="26" spans="1:26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14"/>
    </row>
    <row r="28" spans="1:26" ht="56.25" x14ac:dyDescent="0.25">
      <c r="A28" s="15" t="s">
        <v>3</v>
      </c>
      <c r="B28" s="15" t="s">
        <v>4</v>
      </c>
      <c r="C28" s="15" t="s">
        <v>5</v>
      </c>
      <c r="D28" s="15"/>
      <c r="E28" s="15" t="s">
        <v>6</v>
      </c>
      <c r="F28" s="15" t="s">
        <v>7</v>
      </c>
      <c r="G28" s="15" t="s">
        <v>8</v>
      </c>
      <c r="H28" s="15" t="s">
        <v>9</v>
      </c>
      <c r="I28" s="15" t="s">
        <v>10</v>
      </c>
      <c r="J28" s="15" t="s">
        <v>11</v>
      </c>
      <c r="K28" s="15" t="s">
        <v>12</v>
      </c>
      <c r="L28" s="15" t="s">
        <v>13</v>
      </c>
      <c r="M28" s="15" t="s">
        <v>68</v>
      </c>
      <c r="N28" s="15" t="s">
        <v>14</v>
      </c>
      <c r="O28" s="16" t="s">
        <v>44</v>
      </c>
    </row>
    <row r="29" spans="1:26" x14ac:dyDescent="0.25">
      <c r="A29" s="17" t="s">
        <v>27</v>
      </c>
      <c r="B29" s="18">
        <v>8</v>
      </c>
      <c r="C29" s="18">
        <v>4</v>
      </c>
      <c r="D29" s="18"/>
      <c r="E29" s="18">
        <v>16</v>
      </c>
      <c r="F29" s="18">
        <v>13</v>
      </c>
      <c r="G29" s="18">
        <v>20</v>
      </c>
      <c r="H29" s="18">
        <v>6</v>
      </c>
      <c r="I29" s="18">
        <v>6</v>
      </c>
      <c r="J29" s="18">
        <v>0</v>
      </c>
      <c r="K29" s="18">
        <v>4</v>
      </c>
      <c r="L29" s="18">
        <v>4</v>
      </c>
      <c r="M29" s="18">
        <v>11</v>
      </c>
      <c r="N29" s="19">
        <f t="shared" ref="N29:N35" si="4">SUM(B29:M29)</f>
        <v>92</v>
      </c>
      <c r="O29" s="20">
        <f>B29+C29+E29+F29+G29+H29+I29+L29</f>
        <v>77</v>
      </c>
      <c r="P29" s="21"/>
    </row>
    <row r="30" spans="1:26" x14ac:dyDescent="0.25">
      <c r="A30" s="17" t="s">
        <v>28</v>
      </c>
      <c r="B30" s="22">
        <v>5</v>
      </c>
      <c r="C30" s="22">
        <v>10</v>
      </c>
      <c r="D30" s="22"/>
      <c r="E30" s="22">
        <v>30</v>
      </c>
      <c r="F30" s="22">
        <v>17</v>
      </c>
      <c r="G30" s="22">
        <v>5</v>
      </c>
      <c r="H30" s="22">
        <v>4</v>
      </c>
      <c r="I30" s="22">
        <v>4</v>
      </c>
      <c r="J30" s="22">
        <v>0</v>
      </c>
      <c r="K30" s="22">
        <v>8</v>
      </c>
      <c r="L30" s="22">
        <v>12</v>
      </c>
      <c r="M30" s="18">
        <v>11</v>
      </c>
      <c r="N30" s="19">
        <f t="shared" si="4"/>
        <v>106</v>
      </c>
      <c r="O30" s="20">
        <f t="shared" ref="O30:O42" si="5">B30+C30+E30+F30+G30+H30+I30+L30</f>
        <v>87</v>
      </c>
      <c r="P30" s="21"/>
    </row>
    <row r="31" spans="1:26" x14ac:dyDescent="0.25">
      <c r="A31" s="17" t="s">
        <v>29</v>
      </c>
      <c r="B31" s="23">
        <v>5</v>
      </c>
      <c r="C31" s="23">
        <v>7</v>
      </c>
      <c r="D31" s="23"/>
      <c r="E31" s="23">
        <v>32</v>
      </c>
      <c r="F31" s="23">
        <v>7</v>
      </c>
      <c r="G31" s="23">
        <v>2</v>
      </c>
      <c r="H31" s="23">
        <v>1</v>
      </c>
      <c r="I31" s="23">
        <v>2</v>
      </c>
      <c r="J31" s="23">
        <v>0</v>
      </c>
      <c r="K31" s="18">
        <v>12</v>
      </c>
      <c r="L31" s="23">
        <v>11</v>
      </c>
      <c r="M31" s="18">
        <v>1</v>
      </c>
      <c r="N31" s="19">
        <f t="shared" si="4"/>
        <v>80</v>
      </c>
      <c r="O31" s="20">
        <f t="shared" si="5"/>
        <v>67</v>
      </c>
      <c r="P31" s="21"/>
    </row>
    <row r="32" spans="1:26" x14ac:dyDescent="0.25">
      <c r="A32" s="17" t="s">
        <v>30</v>
      </c>
      <c r="B32" s="24">
        <v>6</v>
      </c>
      <c r="C32" s="24">
        <v>2</v>
      </c>
      <c r="D32" s="24"/>
      <c r="E32" s="24">
        <v>4</v>
      </c>
      <c r="F32" s="24">
        <v>20</v>
      </c>
      <c r="G32" s="24">
        <v>0</v>
      </c>
      <c r="H32" s="24">
        <v>0</v>
      </c>
      <c r="I32" s="24">
        <v>5</v>
      </c>
      <c r="J32" s="24">
        <v>0</v>
      </c>
      <c r="K32" s="24">
        <v>0</v>
      </c>
      <c r="L32" s="24">
        <v>4</v>
      </c>
      <c r="M32" s="18">
        <v>4</v>
      </c>
      <c r="N32" s="19">
        <f t="shared" si="4"/>
        <v>45</v>
      </c>
      <c r="O32" s="20">
        <f t="shared" si="5"/>
        <v>41</v>
      </c>
      <c r="P32" s="21"/>
    </row>
    <row r="33" spans="1:26" x14ac:dyDescent="0.25">
      <c r="A33" s="17" t="s">
        <v>31</v>
      </c>
      <c r="B33" s="24">
        <v>4</v>
      </c>
      <c r="C33" s="24">
        <v>85</v>
      </c>
      <c r="D33" s="24"/>
      <c r="E33" s="24">
        <v>19</v>
      </c>
      <c r="F33" s="24">
        <v>8</v>
      </c>
      <c r="G33" s="24">
        <v>4</v>
      </c>
      <c r="H33" s="24">
        <v>0</v>
      </c>
      <c r="I33" s="24">
        <v>15</v>
      </c>
      <c r="J33" s="24">
        <v>0</v>
      </c>
      <c r="K33" s="24">
        <v>35</v>
      </c>
      <c r="L33" s="24">
        <v>1</v>
      </c>
      <c r="M33" s="18">
        <v>5</v>
      </c>
      <c r="N33" s="19">
        <f t="shared" si="4"/>
        <v>176</v>
      </c>
      <c r="O33" s="20">
        <f t="shared" si="5"/>
        <v>136</v>
      </c>
      <c r="P33" s="21"/>
      <c r="Z33">
        <v>240</v>
      </c>
    </row>
    <row r="34" spans="1:26" x14ac:dyDescent="0.25">
      <c r="A34" s="17" t="s">
        <v>32</v>
      </c>
      <c r="B34" s="24">
        <v>21</v>
      </c>
      <c r="C34" s="24">
        <v>218</v>
      </c>
      <c r="D34" s="24"/>
      <c r="E34" s="24">
        <v>35</v>
      </c>
      <c r="F34" s="24">
        <v>75</v>
      </c>
      <c r="G34" s="24">
        <v>10</v>
      </c>
      <c r="H34" s="24">
        <v>2</v>
      </c>
      <c r="I34" s="24">
        <v>42</v>
      </c>
      <c r="J34" s="24">
        <v>0</v>
      </c>
      <c r="K34" s="24">
        <v>5</v>
      </c>
      <c r="L34" s="24">
        <v>18</v>
      </c>
      <c r="M34" s="18">
        <v>26</v>
      </c>
      <c r="N34" s="19">
        <f t="shared" si="4"/>
        <v>452</v>
      </c>
      <c r="O34" s="20">
        <f t="shared" si="5"/>
        <v>421</v>
      </c>
      <c r="P34" s="21"/>
      <c r="Z34">
        <v>100</v>
      </c>
    </row>
    <row r="35" spans="1:26" x14ac:dyDescent="0.25">
      <c r="A35" s="17" t="s">
        <v>33</v>
      </c>
      <c r="B35" s="24">
        <v>13</v>
      </c>
      <c r="C35" s="24">
        <v>0</v>
      </c>
      <c r="D35" s="24"/>
      <c r="E35" s="24">
        <v>40</v>
      </c>
      <c r="F35" s="24">
        <v>11</v>
      </c>
      <c r="G35" s="24">
        <v>0</v>
      </c>
      <c r="H35" s="24">
        <v>0</v>
      </c>
      <c r="I35" s="24">
        <v>1</v>
      </c>
      <c r="J35" s="24">
        <v>0</v>
      </c>
      <c r="K35" s="24">
        <v>0</v>
      </c>
      <c r="L35" s="24">
        <v>0</v>
      </c>
      <c r="M35" s="18">
        <v>1</v>
      </c>
      <c r="N35" s="19">
        <f t="shared" si="4"/>
        <v>66</v>
      </c>
      <c r="O35" s="20">
        <f t="shared" si="5"/>
        <v>65</v>
      </c>
      <c r="P35" s="21"/>
    </row>
    <row r="36" spans="1:26" x14ac:dyDescent="0.25">
      <c r="A36" s="17" t="s">
        <v>34</v>
      </c>
      <c r="B36" s="24">
        <v>4</v>
      </c>
      <c r="C36" s="24">
        <v>3</v>
      </c>
      <c r="D36" s="24"/>
      <c r="E36" s="24">
        <v>22</v>
      </c>
      <c r="F36" s="27">
        <v>10</v>
      </c>
      <c r="G36" s="24">
        <v>3</v>
      </c>
      <c r="H36" s="24">
        <v>0</v>
      </c>
      <c r="I36" s="24">
        <v>2</v>
      </c>
      <c r="J36" s="24">
        <v>0</v>
      </c>
      <c r="K36" s="27">
        <v>9</v>
      </c>
      <c r="L36" s="27">
        <v>3</v>
      </c>
      <c r="M36" s="18">
        <v>6</v>
      </c>
      <c r="N36" s="19">
        <f>SUM(B36:M36)</f>
        <v>62</v>
      </c>
      <c r="O36" s="20">
        <f t="shared" si="5"/>
        <v>47</v>
      </c>
      <c r="P36" s="21"/>
    </row>
    <row r="37" spans="1:26" x14ac:dyDescent="0.25">
      <c r="A37" s="17" t="s">
        <v>35</v>
      </c>
      <c r="B37" s="24">
        <v>1</v>
      </c>
      <c r="C37" s="24">
        <v>0</v>
      </c>
      <c r="D37" s="24"/>
      <c r="E37" s="24">
        <v>6</v>
      </c>
      <c r="F37" s="24">
        <v>5</v>
      </c>
      <c r="G37" s="24">
        <v>4</v>
      </c>
      <c r="H37" s="24">
        <v>0</v>
      </c>
      <c r="I37" s="24">
        <v>0</v>
      </c>
      <c r="J37" s="24">
        <v>0</v>
      </c>
      <c r="K37" s="24">
        <v>7</v>
      </c>
      <c r="L37" s="24">
        <v>10</v>
      </c>
      <c r="M37" s="18">
        <v>0</v>
      </c>
      <c r="N37" s="19">
        <f t="shared" ref="N37:N42" si="6">SUM(B37:M37)</f>
        <v>33</v>
      </c>
      <c r="O37" s="20">
        <f t="shared" si="5"/>
        <v>26</v>
      </c>
      <c r="P37" s="21"/>
    </row>
    <row r="38" spans="1:26" x14ac:dyDescent="0.25">
      <c r="A38" s="17" t="s">
        <v>36</v>
      </c>
      <c r="B38" s="23">
        <v>1</v>
      </c>
      <c r="C38" s="23">
        <v>0</v>
      </c>
      <c r="D38" s="23"/>
      <c r="E38" s="23">
        <v>3</v>
      </c>
      <c r="F38" s="23">
        <v>10</v>
      </c>
      <c r="G38" s="23">
        <v>12</v>
      </c>
      <c r="H38" s="23">
        <v>2</v>
      </c>
      <c r="I38" s="23">
        <v>2</v>
      </c>
      <c r="J38" s="23">
        <v>0</v>
      </c>
      <c r="K38" s="23">
        <v>1</v>
      </c>
      <c r="L38" s="23">
        <v>5</v>
      </c>
      <c r="M38" s="18">
        <v>1</v>
      </c>
      <c r="N38" s="19">
        <f t="shared" si="6"/>
        <v>37</v>
      </c>
      <c r="O38" s="20">
        <f t="shared" si="5"/>
        <v>35</v>
      </c>
      <c r="P38" s="21"/>
    </row>
    <row r="39" spans="1:26" x14ac:dyDescent="0.25">
      <c r="A39" s="17" t="s">
        <v>37</v>
      </c>
      <c r="B39" s="28">
        <v>1</v>
      </c>
      <c r="C39" s="28">
        <v>1</v>
      </c>
      <c r="D39" s="28"/>
      <c r="E39" s="28">
        <v>2</v>
      </c>
      <c r="F39" s="29">
        <v>0</v>
      </c>
      <c r="G39" s="28">
        <v>0</v>
      </c>
      <c r="H39" s="30">
        <v>0</v>
      </c>
      <c r="I39" s="28">
        <v>3</v>
      </c>
      <c r="J39" s="28">
        <v>0</v>
      </c>
      <c r="K39" s="28">
        <v>7</v>
      </c>
      <c r="L39" s="28">
        <v>2</v>
      </c>
      <c r="M39" s="18">
        <v>0</v>
      </c>
      <c r="N39" s="19">
        <f t="shared" si="6"/>
        <v>16</v>
      </c>
      <c r="O39" s="20">
        <f t="shared" si="5"/>
        <v>9</v>
      </c>
      <c r="P39" s="21"/>
      <c r="Z39">
        <v>45</v>
      </c>
    </row>
    <row r="40" spans="1:26" x14ac:dyDescent="0.25">
      <c r="A40" s="17" t="s">
        <v>38</v>
      </c>
      <c r="B40" s="24">
        <v>1</v>
      </c>
      <c r="C40" s="24">
        <v>1</v>
      </c>
      <c r="D40" s="24"/>
      <c r="E40" s="24">
        <v>10</v>
      </c>
      <c r="F40" s="24">
        <v>12</v>
      </c>
      <c r="G40" s="24">
        <v>7</v>
      </c>
      <c r="H40" s="24">
        <v>5</v>
      </c>
      <c r="I40" s="24">
        <v>2</v>
      </c>
      <c r="J40" s="24">
        <v>0</v>
      </c>
      <c r="K40" s="24">
        <v>0</v>
      </c>
      <c r="L40" s="24">
        <v>14</v>
      </c>
      <c r="M40" s="18">
        <v>4</v>
      </c>
      <c r="N40" s="19">
        <f t="shared" si="6"/>
        <v>56</v>
      </c>
      <c r="O40" s="20">
        <f t="shared" si="5"/>
        <v>52</v>
      </c>
      <c r="P40" s="21"/>
      <c r="Z40">
        <v>124</v>
      </c>
    </row>
    <row r="41" spans="1:26" x14ac:dyDescent="0.25">
      <c r="A41" s="17" t="s">
        <v>39</v>
      </c>
      <c r="B41" s="24">
        <v>1</v>
      </c>
      <c r="C41" s="24">
        <v>1</v>
      </c>
      <c r="D41" s="24"/>
      <c r="E41" s="24">
        <v>6</v>
      </c>
      <c r="F41" s="24">
        <v>0</v>
      </c>
      <c r="G41" s="24">
        <v>2</v>
      </c>
      <c r="H41" s="24">
        <v>0</v>
      </c>
      <c r="I41" s="24">
        <v>1</v>
      </c>
      <c r="J41" s="24">
        <v>6</v>
      </c>
      <c r="K41" s="24">
        <v>3</v>
      </c>
      <c r="L41" s="24">
        <v>7</v>
      </c>
      <c r="M41" s="18">
        <v>3</v>
      </c>
      <c r="N41" s="19">
        <f t="shared" si="6"/>
        <v>30</v>
      </c>
      <c r="O41" s="20">
        <f t="shared" si="5"/>
        <v>18</v>
      </c>
      <c r="P41" s="21"/>
      <c r="Z41">
        <v>121</v>
      </c>
    </row>
    <row r="42" spans="1:26" x14ac:dyDescent="0.25">
      <c r="A42" s="17" t="s">
        <v>40</v>
      </c>
      <c r="B42" s="18">
        <v>1</v>
      </c>
      <c r="C42" s="18">
        <v>0</v>
      </c>
      <c r="D42" s="18"/>
      <c r="E42" s="18">
        <v>5</v>
      </c>
      <c r="F42" s="25">
        <v>2</v>
      </c>
      <c r="G42" s="18">
        <v>0</v>
      </c>
      <c r="H42" s="18">
        <v>0</v>
      </c>
      <c r="I42" s="25">
        <v>2</v>
      </c>
      <c r="J42" s="18">
        <v>0</v>
      </c>
      <c r="K42" s="25">
        <v>0</v>
      </c>
      <c r="L42" s="25">
        <v>3</v>
      </c>
      <c r="M42" s="18">
        <v>0</v>
      </c>
      <c r="N42" s="19">
        <f t="shared" si="6"/>
        <v>13</v>
      </c>
      <c r="O42" s="20">
        <f t="shared" si="5"/>
        <v>13</v>
      </c>
      <c r="P42" s="21"/>
    </row>
    <row r="43" spans="1:26" x14ac:dyDescent="0.25">
      <c r="A43" s="15" t="s">
        <v>14</v>
      </c>
      <c r="B43" s="26">
        <f t="shared" ref="B43:L43" si="7">SUM(B29:B42)</f>
        <v>72</v>
      </c>
      <c r="C43" s="26">
        <f t="shared" si="7"/>
        <v>332</v>
      </c>
      <c r="D43" s="26"/>
      <c r="E43" s="26">
        <f t="shared" si="7"/>
        <v>230</v>
      </c>
      <c r="F43" s="26">
        <f t="shared" si="7"/>
        <v>190</v>
      </c>
      <c r="G43" s="26">
        <f t="shared" si="7"/>
        <v>69</v>
      </c>
      <c r="H43" s="26">
        <f t="shared" si="7"/>
        <v>20</v>
      </c>
      <c r="I43" s="26">
        <f t="shared" si="7"/>
        <v>87</v>
      </c>
      <c r="J43" s="26">
        <f t="shared" si="7"/>
        <v>6</v>
      </c>
      <c r="K43" s="26">
        <f t="shared" si="7"/>
        <v>91</v>
      </c>
      <c r="L43" s="26">
        <f t="shared" si="7"/>
        <v>94</v>
      </c>
      <c r="M43" s="26">
        <f>SUM(M29:M42)</f>
        <v>73</v>
      </c>
      <c r="N43" s="26">
        <f>SUM(B43:M43)</f>
        <v>1264</v>
      </c>
      <c r="O43" s="20">
        <f>B43+C43+E43+F43+G43+H43+I43+L43</f>
        <v>1094</v>
      </c>
    </row>
    <row r="46" spans="1:26" x14ac:dyDescent="0.25">
      <c r="A46" s="86" t="s">
        <v>47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14"/>
    </row>
    <row r="47" spans="1:26" x14ac:dyDescent="0.2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14"/>
    </row>
    <row r="49" spans="1:26" ht="56.25" x14ac:dyDescent="0.25">
      <c r="A49" s="15" t="s">
        <v>3</v>
      </c>
      <c r="B49" s="15" t="s">
        <v>4</v>
      </c>
      <c r="C49" s="15" t="s">
        <v>5</v>
      </c>
      <c r="D49" s="15"/>
      <c r="E49" s="15" t="s">
        <v>6</v>
      </c>
      <c r="F49" s="15" t="s">
        <v>7</v>
      </c>
      <c r="G49" s="15" t="s">
        <v>8</v>
      </c>
      <c r="H49" s="15" t="s">
        <v>9</v>
      </c>
      <c r="I49" s="15" t="s">
        <v>10</v>
      </c>
      <c r="J49" s="15" t="s">
        <v>11</v>
      </c>
      <c r="K49" s="15" t="s">
        <v>12</v>
      </c>
      <c r="L49" s="15" t="s">
        <v>13</v>
      </c>
      <c r="M49" s="15" t="s">
        <v>68</v>
      </c>
      <c r="N49" s="15" t="s">
        <v>14</v>
      </c>
      <c r="O49" s="16" t="s">
        <v>44</v>
      </c>
    </row>
    <row r="50" spans="1:26" x14ac:dyDescent="0.25">
      <c r="A50" s="17" t="s">
        <v>27</v>
      </c>
      <c r="B50" s="24">
        <v>3</v>
      </c>
      <c r="C50" s="24">
        <v>1</v>
      </c>
      <c r="D50" s="24"/>
      <c r="E50" s="24">
        <v>8</v>
      </c>
      <c r="F50" s="24">
        <v>15</v>
      </c>
      <c r="G50" s="24">
        <v>8</v>
      </c>
      <c r="H50" s="24">
        <v>4</v>
      </c>
      <c r="I50" s="24">
        <v>6</v>
      </c>
      <c r="J50" s="24">
        <v>0</v>
      </c>
      <c r="K50" s="24">
        <v>2</v>
      </c>
      <c r="L50" s="24">
        <v>2</v>
      </c>
      <c r="M50" s="18">
        <v>3</v>
      </c>
      <c r="N50" s="19">
        <f t="shared" ref="N50:N64" si="8">SUM(B50:L50)</f>
        <v>49</v>
      </c>
      <c r="O50" s="20">
        <f>B50+C50+E50+F50+G50+H50+I50+L50</f>
        <v>47</v>
      </c>
      <c r="P50" s="21"/>
    </row>
    <row r="51" spans="1:26" x14ac:dyDescent="0.25">
      <c r="A51" s="17" t="s">
        <v>28</v>
      </c>
      <c r="B51" s="22">
        <v>8</v>
      </c>
      <c r="C51" s="22">
        <v>14</v>
      </c>
      <c r="D51" s="22"/>
      <c r="E51" s="22">
        <v>29</v>
      </c>
      <c r="F51" s="22">
        <v>33</v>
      </c>
      <c r="G51" s="22">
        <v>15</v>
      </c>
      <c r="H51" s="22">
        <v>2</v>
      </c>
      <c r="I51" s="22">
        <v>9</v>
      </c>
      <c r="J51" s="22">
        <v>0</v>
      </c>
      <c r="K51" s="22">
        <v>18</v>
      </c>
      <c r="L51" s="22">
        <v>8</v>
      </c>
      <c r="M51" s="18">
        <v>6</v>
      </c>
      <c r="N51" s="19">
        <f t="shared" si="8"/>
        <v>136</v>
      </c>
      <c r="O51" s="20">
        <f t="shared" ref="O51:O64" si="9">B51+C51+E51+F51+G51+H51+I51+L51</f>
        <v>118</v>
      </c>
      <c r="P51" s="21"/>
    </row>
    <row r="52" spans="1:26" x14ac:dyDescent="0.25">
      <c r="A52" s="17" t="s">
        <v>29</v>
      </c>
      <c r="B52" s="23">
        <v>10</v>
      </c>
      <c r="C52" s="23">
        <v>10</v>
      </c>
      <c r="D52" s="23"/>
      <c r="E52" s="23">
        <v>36</v>
      </c>
      <c r="F52" s="23">
        <v>13</v>
      </c>
      <c r="G52" s="23">
        <v>2</v>
      </c>
      <c r="H52" s="23">
        <v>1</v>
      </c>
      <c r="I52" s="23">
        <v>8</v>
      </c>
      <c r="J52" s="23">
        <v>0</v>
      </c>
      <c r="K52" s="18">
        <v>17</v>
      </c>
      <c r="L52" s="23">
        <v>1</v>
      </c>
      <c r="M52" s="18">
        <v>6</v>
      </c>
      <c r="N52" s="19">
        <f t="shared" si="8"/>
        <v>98</v>
      </c>
      <c r="O52" s="20">
        <f t="shared" si="9"/>
        <v>81</v>
      </c>
      <c r="P52" s="21"/>
    </row>
    <row r="53" spans="1:26" x14ac:dyDescent="0.25">
      <c r="A53" s="17" t="s">
        <v>30</v>
      </c>
      <c r="B53" s="24">
        <v>8</v>
      </c>
      <c r="C53" s="24">
        <v>6</v>
      </c>
      <c r="D53" s="24"/>
      <c r="E53" s="24">
        <v>5</v>
      </c>
      <c r="F53" s="24">
        <v>8</v>
      </c>
      <c r="G53" s="24">
        <v>2</v>
      </c>
      <c r="H53" s="24">
        <v>0</v>
      </c>
      <c r="I53" s="24">
        <v>3</v>
      </c>
      <c r="J53" s="24">
        <v>0</v>
      </c>
      <c r="K53" s="24">
        <v>0</v>
      </c>
      <c r="L53" s="24">
        <v>11</v>
      </c>
      <c r="M53" s="18">
        <v>2</v>
      </c>
      <c r="N53" s="19">
        <f t="shared" si="8"/>
        <v>43</v>
      </c>
      <c r="O53" s="20">
        <f t="shared" si="9"/>
        <v>43</v>
      </c>
      <c r="P53" s="21"/>
    </row>
    <row r="54" spans="1:26" x14ac:dyDescent="0.25">
      <c r="A54" s="17" t="s">
        <v>31</v>
      </c>
      <c r="B54" s="24">
        <v>8</v>
      </c>
      <c r="C54" s="24">
        <v>88</v>
      </c>
      <c r="D54" s="24"/>
      <c r="E54" s="24">
        <v>19</v>
      </c>
      <c r="F54" s="24">
        <v>10</v>
      </c>
      <c r="G54" s="24">
        <v>3</v>
      </c>
      <c r="H54" s="24">
        <v>3</v>
      </c>
      <c r="I54" s="24">
        <v>29</v>
      </c>
      <c r="J54" s="24">
        <v>0</v>
      </c>
      <c r="K54" s="24">
        <v>41</v>
      </c>
      <c r="L54" s="24">
        <v>14</v>
      </c>
      <c r="M54" s="18">
        <v>0</v>
      </c>
      <c r="N54" s="19">
        <f t="shared" si="8"/>
        <v>215</v>
      </c>
      <c r="O54" s="20">
        <f t="shared" si="9"/>
        <v>174</v>
      </c>
      <c r="P54" s="21"/>
      <c r="Z54">
        <v>182</v>
      </c>
    </row>
    <row r="55" spans="1:26" x14ac:dyDescent="0.25">
      <c r="A55" s="17" t="s">
        <v>32</v>
      </c>
      <c r="B55" s="24">
        <v>18</v>
      </c>
      <c r="C55" s="24">
        <v>292</v>
      </c>
      <c r="D55" s="24"/>
      <c r="E55" s="24">
        <v>75</v>
      </c>
      <c r="F55" s="24">
        <v>25</v>
      </c>
      <c r="G55" s="24">
        <v>7</v>
      </c>
      <c r="H55" s="24">
        <v>6</v>
      </c>
      <c r="I55" s="24">
        <v>84</v>
      </c>
      <c r="J55" s="24">
        <v>18</v>
      </c>
      <c r="K55" s="24">
        <v>38</v>
      </c>
      <c r="L55" s="24">
        <v>0</v>
      </c>
      <c r="M55" s="18">
        <v>0</v>
      </c>
      <c r="N55" s="19">
        <f t="shared" si="8"/>
        <v>563</v>
      </c>
      <c r="O55" s="20">
        <f t="shared" si="9"/>
        <v>507</v>
      </c>
      <c r="P55" s="21"/>
      <c r="Z55">
        <v>125</v>
      </c>
    </row>
    <row r="56" spans="1:26" x14ac:dyDescent="0.25">
      <c r="A56" s="17" t="s">
        <v>33</v>
      </c>
      <c r="B56" s="24">
        <v>7</v>
      </c>
      <c r="C56" s="24">
        <v>0</v>
      </c>
      <c r="D56" s="24"/>
      <c r="E56" s="24">
        <v>48</v>
      </c>
      <c r="F56" s="24">
        <v>16</v>
      </c>
      <c r="G56" s="24">
        <v>0</v>
      </c>
      <c r="H56" s="24">
        <v>2</v>
      </c>
      <c r="I56" s="24">
        <v>6</v>
      </c>
      <c r="J56" s="24">
        <v>0</v>
      </c>
      <c r="K56" s="24">
        <v>3</v>
      </c>
      <c r="L56" s="24">
        <v>2</v>
      </c>
      <c r="M56" s="18">
        <v>0</v>
      </c>
      <c r="N56" s="19">
        <f t="shared" si="8"/>
        <v>84</v>
      </c>
      <c r="O56" s="20">
        <f t="shared" si="9"/>
        <v>81</v>
      </c>
      <c r="P56" s="21"/>
    </row>
    <row r="57" spans="1:26" x14ac:dyDescent="0.25">
      <c r="A57" s="17" t="s">
        <v>34</v>
      </c>
      <c r="B57" s="24">
        <v>5</v>
      </c>
      <c r="C57" s="24">
        <v>1</v>
      </c>
      <c r="D57" s="24"/>
      <c r="E57" s="24">
        <v>10</v>
      </c>
      <c r="F57" s="27">
        <v>19</v>
      </c>
      <c r="G57" s="24">
        <v>8</v>
      </c>
      <c r="H57" s="24">
        <v>0</v>
      </c>
      <c r="I57" s="24">
        <v>5</v>
      </c>
      <c r="J57" s="24">
        <v>0</v>
      </c>
      <c r="K57" s="27">
        <v>4</v>
      </c>
      <c r="L57" s="27">
        <v>0</v>
      </c>
      <c r="M57" s="18">
        <v>3</v>
      </c>
      <c r="N57" s="19">
        <f t="shared" si="8"/>
        <v>52</v>
      </c>
      <c r="O57" s="20">
        <f t="shared" si="9"/>
        <v>48</v>
      </c>
      <c r="P57" s="21"/>
    </row>
    <row r="58" spans="1:26" x14ac:dyDescent="0.25">
      <c r="A58" s="17" t="s">
        <v>35</v>
      </c>
      <c r="B58" s="24">
        <v>2</v>
      </c>
      <c r="C58" s="24">
        <v>1</v>
      </c>
      <c r="D58" s="24"/>
      <c r="E58" s="24">
        <v>4</v>
      </c>
      <c r="F58" s="24">
        <v>4</v>
      </c>
      <c r="G58" s="24">
        <v>5</v>
      </c>
      <c r="H58" s="24">
        <v>0</v>
      </c>
      <c r="I58" s="24">
        <v>1</v>
      </c>
      <c r="J58" s="24">
        <v>0</v>
      </c>
      <c r="K58" s="24">
        <v>3</v>
      </c>
      <c r="L58" s="24">
        <v>3</v>
      </c>
      <c r="M58" s="18">
        <v>0</v>
      </c>
      <c r="N58" s="19">
        <f t="shared" si="8"/>
        <v>23</v>
      </c>
      <c r="O58" s="20">
        <f t="shared" si="9"/>
        <v>20</v>
      </c>
      <c r="P58" s="21"/>
    </row>
    <row r="59" spans="1:26" x14ac:dyDescent="0.25">
      <c r="A59" s="17" t="s">
        <v>36</v>
      </c>
      <c r="B59" s="23">
        <v>1</v>
      </c>
      <c r="C59" s="23">
        <v>0</v>
      </c>
      <c r="D59" s="23"/>
      <c r="E59" s="23">
        <v>4</v>
      </c>
      <c r="F59" s="23">
        <v>18</v>
      </c>
      <c r="G59" s="23">
        <v>9</v>
      </c>
      <c r="H59" s="23">
        <v>3</v>
      </c>
      <c r="I59" s="23">
        <v>3</v>
      </c>
      <c r="J59" s="23">
        <v>0</v>
      </c>
      <c r="K59" s="23">
        <v>0</v>
      </c>
      <c r="L59" s="23">
        <v>1</v>
      </c>
      <c r="M59" s="18">
        <v>3</v>
      </c>
      <c r="N59" s="19">
        <f t="shared" si="8"/>
        <v>39</v>
      </c>
      <c r="O59" s="20">
        <f t="shared" si="9"/>
        <v>39</v>
      </c>
      <c r="P59" s="21"/>
    </row>
    <row r="60" spans="1:26" x14ac:dyDescent="0.25">
      <c r="A60" s="17" t="s">
        <v>37</v>
      </c>
      <c r="B60" s="28">
        <v>0</v>
      </c>
      <c r="C60" s="28">
        <v>3</v>
      </c>
      <c r="D60" s="28"/>
      <c r="E60" s="28">
        <v>3</v>
      </c>
      <c r="F60" s="29">
        <v>1</v>
      </c>
      <c r="G60" s="28">
        <v>6</v>
      </c>
      <c r="H60" s="30">
        <v>0</v>
      </c>
      <c r="I60" s="28">
        <v>1</v>
      </c>
      <c r="J60" s="28">
        <v>0</v>
      </c>
      <c r="K60" s="28">
        <v>4</v>
      </c>
      <c r="L60" s="28">
        <v>4</v>
      </c>
      <c r="M60" s="18">
        <v>3</v>
      </c>
      <c r="N60" s="19">
        <f t="shared" si="8"/>
        <v>22</v>
      </c>
      <c r="O60" s="20">
        <f t="shared" si="9"/>
        <v>18</v>
      </c>
      <c r="P60" s="21"/>
      <c r="Z60">
        <v>52</v>
      </c>
    </row>
    <row r="61" spans="1:26" x14ac:dyDescent="0.25">
      <c r="A61" s="17" t="s">
        <v>38</v>
      </c>
      <c r="B61" s="24">
        <v>3</v>
      </c>
      <c r="C61" s="24">
        <v>2</v>
      </c>
      <c r="D61" s="24"/>
      <c r="E61" s="24">
        <v>14</v>
      </c>
      <c r="F61" s="24">
        <v>12</v>
      </c>
      <c r="G61" s="24">
        <v>7</v>
      </c>
      <c r="H61" s="24">
        <v>0</v>
      </c>
      <c r="I61" s="24">
        <v>5</v>
      </c>
      <c r="J61" s="24">
        <v>0</v>
      </c>
      <c r="K61" s="24">
        <v>0</v>
      </c>
      <c r="L61" s="24">
        <v>3</v>
      </c>
      <c r="M61" s="18">
        <v>3</v>
      </c>
      <c r="N61" s="19">
        <f t="shared" si="8"/>
        <v>46</v>
      </c>
      <c r="O61" s="20">
        <f t="shared" si="9"/>
        <v>46</v>
      </c>
      <c r="P61" s="21"/>
      <c r="Z61">
        <v>123</v>
      </c>
    </row>
    <row r="62" spans="1:26" x14ac:dyDescent="0.25">
      <c r="A62" s="17" t="s">
        <v>39</v>
      </c>
      <c r="B62" s="24">
        <v>7</v>
      </c>
      <c r="C62" s="24">
        <v>7</v>
      </c>
      <c r="D62" s="24"/>
      <c r="E62" s="24">
        <v>14</v>
      </c>
      <c r="F62" s="24">
        <v>5</v>
      </c>
      <c r="G62" s="24">
        <v>1</v>
      </c>
      <c r="H62" s="24">
        <v>0</v>
      </c>
      <c r="I62" s="24">
        <v>4</v>
      </c>
      <c r="J62" s="24">
        <v>2</v>
      </c>
      <c r="K62" s="24">
        <v>1</v>
      </c>
      <c r="L62" s="24">
        <v>3</v>
      </c>
      <c r="M62" s="18">
        <v>2</v>
      </c>
      <c r="N62" s="19">
        <f t="shared" si="8"/>
        <v>44</v>
      </c>
      <c r="O62" s="20">
        <f t="shared" si="9"/>
        <v>41</v>
      </c>
      <c r="P62" s="21"/>
      <c r="Z62">
        <v>66</v>
      </c>
    </row>
    <row r="63" spans="1:26" x14ac:dyDescent="0.25">
      <c r="A63" s="17" t="s">
        <v>40</v>
      </c>
      <c r="B63" s="18">
        <v>3</v>
      </c>
      <c r="C63" s="18">
        <v>1</v>
      </c>
      <c r="D63" s="18"/>
      <c r="E63" s="18">
        <v>3</v>
      </c>
      <c r="F63" s="25">
        <v>2</v>
      </c>
      <c r="G63" s="18">
        <v>0</v>
      </c>
      <c r="H63" s="18">
        <v>0</v>
      </c>
      <c r="I63" s="25">
        <v>2</v>
      </c>
      <c r="J63" s="18">
        <v>0</v>
      </c>
      <c r="K63" s="25">
        <v>0</v>
      </c>
      <c r="L63" s="25">
        <v>3</v>
      </c>
      <c r="M63" s="18">
        <v>0</v>
      </c>
      <c r="N63" s="19">
        <f t="shared" si="8"/>
        <v>14</v>
      </c>
      <c r="O63" s="20">
        <f t="shared" si="9"/>
        <v>14</v>
      </c>
      <c r="P63" s="21"/>
    </row>
    <row r="64" spans="1:26" x14ac:dyDescent="0.25">
      <c r="A64" s="15" t="s">
        <v>14</v>
      </c>
      <c r="B64" s="26">
        <f t="shared" ref="B64:K64" si="10">SUM(B50:B63)</f>
        <v>83</v>
      </c>
      <c r="C64" s="26">
        <f t="shared" si="10"/>
        <v>426</v>
      </c>
      <c r="D64" s="26"/>
      <c r="E64" s="26">
        <f t="shared" si="10"/>
        <v>272</v>
      </c>
      <c r="F64" s="26">
        <f t="shared" si="10"/>
        <v>181</v>
      </c>
      <c r="G64" s="26">
        <f t="shared" si="10"/>
        <v>73</v>
      </c>
      <c r="H64" s="26">
        <f t="shared" si="10"/>
        <v>21</v>
      </c>
      <c r="I64" s="26">
        <f t="shared" si="10"/>
        <v>166</v>
      </c>
      <c r="J64" s="26">
        <f t="shared" si="10"/>
        <v>20</v>
      </c>
      <c r="K64" s="26">
        <f t="shared" si="10"/>
        <v>131</v>
      </c>
      <c r="L64" s="26">
        <f>SUM(L50:L63)</f>
        <v>55</v>
      </c>
      <c r="M64" s="26">
        <f>SUM(M50:M63)</f>
        <v>31</v>
      </c>
      <c r="N64" s="26">
        <f t="shared" si="8"/>
        <v>1428</v>
      </c>
      <c r="O64" s="20">
        <f t="shared" si="9"/>
        <v>1277</v>
      </c>
    </row>
    <row r="66" spans="1:27" x14ac:dyDescent="0.25">
      <c r="A66" s="64" t="s">
        <v>73</v>
      </c>
      <c r="B66" s="56">
        <f>30+42</f>
        <v>72</v>
      </c>
      <c r="C66" t="s">
        <v>74</v>
      </c>
    </row>
    <row r="67" spans="1:27" x14ac:dyDescent="0.25">
      <c r="O67" s="31"/>
    </row>
    <row r="68" spans="1:27" x14ac:dyDescent="0.25">
      <c r="A68" s="86" t="s">
        <v>48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14"/>
    </row>
    <row r="69" spans="1:27" x14ac:dyDescent="0.25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14"/>
    </row>
    <row r="71" spans="1:27" ht="56.25" x14ac:dyDescent="0.25">
      <c r="A71" s="15" t="s">
        <v>3</v>
      </c>
      <c r="B71" s="15" t="s">
        <v>4</v>
      </c>
      <c r="C71" s="15" t="s">
        <v>5</v>
      </c>
      <c r="D71" s="15" t="s">
        <v>75</v>
      </c>
      <c r="E71" s="15" t="s">
        <v>6</v>
      </c>
      <c r="F71" s="15" t="s">
        <v>7</v>
      </c>
      <c r="G71" s="15" t="s">
        <v>8</v>
      </c>
      <c r="H71" s="15" t="s">
        <v>9</v>
      </c>
      <c r="I71" s="15" t="s">
        <v>10</v>
      </c>
      <c r="J71" s="15" t="s">
        <v>11</v>
      </c>
      <c r="K71" s="15" t="s">
        <v>12</v>
      </c>
      <c r="L71" s="15" t="s">
        <v>13</v>
      </c>
      <c r="M71" s="15" t="s">
        <v>68</v>
      </c>
      <c r="N71" s="15" t="s">
        <v>14</v>
      </c>
      <c r="O71" s="16" t="s">
        <v>44</v>
      </c>
    </row>
    <row r="72" spans="1:27" x14ac:dyDescent="0.25">
      <c r="A72" s="17" t="s">
        <v>27</v>
      </c>
      <c r="B72" s="24">
        <v>6</v>
      </c>
      <c r="C72" s="24">
        <v>7</v>
      </c>
      <c r="D72" s="24">
        <v>7</v>
      </c>
      <c r="E72" s="24">
        <v>12</v>
      </c>
      <c r="F72" s="24">
        <v>26</v>
      </c>
      <c r="G72" s="24">
        <v>4</v>
      </c>
      <c r="H72" s="24">
        <v>2</v>
      </c>
      <c r="I72" s="24">
        <v>2</v>
      </c>
      <c r="J72" s="24">
        <v>0</v>
      </c>
      <c r="K72" s="24">
        <v>3</v>
      </c>
      <c r="L72" s="24">
        <v>1</v>
      </c>
      <c r="M72" s="18">
        <v>5</v>
      </c>
      <c r="N72" s="19">
        <f>SUM(B72:M72)</f>
        <v>75</v>
      </c>
      <c r="O72" s="20">
        <f>B72+C72+E72+F72+G72+H72+I72+L72+D72+M72</f>
        <v>72</v>
      </c>
      <c r="P72" s="21"/>
    </row>
    <row r="73" spans="1:27" x14ac:dyDescent="0.25">
      <c r="A73" s="17" t="s">
        <v>28</v>
      </c>
      <c r="B73" s="24">
        <v>7</v>
      </c>
      <c r="C73" s="24">
        <v>10</v>
      </c>
      <c r="D73" s="24">
        <v>0</v>
      </c>
      <c r="E73" s="24">
        <v>33</v>
      </c>
      <c r="F73" s="24">
        <v>33</v>
      </c>
      <c r="G73" s="24">
        <v>13</v>
      </c>
      <c r="H73" s="24">
        <v>3</v>
      </c>
      <c r="I73" s="24">
        <v>12</v>
      </c>
      <c r="J73" s="24">
        <v>0</v>
      </c>
      <c r="K73" s="24">
        <v>12</v>
      </c>
      <c r="L73" s="24">
        <v>7</v>
      </c>
      <c r="M73" s="18">
        <v>10</v>
      </c>
      <c r="N73" s="19">
        <f t="shared" ref="N73:N85" si="11">SUM(B73:M73)</f>
        <v>140</v>
      </c>
      <c r="O73" s="20">
        <f t="shared" ref="O73:O85" si="12">B73+C73+E73+F73+G73+H73+I73+L73+D73+M73</f>
        <v>128</v>
      </c>
      <c r="P73" s="21"/>
    </row>
    <row r="74" spans="1:27" x14ac:dyDescent="0.25">
      <c r="A74" s="17" t="s">
        <v>29</v>
      </c>
      <c r="B74" s="24">
        <v>4</v>
      </c>
      <c r="C74" s="24">
        <v>24</v>
      </c>
      <c r="D74" s="24">
        <v>24</v>
      </c>
      <c r="E74" s="24">
        <v>20</v>
      </c>
      <c r="F74" s="24">
        <v>6</v>
      </c>
      <c r="G74" s="24">
        <v>0</v>
      </c>
      <c r="H74" s="24">
        <v>6</v>
      </c>
      <c r="I74" s="24">
        <v>5</v>
      </c>
      <c r="J74" s="24">
        <v>0</v>
      </c>
      <c r="K74" s="24">
        <v>16</v>
      </c>
      <c r="L74" s="24">
        <v>3</v>
      </c>
      <c r="M74" s="18">
        <v>5</v>
      </c>
      <c r="N74" s="19">
        <f t="shared" si="11"/>
        <v>113</v>
      </c>
      <c r="O74" s="20">
        <f t="shared" si="12"/>
        <v>97</v>
      </c>
      <c r="P74" s="21"/>
    </row>
    <row r="75" spans="1:27" x14ac:dyDescent="0.25">
      <c r="A75" s="17" t="s">
        <v>30</v>
      </c>
      <c r="B75" s="24">
        <v>2</v>
      </c>
      <c r="C75" s="24">
        <v>2</v>
      </c>
      <c r="D75" s="24">
        <v>3</v>
      </c>
      <c r="E75" s="24">
        <v>3</v>
      </c>
      <c r="F75" s="24">
        <v>6</v>
      </c>
      <c r="G75" s="24">
        <v>1</v>
      </c>
      <c r="H75" s="24">
        <v>0</v>
      </c>
      <c r="I75" s="24">
        <v>4</v>
      </c>
      <c r="J75" s="24">
        <v>0</v>
      </c>
      <c r="K75" s="24">
        <v>0</v>
      </c>
      <c r="L75" s="24">
        <v>8</v>
      </c>
      <c r="M75" s="18">
        <v>3</v>
      </c>
      <c r="N75" s="19">
        <f t="shared" si="11"/>
        <v>32</v>
      </c>
      <c r="O75" s="20">
        <f t="shared" si="12"/>
        <v>32</v>
      </c>
      <c r="P75" s="21"/>
    </row>
    <row r="76" spans="1:27" x14ac:dyDescent="0.25">
      <c r="A76" s="17" t="s">
        <v>31</v>
      </c>
      <c r="B76" s="24">
        <v>10</v>
      </c>
      <c r="C76" s="24">
        <v>78</v>
      </c>
      <c r="D76" s="24">
        <v>25</v>
      </c>
      <c r="E76" s="24">
        <v>16</v>
      </c>
      <c r="F76" s="24">
        <v>6</v>
      </c>
      <c r="G76" s="24">
        <v>6</v>
      </c>
      <c r="H76" s="24">
        <v>1</v>
      </c>
      <c r="I76" s="24">
        <v>12</v>
      </c>
      <c r="J76" s="24">
        <v>0</v>
      </c>
      <c r="K76" s="24">
        <v>36</v>
      </c>
      <c r="L76" s="24">
        <v>6</v>
      </c>
      <c r="M76" s="18">
        <v>11</v>
      </c>
      <c r="N76" s="19">
        <f t="shared" si="11"/>
        <v>207</v>
      </c>
      <c r="O76" s="20">
        <f t="shared" si="12"/>
        <v>171</v>
      </c>
      <c r="P76" s="21"/>
      <c r="AA76">
        <v>206</v>
      </c>
    </row>
    <row r="77" spans="1:27" x14ac:dyDescent="0.25">
      <c r="A77" s="17" t="s">
        <v>32</v>
      </c>
      <c r="B77" s="24">
        <v>17</v>
      </c>
      <c r="C77" s="24">
        <v>302</v>
      </c>
      <c r="D77" s="24">
        <v>74</v>
      </c>
      <c r="E77" s="24">
        <v>51</v>
      </c>
      <c r="F77" s="24">
        <v>17</v>
      </c>
      <c r="G77" s="24">
        <v>17</v>
      </c>
      <c r="H77" s="24">
        <v>3</v>
      </c>
      <c r="I77" s="24">
        <v>73</v>
      </c>
      <c r="J77" s="24">
        <v>0</v>
      </c>
      <c r="K77" s="24">
        <v>0</v>
      </c>
      <c r="L77" s="24">
        <v>8</v>
      </c>
      <c r="M77" s="18">
        <v>38</v>
      </c>
      <c r="N77" s="19">
        <f t="shared" si="11"/>
        <v>600</v>
      </c>
      <c r="O77" s="20">
        <f t="shared" si="12"/>
        <v>600</v>
      </c>
      <c r="P77" s="21"/>
      <c r="AA77">
        <v>83</v>
      </c>
    </row>
    <row r="78" spans="1:27" x14ac:dyDescent="0.25">
      <c r="A78" s="17" t="s">
        <v>33</v>
      </c>
      <c r="B78" s="24">
        <v>6</v>
      </c>
      <c r="C78" s="24">
        <v>2</v>
      </c>
      <c r="D78" s="24">
        <v>7</v>
      </c>
      <c r="E78" s="24">
        <v>30</v>
      </c>
      <c r="F78" s="24">
        <v>19</v>
      </c>
      <c r="G78" s="24">
        <v>0</v>
      </c>
      <c r="H78" s="24">
        <v>0</v>
      </c>
      <c r="I78" s="24">
        <v>1</v>
      </c>
      <c r="J78" s="24">
        <v>0</v>
      </c>
      <c r="K78" s="24">
        <v>2</v>
      </c>
      <c r="L78" s="24">
        <v>4</v>
      </c>
      <c r="M78" s="18">
        <v>4</v>
      </c>
      <c r="N78" s="19">
        <f t="shared" si="11"/>
        <v>75</v>
      </c>
      <c r="O78" s="20">
        <f t="shared" si="12"/>
        <v>73</v>
      </c>
      <c r="P78" s="21"/>
    </row>
    <row r="79" spans="1:27" x14ac:dyDescent="0.25">
      <c r="A79" s="17" t="s">
        <v>34</v>
      </c>
      <c r="B79" s="24">
        <v>3</v>
      </c>
      <c r="C79" s="24">
        <v>4</v>
      </c>
      <c r="D79" s="24">
        <v>7</v>
      </c>
      <c r="E79" s="24">
        <v>16</v>
      </c>
      <c r="F79" s="24">
        <v>17</v>
      </c>
      <c r="G79" s="24">
        <v>12</v>
      </c>
      <c r="H79" s="24">
        <v>1</v>
      </c>
      <c r="I79" s="24">
        <v>2</v>
      </c>
      <c r="J79" s="24">
        <v>0</v>
      </c>
      <c r="K79" s="24">
        <v>10</v>
      </c>
      <c r="L79" s="24">
        <v>6</v>
      </c>
      <c r="M79" s="18">
        <v>7</v>
      </c>
      <c r="N79" s="19">
        <f t="shared" si="11"/>
        <v>85</v>
      </c>
      <c r="O79" s="20">
        <f t="shared" si="12"/>
        <v>75</v>
      </c>
      <c r="P79" s="21"/>
    </row>
    <row r="80" spans="1:27" x14ac:dyDescent="0.25">
      <c r="A80" s="17" t="s">
        <v>35</v>
      </c>
      <c r="B80" s="24">
        <v>3</v>
      </c>
      <c r="C80" s="24">
        <v>0</v>
      </c>
      <c r="D80" s="24">
        <v>0</v>
      </c>
      <c r="E80" s="24">
        <v>3</v>
      </c>
      <c r="F80" s="24">
        <v>8</v>
      </c>
      <c r="G80" s="24">
        <v>5</v>
      </c>
      <c r="H80" s="24">
        <v>0</v>
      </c>
      <c r="I80" s="24">
        <v>1</v>
      </c>
      <c r="J80" s="24">
        <v>0</v>
      </c>
      <c r="K80" s="24">
        <v>8</v>
      </c>
      <c r="L80" s="24">
        <v>3</v>
      </c>
      <c r="M80" s="18">
        <v>2</v>
      </c>
      <c r="N80" s="19">
        <f t="shared" si="11"/>
        <v>33</v>
      </c>
      <c r="O80" s="20">
        <f t="shared" si="12"/>
        <v>25</v>
      </c>
      <c r="P80" s="21"/>
    </row>
    <row r="81" spans="1:27" x14ac:dyDescent="0.25">
      <c r="A81" s="17" t="s">
        <v>36</v>
      </c>
      <c r="B81" s="24">
        <v>0</v>
      </c>
      <c r="C81" s="24">
        <v>1</v>
      </c>
      <c r="D81" s="24">
        <v>1</v>
      </c>
      <c r="E81" s="24">
        <v>7</v>
      </c>
      <c r="F81" s="24">
        <v>19</v>
      </c>
      <c r="G81" s="24">
        <v>6</v>
      </c>
      <c r="H81" s="24">
        <v>1</v>
      </c>
      <c r="I81" s="24">
        <v>1</v>
      </c>
      <c r="J81" s="24">
        <v>0</v>
      </c>
      <c r="K81" s="24">
        <v>1</v>
      </c>
      <c r="L81" s="24">
        <v>4</v>
      </c>
      <c r="M81" s="18">
        <v>2</v>
      </c>
      <c r="N81" s="19">
        <f t="shared" si="11"/>
        <v>43</v>
      </c>
      <c r="O81" s="20">
        <f t="shared" si="12"/>
        <v>42</v>
      </c>
      <c r="P81" s="21"/>
    </row>
    <row r="82" spans="1:27" x14ac:dyDescent="0.25">
      <c r="A82" s="17" t="s">
        <v>37</v>
      </c>
      <c r="B82" s="24">
        <v>7</v>
      </c>
      <c r="C82" s="24">
        <v>4</v>
      </c>
      <c r="D82" s="24">
        <v>2</v>
      </c>
      <c r="E82" s="24">
        <v>1</v>
      </c>
      <c r="F82" s="24">
        <v>0</v>
      </c>
      <c r="G82" s="24">
        <v>0</v>
      </c>
      <c r="H82" s="24">
        <v>0</v>
      </c>
      <c r="I82" s="24">
        <v>5</v>
      </c>
      <c r="J82" s="24">
        <v>0</v>
      </c>
      <c r="K82" s="24">
        <v>3</v>
      </c>
      <c r="L82" s="24">
        <v>1</v>
      </c>
      <c r="M82" s="18">
        <v>0</v>
      </c>
      <c r="N82" s="19">
        <f t="shared" si="11"/>
        <v>23</v>
      </c>
      <c r="O82" s="20">
        <f t="shared" si="12"/>
        <v>20</v>
      </c>
      <c r="P82" s="21"/>
      <c r="AA82">
        <v>50</v>
      </c>
    </row>
    <row r="83" spans="1:27" x14ac:dyDescent="0.25">
      <c r="A83" s="17" t="s">
        <v>38</v>
      </c>
      <c r="B83" s="24">
        <v>3</v>
      </c>
      <c r="C83" s="24">
        <v>2</v>
      </c>
      <c r="D83" s="24">
        <v>0</v>
      </c>
      <c r="E83" s="24">
        <v>14</v>
      </c>
      <c r="F83" s="24">
        <v>12</v>
      </c>
      <c r="G83" s="24">
        <v>7</v>
      </c>
      <c r="H83" s="24">
        <v>0</v>
      </c>
      <c r="I83" s="24">
        <v>5</v>
      </c>
      <c r="J83" s="24">
        <v>0</v>
      </c>
      <c r="K83" s="24">
        <v>0</v>
      </c>
      <c r="L83" s="24">
        <v>3</v>
      </c>
      <c r="M83" s="18">
        <v>3</v>
      </c>
      <c r="N83" s="19">
        <f t="shared" si="11"/>
        <v>49</v>
      </c>
      <c r="O83" s="20">
        <f t="shared" si="12"/>
        <v>49</v>
      </c>
      <c r="P83" s="21"/>
      <c r="AA83">
        <v>182</v>
      </c>
    </row>
    <row r="84" spans="1:27" x14ac:dyDescent="0.25">
      <c r="A84" s="17" t="s">
        <v>39</v>
      </c>
      <c r="B84" s="24">
        <v>2</v>
      </c>
      <c r="C84" s="24">
        <v>4</v>
      </c>
      <c r="D84" s="24">
        <v>0</v>
      </c>
      <c r="E84" s="24">
        <v>7</v>
      </c>
      <c r="F84" s="24">
        <v>3</v>
      </c>
      <c r="G84" s="24">
        <v>6</v>
      </c>
      <c r="H84" s="24">
        <v>0</v>
      </c>
      <c r="I84" s="24">
        <v>2</v>
      </c>
      <c r="J84" s="24">
        <v>0</v>
      </c>
      <c r="K84" s="24">
        <v>4</v>
      </c>
      <c r="L84" s="24">
        <v>4</v>
      </c>
      <c r="M84" s="18">
        <v>1</v>
      </c>
      <c r="N84" s="19">
        <f t="shared" si="11"/>
        <v>33</v>
      </c>
      <c r="O84" s="20">
        <f t="shared" si="12"/>
        <v>29</v>
      </c>
      <c r="P84" s="21"/>
      <c r="AA84">
        <v>58</v>
      </c>
    </row>
    <row r="85" spans="1:27" x14ac:dyDescent="0.25">
      <c r="A85" s="17" t="s">
        <v>40</v>
      </c>
      <c r="B85" s="24">
        <v>1</v>
      </c>
      <c r="C85" s="24">
        <v>1</v>
      </c>
      <c r="D85" s="24">
        <v>1</v>
      </c>
      <c r="E85" s="24">
        <v>2</v>
      </c>
      <c r="F85" s="24">
        <v>1</v>
      </c>
      <c r="G85" s="24">
        <v>0</v>
      </c>
      <c r="H85" s="24">
        <v>0</v>
      </c>
      <c r="I85" s="24">
        <v>1</v>
      </c>
      <c r="J85" s="24">
        <v>0</v>
      </c>
      <c r="K85" s="24">
        <v>0</v>
      </c>
      <c r="L85" s="24">
        <v>1</v>
      </c>
      <c r="M85" s="18">
        <v>0</v>
      </c>
      <c r="N85" s="19">
        <f t="shared" si="11"/>
        <v>8</v>
      </c>
      <c r="O85" s="20">
        <f t="shared" si="12"/>
        <v>8</v>
      </c>
      <c r="P85" s="21"/>
    </row>
    <row r="86" spans="1:27" x14ac:dyDescent="0.25">
      <c r="A86" s="15" t="s">
        <v>14</v>
      </c>
      <c r="B86" s="26">
        <f t="shared" ref="B86:L86" si="13">SUM(B72:B85)</f>
        <v>71</v>
      </c>
      <c r="C86" s="26">
        <f t="shared" si="13"/>
        <v>441</v>
      </c>
      <c r="D86" s="26">
        <f t="shared" si="13"/>
        <v>151</v>
      </c>
      <c r="E86" s="26">
        <f t="shared" si="13"/>
        <v>215</v>
      </c>
      <c r="F86" s="26">
        <f t="shared" si="13"/>
        <v>173</v>
      </c>
      <c r="G86" s="26">
        <f t="shared" si="13"/>
        <v>77</v>
      </c>
      <c r="H86" s="26">
        <f t="shared" si="13"/>
        <v>17</v>
      </c>
      <c r="I86" s="26">
        <f t="shared" si="13"/>
        <v>126</v>
      </c>
      <c r="J86" s="26">
        <f t="shared" si="13"/>
        <v>0</v>
      </c>
      <c r="K86" s="26">
        <f t="shared" si="13"/>
        <v>95</v>
      </c>
      <c r="L86" s="26">
        <f t="shared" si="13"/>
        <v>59</v>
      </c>
      <c r="M86" s="26">
        <f>SUM(M72:M85)</f>
        <v>91</v>
      </c>
      <c r="N86" s="26">
        <f t="shared" ref="N86" si="14">SUM(B86:L86)</f>
        <v>1425</v>
      </c>
      <c r="O86" s="20">
        <f t="shared" ref="O86" si="15">B86+C86+E86+F86+G86+H86+I86+L86</f>
        <v>1179</v>
      </c>
    </row>
    <row r="89" spans="1:27" x14ac:dyDescent="0.25">
      <c r="A89" s="86" t="s">
        <v>49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14"/>
    </row>
    <row r="90" spans="1:27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14"/>
    </row>
    <row r="92" spans="1:27" ht="56.25" x14ac:dyDescent="0.25">
      <c r="A92" s="15" t="s">
        <v>3</v>
      </c>
      <c r="B92" s="15" t="s">
        <v>4</v>
      </c>
      <c r="C92" s="15" t="s">
        <v>5</v>
      </c>
      <c r="D92" s="15" t="s">
        <v>75</v>
      </c>
      <c r="E92" s="15" t="s">
        <v>6</v>
      </c>
      <c r="F92" s="15" t="s">
        <v>7</v>
      </c>
      <c r="G92" s="15" t="s">
        <v>8</v>
      </c>
      <c r="H92" s="15" t="s">
        <v>9</v>
      </c>
      <c r="I92" s="15" t="s">
        <v>10</v>
      </c>
      <c r="J92" s="15" t="s">
        <v>11</v>
      </c>
      <c r="K92" s="15" t="s">
        <v>12</v>
      </c>
      <c r="L92" s="15" t="s">
        <v>13</v>
      </c>
      <c r="M92" s="15" t="s">
        <v>68</v>
      </c>
      <c r="N92" s="15" t="s">
        <v>14</v>
      </c>
      <c r="O92" s="16" t="s">
        <v>44</v>
      </c>
    </row>
    <row r="93" spans="1:27" x14ac:dyDescent="0.25">
      <c r="A93" s="17" t="s">
        <v>27</v>
      </c>
      <c r="B93" s="18">
        <v>10</v>
      </c>
      <c r="C93" s="18">
        <v>1</v>
      </c>
      <c r="D93" s="18">
        <v>0</v>
      </c>
      <c r="E93" s="18">
        <v>11</v>
      </c>
      <c r="F93" s="18">
        <v>20</v>
      </c>
      <c r="G93" s="18">
        <v>7</v>
      </c>
      <c r="H93" s="18">
        <v>2</v>
      </c>
      <c r="I93" s="18">
        <v>8</v>
      </c>
      <c r="J93" s="18">
        <v>0</v>
      </c>
      <c r="K93" s="18">
        <v>0</v>
      </c>
      <c r="L93" s="18">
        <v>3</v>
      </c>
      <c r="M93" s="18">
        <v>2</v>
      </c>
      <c r="N93" s="19">
        <f>SUM(B93:M93)</f>
        <v>64</v>
      </c>
      <c r="O93" s="32">
        <f>B93+C93+E93+F93+G93+H93+I93+L93</f>
        <v>62</v>
      </c>
      <c r="P93" s="31"/>
    </row>
    <row r="94" spans="1:27" x14ac:dyDescent="0.25">
      <c r="A94" s="17" t="s">
        <v>28</v>
      </c>
      <c r="B94" s="18">
        <v>8</v>
      </c>
      <c r="C94" s="18">
        <v>5</v>
      </c>
      <c r="D94" s="18">
        <v>2</v>
      </c>
      <c r="E94" s="18">
        <v>31</v>
      </c>
      <c r="F94" s="18">
        <v>32</v>
      </c>
      <c r="G94" s="18">
        <v>8</v>
      </c>
      <c r="H94" s="18">
        <v>1</v>
      </c>
      <c r="I94" s="18">
        <v>11</v>
      </c>
      <c r="J94" s="18">
        <v>0</v>
      </c>
      <c r="K94" s="18">
        <v>11</v>
      </c>
      <c r="L94" s="18">
        <v>13</v>
      </c>
      <c r="M94" s="18">
        <v>12</v>
      </c>
      <c r="N94" s="19">
        <f t="shared" ref="N94:N106" si="16">SUM(B94:M94)</f>
        <v>134</v>
      </c>
      <c r="O94" s="32">
        <f t="shared" ref="O94:O107" si="17">B94+C94+E94+F94+G94+H94+I94+L94</f>
        <v>109</v>
      </c>
      <c r="P94" s="31"/>
    </row>
    <row r="95" spans="1:27" x14ac:dyDescent="0.25">
      <c r="A95" s="17" t="s">
        <v>29</v>
      </c>
      <c r="B95" s="18">
        <v>4</v>
      </c>
      <c r="C95" s="18">
        <v>9</v>
      </c>
      <c r="D95" s="18">
        <v>9</v>
      </c>
      <c r="E95" s="18">
        <v>39</v>
      </c>
      <c r="F95" s="18">
        <v>13</v>
      </c>
      <c r="G95" s="18">
        <v>2</v>
      </c>
      <c r="H95" s="18">
        <v>0</v>
      </c>
      <c r="I95" s="18">
        <v>5</v>
      </c>
      <c r="J95" s="18">
        <v>0</v>
      </c>
      <c r="K95" s="18">
        <v>12</v>
      </c>
      <c r="L95" s="18">
        <v>4</v>
      </c>
      <c r="M95" s="18">
        <v>8</v>
      </c>
      <c r="N95" s="19">
        <f t="shared" si="16"/>
        <v>105</v>
      </c>
      <c r="O95" s="32">
        <f t="shared" si="17"/>
        <v>76</v>
      </c>
      <c r="P95" s="31"/>
    </row>
    <row r="96" spans="1:27" x14ac:dyDescent="0.25">
      <c r="A96" s="17" t="s">
        <v>30</v>
      </c>
      <c r="B96" s="18">
        <v>4</v>
      </c>
      <c r="C96" s="18">
        <v>1</v>
      </c>
      <c r="D96" s="18">
        <v>1</v>
      </c>
      <c r="E96" s="18">
        <v>1</v>
      </c>
      <c r="F96" s="18">
        <v>7</v>
      </c>
      <c r="G96" s="18">
        <v>6</v>
      </c>
      <c r="H96" s="18">
        <v>0</v>
      </c>
      <c r="I96" s="18">
        <v>3</v>
      </c>
      <c r="J96" s="18">
        <v>0</v>
      </c>
      <c r="K96" s="18">
        <v>0</v>
      </c>
      <c r="L96" s="18">
        <v>11</v>
      </c>
      <c r="M96" s="18">
        <v>2</v>
      </c>
      <c r="N96" s="19">
        <f t="shared" si="16"/>
        <v>36</v>
      </c>
      <c r="O96" s="32">
        <f t="shared" si="17"/>
        <v>33</v>
      </c>
      <c r="P96" s="31"/>
    </row>
    <row r="97" spans="1:27" x14ac:dyDescent="0.25">
      <c r="A97" s="17" t="s">
        <v>31</v>
      </c>
      <c r="B97" s="18">
        <v>4</v>
      </c>
      <c r="C97" s="18">
        <v>96</v>
      </c>
      <c r="D97" s="18">
        <v>0</v>
      </c>
      <c r="E97" s="18">
        <v>27</v>
      </c>
      <c r="F97" s="18">
        <v>11</v>
      </c>
      <c r="G97" s="18">
        <v>3</v>
      </c>
      <c r="H97" s="18">
        <v>3</v>
      </c>
      <c r="I97" s="18">
        <v>7</v>
      </c>
      <c r="J97" s="18">
        <v>0</v>
      </c>
      <c r="K97" s="18">
        <v>31</v>
      </c>
      <c r="L97" s="18">
        <v>1</v>
      </c>
      <c r="M97" s="18">
        <v>12</v>
      </c>
      <c r="N97" s="19">
        <f t="shared" si="16"/>
        <v>195</v>
      </c>
      <c r="O97" s="32">
        <f t="shared" si="17"/>
        <v>152</v>
      </c>
      <c r="P97" s="31"/>
      <c r="AA97">
        <v>283</v>
      </c>
    </row>
    <row r="98" spans="1:27" x14ac:dyDescent="0.25">
      <c r="A98" s="17" t="s">
        <v>32</v>
      </c>
      <c r="B98" s="18">
        <v>22</v>
      </c>
      <c r="C98" s="18">
        <v>238</v>
      </c>
      <c r="D98" s="18">
        <v>71</v>
      </c>
      <c r="E98" s="18">
        <v>40</v>
      </c>
      <c r="F98" s="18">
        <v>24</v>
      </c>
      <c r="G98" s="18">
        <v>13</v>
      </c>
      <c r="H98" s="18">
        <v>4</v>
      </c>
      <c r="I98" s="18">
        <v>86</v>
      </c>
      <c r="J98" s="18">
        <v>0</v>
      </c>
      <c r="K98" s="18">
        <v>0</v>
      </c>
      <c r="L98" s="18">
        <v>8</v>
      </c>
      <c r="M98" s="18">
        <v>36</v>
      </c>
      <c r="N98" s="19">
        <f t="shared" si="16"/>
        <v>542</v>
      </c>
      <c r="O98" s="32">
        <f t="shared" si="17"/>
        <v>435</v>
      </c>
      <c r="P98" s="31"/>
      <c r="AA98">
        <v>122</v>
      </c>
    </row>
    <row r="99" spans="1:27" x14ac:dyDescent="0.25">
      <c r="A99" s="17" t="s">
        <v>33</v>
      </c>
      <c r="B99" s="18">
        <v>6</v>
      </c>
      <c r="C99" s="18">
        <v>1</v>
      </c>
      <c r="D99" s="18">
        <v>2</v>
      </c>
      <c r="E99" s="18">
        <v>30</v>
      </c>
      <c r="F99" s="18">
        <v>11</v>
      </c>
      <c r="G99" s="18">
        <v>0</v>
      </c>
      <c r="H99" s="18">
        <v>0</v>
      </c>
      <c r="I99" s="18">
        <v>3</v>
      </c>
      <c r="J99" s="18">
        <v>0</v>
      </c>
      <c r="K99" s="18">
        <v>2</v>
      </c>
      <c r="L99" s="18">
        <v>4</v>
      </c>
      <c r="M99" s="18">
        <v>9</v>
      </c>
      <c r="N99" s="19">
        <f t="shared" si="16"/>
        <v>68</v>
      </c>
      <c r="O99" s="32">
        <f t="shared" si="17"/>
        <v>55</v>
      </c>
      <c r="P99" s="31"/>
    </row>
    <row r="100" spans="1:27" x14ac:dyDescent="0.25">
      <c r="A100" s="17" t="s">
        <v>34</v>
      </c>
      <c r="B100" s="18">
        <v>3</v>
      </c>
      <c r="C100" s="18">
        <v>4</v>
      </c>
      <c r="D100" s="18">
        <v>4</v>
      </c>
      <c r="E100" s="18">
        <v>15</v>
      </c>
      <c r="F100" s="18">
        <v>18</v>
      </c>
      <c r="G100" s="18">
        <v>3</v>
      </c>
      <c r="H100" s="18">
        <v>0</v>
      </c>
      <c r="I100" s="18">
        <v>3</v>
      </c>
      <c r="J100" s="18">
        <v>0</v>
      </c>
      <c r="K100" s="18">
        <v>7</v>
      </c>
      <c r="L100" s="18">
        <v>2</v>
      </c>
      <c r="M100" s="18">
        <v>8</v>
      </c>
      <c r="N100" s="19">
        <f t="shared" si="16"/>
        <v>67</v>
      </c>
      <c r="O100" s="32">
        <f t="shared" si="17"/>
        <v>48</v>
      </c>
      <c r="P100" s="31"/>
    </row>
    <row r="101" spans="1:27" x14ac:dyDescent="0.25">
      <c r="A101" s="17" t="s">
        <v>35</v>
      </c>
      <c r="B101" s="18">
        <v>2</v>
      </c>
      <c r="C101" s="18">
        <v>0</v>
      </c>
      <c r="D101" s="18">
        <v>0</v>
      </c>
      <c r="E101" s="18">
        <v>1</v>
      </c>
      <c r="F101" s="18">
        <v>3</v>
      </c>
      <c r="G101" s="18">
        <v>6</v>
      </c>
      <c r="H101" s="18">
        <v>0</v>
      </c>
      <c r="I101" s="18">
        <v>0</v>
      </c>
      <c r="J101" s="18">
        <v>0</v>
      </c>
      <c r="K101" s="18">
        <v>6</v>
      </c>
      <c r="L101" s="18">
        <v>5</v>
      </c>
      <c r="M101" s="18">
        <v>2</v>
      </c>
      <c r="N101" s="19">
        <f t="shared" si="16"/>
        <v>25</v>
      </c>
      <c r="O101" s="32">
        <f t="shared" si="17"/>
        <v>17</v>
      </c>
    </row>
    <row r="102" spans="1:27" x14ac:dyDescent="0.25">
      <c r="A102" s="17" t="s">
        <v>36</v>
      </c>
      <c r="B102" s="18">
        <v>1</v>
      </c>
      <c r="C102" s="18">
        <v>0</v>
      </c>
      <c r="D102" s="18">
        <v>0</v>
      </c>
      <c r="E102" s="18">
        <v>3</v>
      </c>
      <c r="F102" s="18">
        <v>9</v>
      </c>
      <c r="G102" s="18">
        <v>11</v>
      </c>
      <c r="H102" s="18">
        <v>0</v>
      </c>
      <c r="I102" s="18">
        <v>1</v>
      </c>
      <c r="J102" s="18">
        <v>0</v>
      </c>
      <c r="K102" s="18">
        <v>0</v>
      </c>
      <c r="L102" s="18">
        <v>2</v>
      </c>
      <c r="M102" s="18">
        <v>4</v>
      </c>
      <c r="N102" s="19">
        <f t="shared" si="16"/>
        <v>31</v>
      </c>
      <c r="O102" s="32">
        <f t="shared" si="17"/>
        <v>27</v>
      </c>
    </row>
    <row r="103" spans="1:27" x14ac:dyDescent="0.25">
      <c r="A103" s="17" t="s">
        <v>37</v>
      </c>
      <c r="B103" s="18">
        <v>2</v>
      </c>
      <c r="C103" s="18">
        <v>0</v>
      </c>
      <c r="D103" s="18">
        <v>2</v>
      </c>
      <c r="E103" s="18">
        <v>1</v>
      </c>
      <c r="F103" s="18">
        <v>0</v>
      </c>
      <c r="G103" s="18">
        <v>0</v>
      </c>
      <c r="H103" s="18">
        <v>0</v>
      </c>
      <c r="I103" s="18">
        <v>2</v>
      </c>
      <c r="J103" s="18">
        <v>0</v>
      </c>
      <c r="K103" s="18">
        <v>5</v>
      </c>
      <c r="L103" s="18">
        <v>1</v>
      </c>
      <c r="M103" s="18">
        <v>0</v>
      </c>
      <c r="N103" s="19">
        <f t="shared" si="16"/>
        <v>13</v>
      </c>
      <c r="O103" s="32">
        <f t="shared" si="17"/>
        <v>6</v>
      </c>
      <c r="AA103">
        <v>48</v>
      </c>
    </row>
    <row r="104" spans="1:27" x14ac:dyDescent="0.25">
      <c r="A104" s="17" t="s">
        <v>38</v>
      </c>
      <c r="B104" s="18">
        <v>3</v>
      </c>
      <c r="C104" s="18">
        <v>1</v>
      </c>
      <c r="D104" s="18">
        <v>2</v>
      </c>
      <c r="E104" s="18">
        <v>4</v>
      </c>
      <c r="F104" s="18">
        <v>6</v>
      </c>
      <c r="G104" s="18">
        <v>6</v>
      </c>
      <c r="H104" s="18">
        <v>1</v>
      </c>
      <c r="I104" s="18">
        <v>5</v>
      </c>
      <c r="J104" s="18">
        <v>0</v>
      </c>
      <c r="K104" s="18">
        <v>0</v>
      </c>
      <c r="L104" s="18">
        <v>4</v>
      </c>
      <c r="M104" s="18">
        <v>5</v>
      </c>
      <c r="N104" s="19">
        <f t="shared" si="16"/>
        <v>37</v>
      </c>
      <c r="O104" s="32">
        <f t="shared" si="17"/>
        <v>30</v>
      </c>
      <c r="AA104">
        <v>172</v>
      </c>
    </row>
    <row r="105" spans="1:27" x14ac:dyDescent="0.25">
      <c r="A105" s="17" t="s">
        <v>39</v>
      </c>
      <c r="B105" s="18">
        <v>3</v>
      </c>
      <c r="C105" s="18">
        <v>1</v>
      </c>
      <c r="D105" s="18">
        <v>0</v>
      </c>
      <c r="E105" s="18">
        <v>10</v>
      </c>
      <c r="F105" s="18">
        <v>3</v>
      </c>
      <c r="G105" s="18">
        <v>1</v>
      </c>
      <c r="H105" s="18">
        <v>0</v>
      </c>
      <c r="I105" s="18">
        <v>1</v>
      </c>
      <c r="J105" s="18">
        <v>0</v>
      </c>
      <c r="K105" s="18">
        <v>3</v>
      </c>
      <c r="L105" s="18">
        <v>3</v>
      </c>
      <c r="M105" s="18">
        <v>1</v>
      </c>
      <c r="N105" s="19">
        <f t="shared" si="16"/>
        <v>26</v>
      </c>
      <c r="O105" s="32">
        <f t="shared" si="17"/>
        <v>22</v>
      </c>
      <c r="AA105">
        <v>73</v>
      </c>
    </row>
    <row r="106" spans="1:27" x14ac:dyDescent="0.25">
      <c r="A106" s="17" t="s">
        <v>40</v>
      </c>
      <c r="B106" s="18">
        <v>0</v>
      </c>
      <c r="C106" s="18">
        <v>1</v>
      </c>
      <c r="D106" s="18">
        <v>2</v>
      </c>
      <c r="E106" s="18">
        <v>4</v>
      </c>
      <c r="F106" s="18">
        <v>4</v>
      </c>
      <c r="G106" s="18">
        <v>0</v>
      </c>
      <c r="H106" s="18">
        <v>0</v>
      </c>
      <c r="I106" s="18">
        <v>2</v>
      </c>
      <c r="J106" s="18">
        <v>0</v>
      </c>
      <c r="K106" s="18">
        <v>0</v>
      </c>
      <c r="L106" s="18">
        <v>1</v>
      </c>
      <c r="M106" s="18">
        <v>1</v>
      </c>
      <c r="N106" s="19">
        <f t="shared" si="16"/>
        <v>15</v>
      </c>
      <c r="O106" s="32">
        <f t="shared" si="17"/>
        <v>12</v>
      </c>
    </row>
    <row r="107" spans="1:27" x14ac:dyDescent="0.25">
      <c r="A107" s="15" t="s">
        <v>14</v>
      </c>
      <c r="B107" s="26">
        <f>SUM(B93:B106)</f>
        <v>72</v>
      </c>
      <c r="C107" s="26">
        <f t="shared" ref="C107:L107" si="18">SUM(C93:C106)</f>
        <v>358</v>
      </c>
      <c r="D107" s="26">
        <f>SUM(D93:D106)</f>
        <v>95</v>
      </c>
      <c r="E107" s="26">
        <f t="shared" si="18"/>
        <v>217</v>
      </c>
      <c r="F107" s="26">
        <f t="shared" si="18"/>
        <v>161</v>
      </c>
      <c r="G107" s="26">
        <f t="shared" si="18"/>
        <v>66</v>
      </c>
      <c r="H107" s="26">
        <f t="shared" si="18"/>
        <v>11</v>
      </c>
      <c r="I107" s="26">
        <f t="shared" si="18"/>
        <v>137</v>
      </c>
      <c r="J107" s="26">
        <f t="shared" si="18"/>
        <v>0</v>
      </c>
      <c r="K107" s="26">
        <f t="shared" si="18"/>
        <v>77</v>
      </c>
      <c r="L107" s="26">
        <f t="shared" si="18"/>
        <v>62</v>
      </c>
      <c r="M107" s="26">
        <f>SUM(M93:M106)</f>
        <v>102</v>
      </c>
      <c r="N107" s="26">
        <f t="shared" ref="N107" si="19">SUM(B107:L107)</f>
        <v>1256</v>
      </c>
      <c r="O107" s="32">
        <f t="shared" si="17"/>
        <v>1084</v>
      </c>
      <c r="P107">
        <f t="shared" ref="P107" si="20">B107+E107+F107+G107+H107+I107+L107</f>
        <v>726</v>
      </c>
    </row>
    <row r="112" spans="1:27" x14ac:dyDescent="0.25">
      <c r="A112" s="86" t="s">
        <v>50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14"/>
    </row>
    <row r="113" spans="1:15" x14ac:dyDescent="0.25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14"/>
    </row>
    <row r="115" spans="1:15" ht="56.25" x14ac:dyDescent="0.25">
      <c r="A115" s="33" t="s">
        <v>3</v>
      </c>
      <c r="B115" s="33" t="s">
        <v>4</v>
      </c>
      <c r="C115" s="33" t="s">
        <v>5</v>
      </c>
      <c r="D115" s="33" t="s">
        <v>75</v>
      </c>
      <c r="E115" s="33" t="s">
        <v>6</v>
      </c>
      <c r="F115" s="33" t="s">
        <v>7</v>
      </c>
      <c r="G115" s="33" t="s">
        <v>8</v>
      </c>
      <c r="H115" s="33" t="s">
        <v>9</v>
      </c>
      <c r="I115" s="33" t="s">
        <v>10</v>
      </c>
      <c r="J115" s="33" t="s">
        <v>11</v>
      </c>
      <c r="K115" s="33" t="s">
        <v>12</v>
      </c>
      <c r="L115" s="33" t="s">
        <v>13</v>
      </c>
      <c r="M115" s="33" t="s">
        <v>68</v>
      </c>
      <c r="N115" s="33" t="s">
        <v>14</v>
      </c>
      <c r="O115" s="34"/>
    </row>
    <row r="116" spans="1:15" x14ac:dyDescent="0.25">
      <c r="A116" s="35" t="s">
        <v>27</v>
      </c>
      <c r="B116" s="2">
        <f>B8+B29+B50+B72+B93</f>
        <v>36</v>
      </c>
      <c r="C116" s="2">
        <f t="shared" ref="C116:L129" si="21">C8+C29+C50+C72+C93</f>
        <v>14</v>
      </c>
      <c r="D116" s="2">
        <f t="shared" si="21"/>
        <v>7</v>
      </c>
      <c r="E116" s="2">
        <f t="shared" si="21"/>
        <v>58</v>
      </c>
      <c r="F116" s="2">
        <f t="shared" si="21"/>
        <v>82</v>
      </c>
      <c r="G116" s="2">
        <f t="shared" si="21"/>
        <v>55</v>
      </c>
      <c r="H116" s="2">
        <f t="shared" si="21"/>
        <v>22</v>
      </c>
      <c r="I116" s="2">
        <f t="shared" si="21"/>
        <v>33</v>
      </c>
      <c r="J116" s="2">
        <f t="shared" si="21"/>
        <v>0</v>
      </c>
      <c r="K116" s="2">
        <f t="shared" si="21"/>
        <v>10</v>
      </c>
      <c r="L116" s="2">
        <f t="shared" si="21"/>
        <v>11</v>
      </c>
      <c r="M116" s="18">
        <f t="shared" ref="M116" si="22">M8+M29+M50+M72+M93</f>
        <v>25</v>
      </c>
      <c r="N116" s="36">
        <f t="shared" ref="N116:N130" si="23">SUM(B116:L116)</f>
        <v>328</v>
      </c>
      <c r="O116" s="37">
        <f>B116+C116+E116+F116+G116+H116+I116+L116</f>
        <v>311</v>
      </c>
    </row>
    <row r="117" spans="1:15" x14ac:dyDescent="0.25">
      <c r="A117" s="35" t="s">
        <v>28</v>
      </c>
      <c r="B117" s="2">
        <f t="shared" ref="B117:B129" si="24">B9+B30+B51+B73+B94</f>
        <v>34</v>
      </c>
      <c r="C117" s="2">
        <f t="shared" si="21"/>
        <v>56</v>
      </c>
      <c r="D117" s="2">
        <f t="shared" ref="D117" si="25">D9+D30+D51+D73+D94</f>
        <v>2</v>
      </c>
      <c r="E117" s="2">
        <f t="shared" si="21"/>
        <v>146</v>
      </c>
      <c r="F117" s="2">
        <f t="shared" si="21"/>
        <v>145</v>
      </c>
      <c r="G117" s="2">
        <f t="shared" si="21"/>
        <v>54</v>
      </c>
      <c r="H117" s="2">
        <f t="shared" si="21"/>
        <v>12</v>
      </c>
      <c r="I117" s="2">
        <f t="shared" si="21"/>
        <v>47</v>
      </c>
      <c r="J117" s="2">
        <f t="shared" si="21"/>
        <v>0</v>
      </c>
      <c r="K117" s="2">
        <f t="shared" si="21"/>
        <v>53</v>
      </c>
      <c r="L117" s="2">
        <f t="shared" si="21"/>
        <v>52</v>
      </c>
      <c r="M117" s="18">
        <f t="shared" ref="M117" si="26">M9+M30+M51+M73+M94</f>
        <v>56</v>
      </c>
      <c r="N117" s="36">
        <f t="shared" si="23"/>
        <v>601</v>
      </c>
      <c r="O117" s="37">
        <f t="shared" ref="O117:O129" si="27">B117+C117+E117+F117+G117+H117+I117+L117</f>
        <v>546</v>
      </c>
    </row>
    <row r="118" spans="1:15" x14ac:dyDescent="0.25">
      <c r="A118" s="35" t="s">
        <v>29</v>
      </c>
      <c r="B118" s="2">
        <f t="shared" si="24"/>
        <v>28</v>
      </c>
      <c r="C118" s="2">
        <f t="shared" si="21"/>
        <v>70</v>
      </c>
      <c r="D118" s="2">
        <f t="shared" ref="D118" si="28">D10+D31+D52+D74+D95</f>
        <v>33</v>
      </c>
      <c r="E118" s="2">
        <f t="shared" si="21"/>
        <v>157</v>
      </c>
      <c r="F118" s="2">
        <f t="shared" si="21"/>
        <v>45</v>
      </c>
      <c r="G118" s="2">
        <f t="shared" si="21"/>
        <v>9</v>
      </c>
      <c r="H118" s="2">
        <f t="shared" si="21"/>
        <v>11</v>
      </c>
      <c r="I118" s="2">
        <f t="shared" si="21"/>
        <v>26</v>
      </c>
      <c r="J118" s="2">
        <f t="shared" si="21"/>
        <v>0</v>
      </c>
      <c r="K118" s="2">
        <f t="shared" si="21"/>
        <v>72</v>
      </c>
      <c r="L118" s="2">
        <f t="shared" si="21"/>
        <v>27</v>
      </c>
      <c r="M118" s="18">
        <f t="shared" ref="M118" si="29">M10+M31+M52+M74+M95</f>
        <v>20</v>
      </c>
      <c r="N118" s="36">
        <f t="shared" si="23"/>
        <v>478</v>
      </c>
      <c r="O118" s="37">
        <f t="shared" si="27"/>
        <v>373</v>
      </c>
    </row>
    <row r="119" spans="1:15" x14ac:dyDescent="0.25">
      <c r="A119" s="35" t="s">
        <v>30</v>
      </c>
      <c r="B119" s="2">
        <f t="shared" si="24"/>
        <v>21</v>
      </c>
      <c r="C119" s="2">
        <f t="shared" si="21"/>
        <v>14</v>
      </c>
      <c r="D119" s="2">
        <f t="shared" ref="D119" si="30">D11+D32+D53+D75+D96</f>
        <v>4</v>
      </c>
      <c r="E119" s="2">
        <f t="shared" si="21"/>
        <v>20</v>
      </c>
      <c r="F119" s="2">
        <f t="shared" si="21"/>
        <v>45</v>
      </c>
      <c r="G119" s="2">
        <f t="shared" si="21"/>
        <v>16</v>
      </c>
      <c r="H119" s="2">
        <f t="shared" si="21"/>
        <v>0</v>
      </c>
      <c r="I119" s="2">
        <f t="shared" si="21"/>
        <v>20</v>
      </c>
      <c r="J119" s="2">
        <f t="shared" si="21"/>
        <v>0</v>
      </c>
      <c r="K119" s="2">
        <f t="shared" si="21"/>
        <v>0</v>
      </c>
      <c r="L119" s="2">
        <f t="shared" si="21"/>
        <v>35</v>
      </c>
      <c r="M119" s="18">
        <f t="shared" ref="M119" si="31">M11+M32+M53+M75+M96</f>
        <v>12</v>
      </c>
      <c r="N119" s="36">
        <f t="shared" si="23"/>
        <v>175</v>
      </c>
      <c r="O119" s="37">
        <f t="shared" si="27"/>
        <v>171</v>
      </c>
    </row>
    <row r="120" spans="1:15" x14ac:dyDescent="0.25">
      <c r="A120" s="35" t="s">
        <v>31</v>
      </c>
      <c r="B120" s="2">
        <f t="shared" si="24"/>
        <v>30</v>
      </c>
      <c r="C120" s="2">
        <f t="shared" si="21"/>
        <v>443</v>
      </c>
      <c r="D120" s="2">
        <f t="shared" ref="D120" si="32">D12+D33+D54+D76+D97</f>
        <v>25</v>
      </c>
      <c r="E120" s="2">
        <f t="shared" si="21"/>
        <v>92</v>
      </c>
      <c r="F120" s="2">
        <f t="shared" si="21"/>
        <v>49</v>
      </c>
      <c r="G120" s="2">
        <f t="shared" si="21"/>
        <v>19</v>
      </c>
      <c r="H120" s="2">
        <f t="shared" si="21"/>
        <v>7</v>
      </c>
      <c r="I120" s="2">
        <f t="shared" si="21"/>
        <v>80</v>
      </c>
      <c r="J120" s="2">
        <f t="shared" si="21"/>
        <v>0</v>
      </c>
      <c r="K120" s="2">
        <f t="shared" si="21"/>
        <v>164</v>
      </c>
      <c r="L120" s="2">
        <f t="shared" si="21"/>
        <v>27</v>
      </c>
      <c r="M120" s="18">
        <f t="shared" ref="M120" si="33">M12+M33+M54+M76+M97</f>
        <v>40</v>
      </c>
      <c r="N120" s="36">
        <f t="shared" si="23"/>
        <v>936</v>
      </c>
      <c r="O120" s="37">
        <f t="shared" si="27"/>
        <v>747</v>
      </c>
    </row>
    <row r="121" spans="1:15" x14ac:dyDescent="0.25">
      <c r="A121" s="35" t="s">
        <v>32</v>
      </c>
      <c r="B121" s="2">
        <f t="shared" si="24"/>
        <v>86</v>
      </c>
      <c r="C121" s="2">
        <f t="shared" si="21"/>
        <v>1265</v>
      </c>
      <c r="D121" s="2">
        <f t="shared" ref="D121" si="34">D13+D34+D55+D77+D98</f>
        <v>145</v>
      </c>
      <c r="E121" s="2">
        <f t="shared" si="21"/>
        <v>234</v>
      </c>
      <c r="F121" s="2">
        <f t="shared" si="21"/>
        <v>162</v>
      </c>
      <c r="G121" s="2">
        <f t="shared" si="21"/>
        <v>58</v>
      </c>
      <c r="H121" s="2">
        <f t="shared" si="21"/>
        <v>18</v>
      </c>
      <c r="I121" s="2">
        <f t="shared" si="21"/>
        <v>336</v>
      </c>
      <c r="J121" s="2">
        <f t="shared" si="21"/>
        <v>18</v>
      </c>
      <c r="K121" s="2">
        <f t="shared" si="21"/>
        <v>47</v>
      </c>
      <c r="L121" s="2">
        <f t="shared" si="21"/>
        <v>45</v>
      </c>
      <c r="M121" s="18">
        <f t="shared" ref="M121" si="35">M13+M34+M55+M77+M98</f>
        <v>126</v>
      </c>
      <c r="N121" s="36">
        <f t="shared" si="23"/>
        <v>2414</v>
      </c>
      <c r="O121" s="37">
        <f t="shared" si="27"/>
        <v>2204</v>
      </c>
    </row>
    <row r="122" spans="1:15" x14ac:dyDescent="0.25">
      <c r="A122" s="35" t="s">
        <v>33</v>
      </c>
      <c r="B122" s="2">
        <f t="shared" si="24"/>
        <v>33</v>
      </c>
      <c r="C122" s="2">
        <f t="shared" si="21"/>
        <v>3</v>
      </c>
      <c r="D122" s="2">
        <f t="shared" ref="D122" si="36">D14+D35+D56+D78+D99</f>
        <v>9</v>
      </c>
      <c r="E122" s="2">
        <f t="shared" si="21"/>
        <v>177</v>
      </c>
      <c r="F122" s="2">
        <f t="shared" si="21"/>
        <v>65</v>
      </c>
      <c r="G122" s="2">
        <f t="shared" si="21"/>
        <v>0</v>
      </c>
      <c r="H122" s="2">
        <f t="shared" si="21"/>
        <v>2</v>
      </c>
      <c r="I122" s="2">
        <f t="shared" si="21"/>
        <v>16</v>
      </c>
      <c r="J122" s="2">
        <f t="shared" si="21"/>
        <v>0</v>
      </c>
      <c r="K122" s="2">
        <f t="shared" si="21"/>
        <v>7</v>
      </c>
      <c r="L122" s="2">
        <f t="shared" si="21"/>
        <v>17</v>
      </c>
      <c r="M122" s="18">
        <f t="shared" ref="M122" si="37">M14+M35+M56+M78+M99</f>
        <v>15</v>
      </c>
      <c r="N122" s="36">
        <f t="shared" si="23"/>
        <v>329</v>
      </c>
      <c r="O122" s="37">
        <f t="shared" si="27"/>
        <v>313</v>
      </c>
    </row>
    <row r="123" spans="1:15" x14ac:dyDescent="0.25">
      <c r="A123" s="35" t="s">
        <v>34</v>
      </c>
      <c r="B123" s="2">
        <f t="shared" si="24"/>
        <v>16</v>
      </c>
      <c r="C123" s="2">
        <f t="shared" si="21"/>
        <v>13</v>
      </c>
      <c r="D123" s="2">
        <f t="shared" ref="D123" si="38">D15+D36+D57+D79+D100</f>
        <v>11</v>
      </c>
      <c r="E123" s="2">
        <f t="shared" si="21"/>
        <v>93</v>
      </c>
      <c r="F123" s="2">
        <f t="shared" si="21"/>
        <v>71</v>
      </c>
      <c r="G123" s="2">
        <f t="shared" si="21"/>
        <v>29</v>
      </c>
      <c r="H123" s="2">
        <f t="shared" si="21"/>
        <v>1</v>
      </c>
      <c r="I123" s="2">
        <f t="shared" si="21"/>
        <v>15</v>
      </c>
      <c r="J123" s="2">
        <f t="shared" si="21"/>
        <v>0</v>
      </c>
      <c r="K123" s="2">
        <f t="shared" si="21"/>
        <v>37</v>
      </c>
      <c r="L123" s="2">
        <f t="shared" si="21"/>
        <v>12</v>
      </c>
      <c r="M123" s="18">
        <f t="shared" ref="M123" si="39">M15+M36+M57+M79+M100</f>
        <v>27</v>
      </c>
      <c r="N123" s="36">
        <f t="shared" si="23"/>
        <v>298</v>
      </c>
      <c r="O123" s="37">
        <f t="shared" si="27"/>
        <v>250</v>
      </c>
    </row>
    <row r="124" spans="1:15" x14ac:dyDescent="0.25">
      <c r="A124" s="35" t="s">
        <v>35</v>
      </c>
      <c r="B124" s="2">
        <f t="shared" si="24"/>
        <v>8</v>
      </c>
      <c r="C124" s="2">
        <f t="shared" si="21"/>
        <v>1</v>
      </c>
      <c r="D124" s="2">
        <f t="shared" ref="D124" si="40">D16+D37+D58+D80+D101</f>
        <v>0</v>
      </c>
      <c r="E124" s="2">
        <f t="shared" si="21"/>
        <v>19</v>
      </c>
      <c r="F124" s="2">
        <f t="shared" si="21"/>
        <v>28</v>
      </c>
      <c r="G124" s="2">
        <f t="shared" si="21"/>
        <v>29</v>
      </c>
      <c r="H124" s="2">
        <f t="shared" si="21"/>
        <v>0</v>
      </c>
      <c r="I124" s="2">
        <f t="shared" si="21"/>
        <v>4</v>
      </c>
      <c r="J124" s="2">
        <f t="shared" si="21"/>
        <v>0</v>
      </c>
      <c r="K124" s="2">
        <f t="shared" si="21"/>
        <v>32</v>
      </c>
      <c r="L124" s="2">
        <f t="shared" si="21"/>
        <v>24</v>
      </c>
      <c r="M124" s="18">
        <f t="shared" ref="M124" si="41">M16+M37+M58+M80+M101</f>
        <v>4</v>
      </c>
      <c r="N124" s="36">
        <f t="shared" si="23"/>
        <v>145</v>
      </c>
      <c r="O124" s="37">
        <f t="shared" si="27"/>
        <v>113</v>
      </c>
    </row>
    <row r="125" spans="1:15" x14ac:dyDescent="0.25">
      <c r="A125" s="35" t="s">
        <v>36</v>
      </c>
      <c r="B125" s="2">
        <f t="shared" si="24"/>
        <v>6</v>
      </c>
      <c r="C125" s="2">
        <f t="shared" si="21"/>
        <v>2</v>
      </c>
      <c r="D125" s="2">
        <f t="shared" ref="D125" si="42">D17+D38+D59+D81+D102</f>
        <v>1</v>
      </c>
      <c r="E125" s="2">
        <f t="shared" si="21"/>
        <v>23</v>
      </c>
      <c r="F125" s="8">
        <f t="shared" si="21"/>
        <v>66</v>
      </c>
      <c r="G125" s="2">
        <f t="shared" si="21"/>
        <v>48</v>
      </c>
      <c r="H125" s="2">
        <f t="shared" si="21"/>
        <v>8</v>
      </c>
      <c r="I125" s="2">
        <f t="shared" si="21"/>
        <v>8</v>
      </c>
      <c r="J125" s="2">
        <f t="shared" si="21"/>
        <v>0</v>
      </c>
      <c r="K125" s="2">
        <f t="shared" si="21"/>
        <v>2</v>
      </c>
      <c r="L125" s="2">
        <f t="shared" si="21"/>
        <v>17</v>
      </c>
      <c r="M125" s="18">
        <f t="shared" ref="M125" si="43">M17+M38+M59+M81+M102</f>
        <v>10</v>
      </c>
      <c r="N125" s="36">
        <f t="shared" si="23"/>
        <v>181</v>
      </c>
      <c r="O125" s="37">
        <f t="shared" si="27"/>
        <v>178</v>
      </c>
    </row>
    <row r="126" spans="1:15" x14ac:dyDescent="0.25">
      <c r="A126" s="35" t="s">
        <v>37</v>
      </c>
      <c r="B126" s="2">
        <f t="shared" si="24"/>
        <v>11</v>
      </c>
      <c r="C126" s="2">
        <f t="shared" si="21"/>
        <v>12</v>
      </c>
      <c r="D126" s="2">
        <f t="shared" ref="D126" si="44">D18+D39+D60+D82+D103</f>
        <v>4</v>
      </c>
      <c r="E126" s="2">
        <f t="shared" si="21"/>
        <v>15</v>
      </c>
      <c r="F126" s="2">
        <f t="shared" si="21"/>
        <v>1</v>
      </c>
      <c r="G126" s="2">
        <f t="shared" si="21"/>
        <v>6</v>
      </c>
      <c r="H126" s="2">
        <f t="shared" si="21"/>
        <v>0</v>
      </c>
      <c r="I126" s="2">
        <f t="shared" si="21"/>
        <v>11</v>
      </c>
      <c r="J126" s="2">
        <f t="shared" si="21"/>
        <v>0</v>
      </c>
      <c r="K126" s="2">
        <f t="shared" si="21"/>
        <v>19</v>
      </c>
      <c r="L126" s="2">
        <f t="shared" si="21"/>
        <v>10</v>
      </c>
      <c r="M126" s="18">
        <f t="shared" ref="M126" si="45">M18+M39+M60+M82+M103</f>
        <v>4</v>
      </c>
      <c r="N126" s="36">
        <f t="shared" si="23"/>
        <v>89</v>
      </c>
      <c r="O126" s="37">
        <f t="shared" si="27"/>
        <v>66</v>
      </c>
    </row>
    <row r="127" spans="1:15" x14ac:dyDescent="0.25">
      <c r="A127" s="35" t="s">
        <v>38</v>
      </c>
      <c r="B127" s="2">
        <f t="shared" si="24"/>
        <v>11</v>
      </c>
      <c r="C127" s="2">
        <f t="shared" si="21"/>
        <v>7</v>
      </c>
      <c r="D127" s="2">
        <f t="shared" ref="D127" si="46">D19+D40+D61+D83+D104</f>
        <v>2</v>
      </c>
      <c r="E127" s="2">
        <f t="shared" si="21"/>
        <v>50</v>
      </c>
      <c r="F127" s="2">
        <f t="shared" si="21"/>
        <v>54</v>
      </c>
      <c r="G127" s="2">
        <f t="shared" si="21"/>
        <v>43</v>
      </c>
      <c r="H127" s="2">
        <f t="shared" si="21"/>
        <v>12</v>
      </c>
      <c r="I127" s="2">
        <f t="shared" si="21"/>
        <v>23</v>
      </c>
      <c r="J127" s="2">
        <f t="shared" si="21"/>
        <v>0</v>
      </c>
      <c r="K127" s="2">
        <f t="shared" si="21"/>
        <v>0</v>
      </c>
      <c r="L127" s="2">
        <f t="shared" si="21"/>
        <v>35</v>
      </c>
      <c r="M127" s="18">
        <f t="shared" ref="M127" si="47">M19+M40+M61+M83+M104</f>
        <v>18</v>
      </c>
      <c r="N127" s="36">
        <f t="shared" si="23"/>
        <v>237</v>
      </c>
      <c r="O127" s="37">
        <f t="shared" si="27"/>
        <v>235</v>
      </c>
    </row>
    <row r="128" spans="1:15" x14ac:dyDescent="0.25">
      <c r="A128" s="35" t="s">
        <v>39</v>
      </c>
      <c r="B128" s="2">
        <f t="shared" si="24"/>
        <v>16</v>
      </c>
      <c r="C128" s="2">
        <f t="shared" si="21"/>
        <v>14</v>
      </c>
      <c r="D128" s="2">
        <f t="shared" ref="D128" si="48">D20+D41+D62+D84+D105</f>
        <v>0</v>
      </c>
      <c r="E128" s="2">
        <f t="shared" si="21"/>
        <v>50</v>
      </c>
      <c r="F128" s="2">
        <f t="shared" si="21"/>
        <v>12</v>
      </c>
      <c r="G128" s="2">
        <f t="shared" si="21"/>
        <v>10</v>
      </c>
      <c r="H128" s="2">
        <f t="shared" si="21"/>
        <v>0</v>
      </c>
      <c r="I128" s="2">
        <f t="shared" si="21"/>
        <v>9</v>
      </c>
      <c r="J128" s="2">
        <f t="shared" si="21"/>
        <v>8</v>
      </c>
      <c r="K128" s="2">
        <f t="shared" si="21"/>
        <v>11</v>
      </c>
      <c r="L128" s="2">
        <f t="shared" si="21"/>
        <v>27</v>
      </c>
      <c r="M128" s="18">
        <f t="shared" ref="M128" si="49">M20+M41+M62+M84+M105</f>
        <v>9</v>
      </c>
      <c r="N128" s="36">
        <f t="shared" si="23"/>
        <v>157</v>
      </c>
      <c r="O128" s="37">
        <f t="shared" si="27"/>
        <v>138</v>
      </c>
    </row>
    <row r="129" spans="1:15" x14ac:dyDescent="0.25">
      <c r="A129" s="35" t="s">
        <v>40</v>
      </c>
      <c r="B129" s="2">
        <f t="shared" si="24"/>
        <v>5</v>
      </c>
      <c r="C129" s="2">
        <f t="shared" si="21"/>
        <v>6</v>
      </c>
      <c r="D129" s="2">
        <f t="shared" ref="D129" si="50">D21+D42+D63+D85+D106</f>
        <v>3</v>
      </c>
      <c r="E129" s="2">
        <f t="shared" si="21"/>
        <v>18</v>
      </c>
      <c r="F129" s="2">
        <f t="shared" si="21"/>
        <v>9</v>
      </c>
      <c r="G129" s="2">
        <f t="shared" si="21"/>
        <v>0</v>
      </c>
      <c r="H129" s="2">
        <f t="shared" si="21"/>
        <v>0</v>
      </c>
      <c r="I129" s="2">
        <f t="shared" si="21"/>
        <v>10</v>
      </c>
      <c r="J129" s="2">
        <f t="shared" si="21"/>
        <v>0</v>
      </c>
      <c r="K129" s="2">
        <f t="shared" si="21"/>
        <v>0</v>
      </c>
      <c r="L129" s="2">
        <f t="shared" si="21"/>
        <v>10</v>
      </c>
      <c r="M129" s="18">
        <f t="shared" ref="M129" si="51">M21+M42+M63+M85+M106</f>
        <v>1</v>
      </c>
      <c r="N129" s="36">
        <f t="shared" si="23"/>
        <v>61</v>
      </c>
      <c r="O129" s="37">
        <f t="shared" si="27"/>
        <v>58</v>
      </c>
    </row>
    <row r="130" spans="1:15" x14ac:dyDescent="0.25">
      <c r="A130" s="33" t="s">
        <v>14</v>
      </c>
      <c r="B130" s="38">
        <f t="shared" ref="B130:K130" si="52">SUM(B116:B129)</f>
        <v>341</v>
      </c>
      <c r="C130" s="38">
        <f t="shared" si="52"/>
        <v>1920</v>
      </c>
      <c r="D130" s="38">
        <f t="shared" si="52"/>
        <v>246</v>
      </c>
      <c r="E130" s="38">
        <f t="shared" si="52"/>
        <v>1152</v>
      </c>
      <c r="F130" s="38">
        <f t="shared" si="52"/>
        <v>834</v>
      </c>
      <c r="G130" s="38">
        <f t="shared" si="52"/>
        <v>376</v>
      </c>
      <c r="H130" s="38">
        <f t="shared" si="52"/>
        <v>93</v>
      </c>
      <c r="I130" s="38">
        <f t="shared" si="52"/>
        <v>638</v>
      </c>
      <c r="J130" s="38">
        <f t="shared" si="52"/>
        <v>26</v>
      </c>
      <c r="K130" s="38">
        <f t="shared" si="52"/>
        <v>454</v>
      </c>
      <c r="L130" s="38">
        <f>SUM(L116:L129)</f>
        <v>349</v>
      </c>
      <c r="M130" s="33">
        <f>SUM(M116:M129)</f>
        <v>367</v>
      </c>
      <c r="N130" s="38">
        <f t="shared" si="23"/>
        <v>6429</v>
      </c>
      <c r="O130" s="37">
        <f>SUM(O116:O129)</f>
        <v>5703</v>
      </c>
    </row>
  </sheetData>
  <mergeCells count="9">
    <mergeCell ref="A68:N69"/>
    <mergeCell ref="A89:N90"/>
    <mergeCell ref="A112:N113"/>
    <mergeCell ref="A1:N1"/>
    <mergeCell ref="A2:N2"/>
    <mergeCell ref="A3:N3"/>
    <mergeCell ref="A4:N5"/>
    <mergeCell ref="A25:N26"/>
    <mergeCell ref="A46:N47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30"/>
  <sheetViews>
    <sheetView topLeftCell="A107" workbookViewId="0">
      <selection activeCell="S122" sqref="S122"/>
    </sheetView>
  </sheetViews>
  <sheetFormatPr baseColWidth="10" defaultRowHeight="15" x14ac:dyDescent="0.25"/>
  <cols>
    <col min="1" max="1" width="18.7109375" customWidth="1"/>
    <col min="2" max="2" width="8.7109375" customWidth="1"/>
    <col min="3" max="4" width="9.85546875" customWidth="1"/>
    <col min="5" max="5" width="10.28515625" customWidth="1"/>
    <col min="6" max="8" width="10.5703125" customWidth="1"/>
    <col min="9" max="9" width="11.42578125" customWidth="1"/>
    <col min="10" max="10" width="13.140625" customWidth="1"/>
    <col min="11" max="13" width="11.5703125" customWidth="1"/>
    <col min="14" max="14" width="8.42578125" customWidth="1"/>
    <col min="15" max="15" width="10.85546875" customWidth="1"/>
  </cols>
  <sheetData>
    <row r="1" spans="1:26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39"/>
    </row>
    <row r="2" spans="1:26" ht="1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39"/>
    </row>
    <row r="3" spans="1:26" ht="1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39"/>
    </row>
    <row r="4" spans="1:26" ht="15" customHeight="1" x14ac:dyDescent="0.25">
      <c r="A4" s="86" t="s">
        <v>51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40"/>
    </row>
    <row r="5" spans="1:26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40"/>
    </row>
    <row r="7" spans="1:26" ht="56.25" x14ac:dyDescent="0.25">
      <c r="A7" s="15" t="s">
        <v>3</v>
      </c>
      <c r="B7" s="15" t="s">
        <v>4</v>
      </c>
      <c r="C7" s="15" t="s">
        <v>5</v>
      </c>
      <c r="D7" s="15" t="s">
        <v>75</v>
      </c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5" t="s">
        <v>11</v>
      </c>
      <c r="K7" s="15" t="s">
        <v>12</v>
      </c>
      <c r="L7" s="15" t="s">
        <v>13</v>
      </c>
      <c r="M7" s="15" t="s">
        <v>68</v>
      </c>
      <c r="N7" s="15" t="s">
        <v>14</v>
      </c>
      <c r="O7" s="16" t="s">
        <v>44</v>
      </c>
    </row>
    <row r="8" spans="1:26" ht="15" customHeight="1" x14ac:dyDescent="0.25">
      <c r="A8" s="17" t="s">
        <v>27</v>
      </c>
      <c r="B8" s="65">
        <v>7</v>
      </c>
      <c r="C8" s="65">
        <v>4</v>
      </c>
      <c r="D8" s="65">
        <v>4</v>
      </c>
      <c r="E8" s="65">
        <v>11</v>
      </c>
      <c r="F8" s="65">
        <v>15</v>
      </c>
      <c r="G8" s="65">
        <v>14</v>
      </c>
      <c r="H8" s="65">
        <v>0</v>
      </c>
      <c r="I8" s="65">
        <v>6</v>
      </c>
      <c r="J8" s="65" t="s">
        <v>76</v>
      </c>
      <c r="K8" s="65" t="s">
        <v>77</v>
      </c>
      <c r="L8" s="65">
        <v>4</v>
      </c>
      <c r="M8" s="65">
        <v>4</v>
      </c>
      <c r="N8" s="66">
        <f>SUM(B8:M8)</f>
        <v>69</v>
      </c>
      <c r="O8" s="67">
        <f>B8+C8+E8+D8+F8+G8+H8+I8+L8+M8</f>
        <v>69</v>
      </c>
      <c r="P8" s="21"/>
    </row>
    <row r="9" spans="1:26" ht="15" customHeight="1" x14ac:dyDescent="0.25">
      <c r="A9" s="17" t="s">
        <v>28</v>
      </c>
      <c r="B9" s="65">
        <v>6</v>
      </c>
      <c r="C9" s="65">
        <v>6</v>
      </c>
      <c r="D9" s="65">
        <v>3</v>
      </c>
      <c r="E9" s="65">
        <v>20</v>
      </c>
      <c r="F9" s="65">
        <v>39</v>
      </c>
      <c r="G9" s="65">
        <v>15</v>
      </c>
      <c r="H9" s="65">
        <v>0</v>
      </c>
      <c r="I9" s="65">
        <v>11</v>
      </c>
      <c r="J9" s="65">
        <v>0</v>
      </c>
      <c r="K9" s="65">
        <v>16</v>
      </c>
      <c r="L9" s="65">
        <v>7</v>
      </c>
      <c r="M9" s="65">
        <v>15</v>
      </c>
      <c r="N9" s="19">
        <f t="shared" ref="N9:N21" si="0">SUM(B9:M9)</f>
        <v>138</v>
      </c>
      <c r="O9" s="20">
        <f t="shared" ref="O9:O21" si="1">B9+C9+E9+D9+F9+G9+H9+I9+L9+M9</f>
        <v>122</v>
      </c>
      <c r="P9" s="21"/>
    </row>
    <row r="10" spans="1:26" ht="15" customHeight="1" x14ac:dyDescent="0.25">
      <c r="A10" s="17" t="s">
        <v>29</v>
      </c>
      <c r="B10" s="65">
        <v>7</v>
      </c>
      <c r="C10" s="65">
        <v>6</v>
      </c>
      <c r="D10" s="65">
        <v>0</v>
      </c>
      <c r="E10" s="65">
        <v>34</v>
      </c>
      <c r="F10" s="65">
        <v>20</v>
      </c>
      <c r="G10" s="65">
        <v>3</v>
      </c>
      <c r="H10" s="65">
        <v>2</v>
      </c>
      <c r="I10" s="65">
        <v>3</v>
      </c>
      <c r="J10" s="65">
        <v>0</v>
      </c>
      <c r="K10" s="65">
        <v>9</v>
      </c>
      <c r="L10" s="65">
        <v>4</v>
      </c>
      <c r="M10" s="65">
        <v>5</v>
      </c>
      <c r="N10" s="19">
        <f t="shared" si="0"/>
        <v>93</v>
      </c>
      <c r="O10" s="20">
        <f t="shared" si="1"/>
        <v>84</v>
      </c>
      <c r="P10" s="21"/>
    </row>
    <row r="11" spans="1:26" ht="15" customHeight="1" x14ac:dyDescent="0.25">
      <c r="A11" s="17" t="s">
        <v>30</v>
      </c>
      <c r="B11" s="65">
        <v>7</v>
      </c>
      <c r="C11" s="65">
        <v>9</v>
      </c>
      <c r="D11" s="65">
        <v>9</v>
      </c>
      <c r="E11" s="65">
        <v>4</v>
      </c>
      <c r="F11" s="65">
        <v>12</v>
      </c>
      <c r="G11" s="65">
        <v>4</v>
      </c>
      <c r="H11" s="65">
        <v>0</v>
      </c>
      <c r="I11" s="65">
        <v>1</v>
      </c>
      <c r="J11" s="65">
        <v>0</v>
      </c>
      <c r="K11" s="65">
        <v>0</v>
      </c>
      <c r="L11" s="65">
        <v>11</v>
      </c>
      <c r="M11" s="65">
        <v>7</v>
      </c>
      <c r="N11" s="19">
        <f t="shared" si="0"/>
        <v>64</v>
      </c>
      <c r="O11" s="20">
        <f t="shared" si="1"/>
        <v>64</v>
      </c>
      <c r="P11" s="21"/>
    </row>
    <row r="12" spans="1:26" ht="15" customHeight="1" x14ac:dyDescent="0.25">
      <c r="A12" s="17" t="s">
        <v>31</v>
      </c>
      <c r="B12" s="65">
        <v>11</v>
      </c>
      <c r="C12" s="65">
        <v>73</v>
      </c>
      <c r="D12" s="65">
        <v>0</v>
      </c>
      <c r="E12" s="65">
        <v>22</v>
      </c>
      <c r="F12" s="65">
        <v>10</v>
      </c>
      <c r="G12" s="65">
        <v>4</v>
      </c>
      <c r="H12" s="65">
        <v>3</v>
      </c>
      <c r="I12" s="65">
        <v>15</v>
      </c>
      <c r="J12" s="65">
        <v>0</v>
      </c>
      <c r="K12" s="65">
        <v>36</v>
      </c>
      <c r="L12" s="65">
        <v>3</v>
      </c>
      <c r="M12" s="65">
        <v>5</v>
      </c>
      <c r="N12" s="19">
        <f t="shared" si="0"/>
        <v>182</v>
      </c>
      <c r="O12" s="20">
        <f t="shared" si="1"/>
        <v>146</v>
      </c>
      <c r="P12" s="21"/>
      <c r="Z12">
        <v>245</v>
      </c>
    </row>
    <row r="13" spans="1:26" ht="15" customHeight="1" x14ac:dyDescent="0.25">
      <c r="A13" s="17" t="s">
        <v>32</v>
      </c>
      <c r="B13" s="65">
        <v>28</v>
      </c>
      <c r="C13" s="65">
        <v>262</v>
      </c>
      <c r="D13" s="65">
        <v>43</v>
      </c>
      <c r="E13" s="65">
        <v>10</v>
      </c>
      <c r="F13" s="65">
        <v>16</v>
      </c>
      <c r="G13" s="65">
        <v>3</v>
      </c>
      <c r="H13" s="65">
        <v>82</v>
      </c>
      <c r="I13" s="65">
        <v>0</v>
      </c>
      <c r="J13" s="65">
        <v>0</v>
      </c>
      <c r="K13" s="65">
        <v>17</v>
      </c>
      <c r="L13" s="65">
        <v>53</v>
      </c>
      <c r="M13" s="65">
        <v>86</v>
      </c>
      <c r="N13" s="19">
        <f t="shared" si="0"/>
        <v>600</v>
      </c>
      <c r="O13" s="20">
        <f t="shared" si="1"/>
        <v>583</v>
      </c>
      <c r="P13" s="21"/>
      <c r="Z13">
        <v>133</v>
      </c>
    </row>
    <row r="14" spans="1:26" ht="15" customHeight="1" x14ac:dyDescent="0.25">
      <c r="A14" s="17" t="s">
        <v>33</v>
      </c>
      <c r="B14" s="65">
        <v>10</v>
      </c>
      <c r="C14" s="65">
        <v>0</v>
      </c>
      <c r="D14" s="65">
        <v>4</v>
      </c>
      <c r="E14" s="65">
        <v>36</v>
      </c>
      <c r="F14" s="65">
        <v>12</v>
      </c>
      <c r="G14" s="65">
        <v>0</v>
      </c>
      <c r="H14" s="65">
        <v>0</v>
      </c>
      <c r="I14" s="65">
        <v>1</v>
      </c>
      <c r="J14" s="65">
        <v>0</v>
      </c>
      <c r="K14" s="65">
        <v>2</v>
      </c>
      <c r="L14" s="65">
        <v>3</v>
      </c>
      <c r="M14" s="65">
        <v>8</v>
      </c>
      <c r="N14" s="19">
        <f t="shared" si="0"/>
        <v>76</v>
      </c>
      <c r="O14" s="20">
        <f t="shared" si="1"/>
        <v>74</v>
      </c>
      <c r="P14" s="21"/>
    </row>
    <row r="15" spans="1:26" ht="15" customHeight="1" x14ac:dyDescent="0.25">
      <c r="A15" s="17" t="s">
        <v>34</v>
      </c>
      <c r="B15" s="65">
        <v>4</v>
      </c>
      <c r="C15" s="65">
        <v>6</v>
      </c>
      <c r="D15" s="65">
        <v>6</v>
      </c>
      <c r="E15" s="65">
        <v>12</v>
      </c>
      <c r="F15" s="65">
        <v>21</v>
      </c>
      <c r="G15" s="65">
        <v>4</v>
      </c>
      <c r="H15" s="65">
        <v>0</v>
      </c>
      <c r="I15" s="65">
        <v>3</v>
      </c>
      <c r="J15" s="65">
        <v>0</v>
      </c>
      <c r="K15" s="65">
        <v>7</v>
      </c>
      <c r="L15" s="65">
        <v>1</v>
      </c>
      <c r="M15" s="65">
        <v>6</v>
      </c>
      <c r="N15" s="19">
        <f t="shared" si="0"/>
        <v>70</v>
      </c>
      <c r="O15" s="20">
        <f t="shared" si="1"/>
        <v>63</v>
      </c>
      <c r="P15" s="21"/>
    </row>
    <row r="16" spans="1:26" ht="15" customHeight="1" x14ac:dyDescent="0.25">
      <c r="A16" s="17" t="s">
        <v>35</v>
      </c>
      <c r="B16" s="65">
        <v>0</v>
      </c>
      <c r="C16" s="65">
        <v>0</v>
      </c>
      <c r="D16" s="65">
        <v>0</v>
      </c>
      <c r="E16" s="65">
        <v>5</v>
      </c>
      <c r="F16" s="65">
        <v>4</v>
      </c>
      <c r="G16" s="65">
        <v>5</v>
      </c>
      <c r="H16" s="65">
        <v>0</v>
      </c>
      <c r="I16" s="65">
        <v>1</v>
      </c>
      <c r="J16" s="65">
        <v>0</v>
      </c>
      <c r="K16" s="65">
        <v>6</v>
      </c>
      <c r="L16" s="65">
        <v>6</v>
      </c>
      <c r="M16" s="65">
        <v>1</v>
      </c>
      <c r="N16" s="19">
        <f t="shared" si="0"/>
        <v>28</v>
      </c>
      <c r="O16" s="20">
        <f t="shared" si="1"/>
        <v>22</v>
      </c>
      <c r="P16" s="21"/>
    </row>
    <row r="17" spans="1:26" ht="15" customHeight="1" x14ac:dyDescent="0.25">
      <c r="A17" s="17" t="s">
        <v>36</v>
      </c>
      <c r="B17" s="65">
        <v>0</v>
      </c>
      <c r="C17" s="65">
        <v>2</v>
      </c>
      <c r="D17" s="65">
        <v>0</v>
      </c>
      <c r="E17" s="65">
        <v>2</v>
      </c>
      <c r="F17" s="65">
        <v>18</v>
      </c>
      <c r="G17" s="65">
        <v>6</v>
      </c>
      <c r="H17" s="65">
        <v>0</v>
      </c>
      <c r="I17" s="65">
        <v>2</v>
      </c>
      <c r="J17" s="65">
        <v>0</v>
      </c>
      <c r="K17" s="65">
        <v>0</v>
      </c>
      <c r="L17" s="65">
        <v>2</v>
      </c>
      <c r="M17" s="65">
        <v>3</v>
      </c>
      <c r="N17" s="19">
        <f t="shared" si="0"/>
        <v>35</v>
      </c>
      <c r="O17" s="20">
        <f t="shared" si="1"/>
        <v>35</v>
      </c>
      <c r="P17" s="21"/>
    </row>
    <row r="18" spans="1:26" ht="15" customHeight="1" x14ac:dyDescent="0.25">
      <c r="A18" s="17" t="s">
        <v>37</v>
      </c>
      <c r="B18" s="65">
        <v>5</v>
      </c>
      <c r="C18" s="65">
        <v>4</v>
      </c>
      <c r="D18" s="65">
        <v>2</v>
      </c>
      <c r="E18" s="65">
        <v>2</v>
      </c>
      <c r="F18" s="65">
        <v>0</v>
      </c>
      <c r="G18" s="65">
        <v>0</v>
      </c>
      <c r="H18" s="65">
        <v>0</v>
      </c>
      <c r="I18" s="65">
        <v>4</v>
      </c>
      <c r="J18" s="65">
        <v>0</v>
      </c>
      <c r="K18" s="65">
        <v>3</v>
      </c>
      <c r="L18" s="65">
        <v>2</v>
      </c>
      <c r="M18" s="65">
        <v>0</v>
      </c>
      <c r="N18" s="19">
        <f t="shared" si="0"/>
        <v>22</v>
      </c>
      <c r="O18" s="20">
        <f t="shared" si="1"/>
        <v>19</v>
      </c>
      <c r="P18" s="21"/>
      <c r="Z18">
        <v>97</v>
      </c>
    </row>
    <row r="19" spans="1:26" ht="15" customHeight="1" x14ac:dyDescent="0.25">
      <c r="A19" s="17" t="s">
        <v>38</v>
      </c>
      <c r="B19" s="65">
        <v>3</v>
      </c>
      <c r="C19" s="65">
        <v>4</v>
      </c>
      <c r="D19" s="65">
        <v>2</v>
      </c>
      <c r="E19" s="65">
        <v>13</v>
      </c>
      <c r="F19" s="65">
        <v>7</v>
      </c>
      <c r="G19" s="65">
        <v>9</v>
      </c>
      <c r="H19" s="65">
        <v>2</v>
      </c>
      <c r="I19" s="65">
        <v>8</v>
      </c>
      <c r="J19" s="65" t="s">
        <v>78</v>
      </c>
      <c r="K19" s="65">
        <v>8</v>
      </c>
      <c r="L19" s="65">
        <v>7</v>
      </c>
      <c r="M19" s="65">
        <v>1</v>
      </c>
      <c r="N19" s="19">
        <f t="shared" si="0"/>
        <v>64</v>
      </c>
      <c r="O19" s="20">
        <f t="shared" si="1"/>
        <v>56</v>
      </c>
      <c r="P19" s="21"/>
      <c r="Z19">
        <v>147</v>
      </c>
    </row>
    <row r="20" spans="1:26" ht="15" customHeight="1" x14ac:dyDescent="0.25">
      <c r="A20" s="17" t="s">
        <v>39</v>
      </c>
      <c r="B20" s="65">
        <v>1</v>
      </c>
      <c r="C20" s="65">
        <v>1</v>
      </c>
      <c r="D20" s="65">
        <v>0</v>
      </c>
      <c r="E20" s="65">
        <v>14</v>
      </c>
      <c r="F20" s="65">
        <v>6</v>
      </c>
      <c r="G20" s="65">
        <v>4</v>
      </c>
      <c r="H20" s="65">
        <v>0</v>
      </c>
      <c r="I20" s="65">
        <v>1</v>
      </c>
      <c r="J20" s="65">
        <v>0</v>
      </c>
      <c r="K20" s="65">
        <v>4</v>
      </c>
      <c r="L20" s="65">
        <v>1</v>
      </c>
      <c r="M20" s="65">
        <v>5</v>
      </c>
      <c r="N20" s="19">
        <f t="shared" si="0"/>
        <v>37</v>
      </c>
      <c r="O20" s="20">
        <f t="shared" si="1"/>
        <v>33</v>
      </c>
      <c r="P20" s="21"/>
      <c r="Z20">
        <v>117</v>
      </c>
    </row>
    <row r="21" spans="1:26" ht="15" customHeight="1" x14ac:dyDescent="0.25">
      <c r="A21" s="17" t="s">
        <v>40</v>
      </c>
      <c r="B21" s="65">
        <v>0</v>
      </c>
      <c r="C21" s="65">
        <v>2</v>
      </c>
      <c r="D21" s="65">
        <v>2</v>
      </c>
      <c r="E21" s="65">
        <v>1</v>
      </c>
      <c r="F21" s="65">
        <v>1</v>
      </c>
      <c r="G21" s="65">
        <v>0</v>
      </c>
      <c r="H21" s="65">
        <v>0</v>
      </c>
      <c r="I21" s="65">
        <v>3</v>
      </c>
      <c r="J21" s="65">
        <v>0</v>
      </c>
      <c r="K21" s="65">
        <v>2</v>
      </c>
      <c r="L21" s="65">
        <v>3</v>
      </c>
      <c r="M21" s="65">
        <v>2</v>
      </c>
      <c r="N21" s="19">
        <f t="shared" si="0"/>
        <v>16</v>
      </c>
      <c r="O21" s="20">
        <f t="shared" si="1"/>
        <v>14</v>
      </c>
      <c r="P21" s="21"/>
    </row>
    <row r="22" spans="1:26" x14ac:dyDescent="0.25">
      <c r="A22" s="15" t="s">
        <v>14</v>
      </c>
      <c r="B22" s="26">
        <f t="shared" ref="B22:K22" si="2">SUM(B8:B21)</f>
        <v>89</v>
      </c>
      <c r="C22" s="26">
        <f t="shared" si="2"/>
        <v>379</v>
      </c>
      <c r="D22" s="26">
        <f t="shared" ref="D22" si="3">SUM(D8:D21)</f>
        <v>75</v>
      </c>
      <c r="E22" s="26">
        <f t="shared" si="2"/>
        <v>186</v>
      </c>
      <c r="F22" s="26">
        <f t="shared" si="2"/>
        <v>181</v>
      </c>
      <c r="G22" s="26">
        <f t="shared" si="2"/>
        <v>71</v>
      </c>
      <c r="H22" s="26">
        <f t="shared" si="2"/>
        <v>89</v>
      </c>
      <c r="I22" s="26">
        <f t="shared" si="2"/>
        <v>59</v>
      </c>
      <c r="J22" s="26">
        <f t="shared" si="2"/>
        <v>0</v>
      </c>
      <c r="K22" s="26">
        <f t="shared" si="2"/>
        <v>110</v>
      </c>
      <c r="L22" s="26">
        <f>SUM(L8:L21)</f>
        <v>107</v>
      </c>
      <c r="M22" s="26">
        <f>SUM(M8:M21)</f>
        <v>148</v>
      </c>
      <c r="N22" s="26">
        <f t="shared" ref="N22" si="4">SUM(B22:L22)</f>
        <v>1346</v>
      </c>
      <c r="O22" s="20">
        <f>SUM(O8:O21)</f>
        <v>1384</v>
      </c>
    </row>
    <row r="25" spans="1:26" x14ac:dyDescent="0.25">
      <c r="A25" s="86" t="s">
        <v>52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40"/>
    </row>
    <row r="26" spans="1:26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40"/>
    </row>
    <row r="28" spans="1:26" ht="56.25" x14ac:dyDescent="0.25">
      <c r="A28" s="15" t="s">
        <v>3</v>
      </c>
      <c r="B28" s="15" t="s">
        <v>4</v>
      </c>
      <c r="C28" s="15" t="s">
        <v>5</v>
      </c>
      <c r="D28" s="15" t="s">
        <v>75</v>
      </c>
      <c r="E28" s="15" t="s">
        <v>6</v>
      </c>
      <c r="F28" s="15" t="s">
        <v>7</v>
      </c>
      <c r="G28" s="15" t="s">
        <v>8</v>
      </c>
      <c r="H28" s="15" t="s">
        <v>9</v>
      </c>
      <c r="I28" s="15" t="s">
        <v>10</v>
      </c>
      <c r="J28" s="15" t="s">
        <v>11</v>
      </c>
      <c r="K28" s="15" t="s">
        <v>12</v>
      </c>
      <c r="L28" s="15" t="s">
        <v>13</v>
      </c>
      <c r="M28" s="15" t="s">
        <v>68</v>
      </c>
      <c r="N28" s="15" t="s">
        <v>14</v>
      </c>
      <c r="O28" s="16" t="s">
        <v>44</v>
      </c>
    </row>
    <row r="29" spans="1:26" x14ac:dyDescent="0.25">
      <c r="A29" s="17" t="s">
        <v>27</v>
      </c>
      <c r="B29" s="24">
        <v>6</v>
      </c>
      <c r="C29" s="24">
        <v>5</v>
      </c>
      <c r="D29" s="22">
        <v>0</v>
      </c>
      <c r="E29" s="24">
        <v>14</v>
      </c>
      <c r="F29" s="24">
        <v>12</v>
      </c>
      <c r="G29" s="24">
        <v>7</v>
      </c>
      <c r="H29" s="24">
        <v>1</v>
      </c>
      <c r="I29" s="24">
        <v>3</v>
      </c>
      <c r="J29" s="24">
        <v>0</v>
      </c>
      <c r="K29" s="24">
        <v>1</v>
      </c>
      <c r="L29" s="24">
        <v>7</v>
      </c>
      <c r="M29" s="22">
        <v>4</v>
      </c>
      <c r="N29" s="19">
        <f>SUM(B29:M29)</f>
        <v>60</v>
      </c>
      <c r="O29" s="20">
        <f>B29+C29+E29+D29+F29+G29+H29+I29+L29+M29</f>
        <v>59</v>
      </c>
      <c r="P29" s="21"/>
    </row>
    <row r="30" spans="1:26" x14ac:dyDescent="0.25">
      <c r="A30" s="17" t="s">
        <v>28</v>
      </c>
      <c r="B30" s="24">
        <v>2</v>
      </c>
      <c r="C30" s="24">
        <v>6</v>
      </c>
      <c r="D30" s="22">
        <v>5</v>
      </c>
      <c r="E30" s="24">
        <v>16</v>
      </c>
      <c r="F30" s="24">
        <v>23</v>
      </c>
      <c r="G30" s="24">
        <v>8</v>
      </c>
      <c r="H30" s="24">
        <v>2</v>
      </c>
      <c r="I30" s="24">
        <v>4</v>
      </c>
      <c r="J30" s="24">
        <v>0</v>
      </c>
      <c r="K30" s="24">
        <v>21</v>
      </c>
      <c r="L30" s="24">
        <v>7</v>
      </c>
      <c r="M30" s="22">
        <v>4</v>
      </c>
      <c r="N30" s="19">
        <f t="shared" ref="N30:N42" si="5">SUM(B30:M30)</f>
        <v>98</v>
      </c>
      <c r="O30" s="20">
        <f t="shared" ref="O30:O42" si="6">B30+C30+E30+D30+F30+G30+H30+I30+L30+M30</f>
        <v>77</v>
      </c>
      <c r="P30" s="21"/>
    </row>
    <row r="31" spans="1:26" x14ac:dyDescent="0.25">
      <c r="A31" s="17" t="s">
        <v>29</v>
      </c>
      <c r="B31" s="24">
        <v>7</v>
      </c>
      <c r="C31" s="24">
        <v>7</v>
      </c>
      <c r="D31" s="22">
        <v>2</v>
      </c>
      <c r="E31" s="24">
        <v>19</v>
      </c>
      <c r="F31" s="24">
        <v>8</v>
      </c>
      <c r="G31" s="24">
        <v>2</v>
      </c>
      <c r="H31" s="24">
        <v>0</v>
      </c>
      <c r="I31" s="24">
        <v>4</v>
      </c>
      <c r="J31" s="24">
        <v>0</v>
      </c>
      <c r="K31" s="24">
        <v>13</v>
      </c>
      <c r="L31" s="24">
        <v>7</v>
      </c>
      <c r="M31" s="22">
        <v>5</v>
      </c>
      <c r="N31" s="19">
        <f t="shared" si="5"/>
        <v>74</v>
      </c>
      <c r="O31" s="20">
        <f t="shared" si="6"/>
        <v>61</v>
      </c>
      <c r="P31" s="21"/>
    </row>
    <row r="32" spans="1:26" x14ac:dyDescent="0.25">
      <c r="A32" s="17" t="s">
        <v>30</v>
      </c>
      <c r="B32" s="24">
        <v>7</v>
      </c>
      <c r="C32" s="24">
        <v>9</v>
      </c>
      <c r="D32" s="22">
        <v>9</v>
      </c>
      <c r="E32" s="24">
        <v>4</v>
      </c>
      <c r="F32" s="24">
        <v>12</v>
      </c>
      <c r="G32" s="24">
        <v>4</v>
      </c>
      <c r="H32" s="24">
        <v>0</v>
      </c>
      <c r="I32" s="24">
        <v>1</v>
      </c>
      <c r="J32" s="24">
        <v>0</v>
      </c>
      <c r="K32" s="24">
        <v>0</v>
      </c>
      <c r="L32" s="24">
        <v>11</v>
      </c>
      <c r="M32" s="22">
        <v>7</v>
      </c>
      <c r="N32" s="19">
        <f t="shared" si="5"/>
        <v>64</v>
      </c>
      <c r="O32" s="20">
        <f t="shared" si="6"/>
        <v>64</v>
      </c>
      <c r="P32" s="21"/>
    </row>
    <row r="33" spans="1:26" x14ac:dyDescent="0.25">
      <c r="A33" s="17" t="s">
        <v>31</v>
      </c>
      <c r="B33" s="24">
        <v>10</v>
      </c>
      <c r="C33" s="24">
        <v>68</v>
      </c>
      <c r="D33" s="22">
        <v>0</v>
      </c>
      <c r="E33" s="24">
        <v>26</v>
      </c>
      <c r="F33" s="24">
        <v>13</v>
      </c>
      <c r="G33" s="24">
        <v>9</v>
      </c>
      <c r="H33" s="24">
        <v>0</v>
      </c>
      <c r="I33" s="24">
        <v>22</v>
      </c>
      <c r="J33" s="24">
        <v>0</v>
      </c>
      <c r="K33" s="24">
        <v>40</v>
      </c>
      <c r="L33" s="24">
        <v>5</v>
      </c>
      <c r="M33" s="22">
        <v>9</v>
      </c>
      <c r="N33" s="19">
        <f t="shared" si="5"/>
        <v>202</v>
      </c>
      <c r="O33" s="20">
        <f t="shared" si="6"/>
        <v>162</v>
      </c>
      <c r="P33" s="21"/>
      <c r="Z33">
        <v>240</v>
      </c>
    </row>
    <row r="34" spans="1:26" x14ac:dyDescent="0.25">
      <c r="A34" s="17" t="s">
        <v>32</v>
      </c>
      <c r="B34" s="24">
        <v>16</v>
      </c>
      <c r="C34" s="24">
        <v>209</v>
      </c>
      <c r="D34" s="22">
        <v>32</v>
      </c>
      <c r="E34" s="24">
        <v>41</v>
      </c>
      <c r="F34" s="24">
        <v>8</v>
      </c>
      <c r="G34" s="24">
        <v>8</v>
      </c>
      <c r="H34" s="24">
        <v>3</v>
      </c>
      <c r="I34" s="24">
        <v>64</v>
      </c>
      <c r="J34" s="24">
        <v>0</v>
      </c>
      <c r="K34" s="24">
        <v>0</v>
      </c>
      <c r="L34" s="24">
        <v>6</v>
      </c>
      <c r="M34" s="22">
        <v>30</v>
      </c>
      <c r="N34" s="19">
        <f t="shared" si="5"/>
        <v>417</v>
      </c>
      <c r="O34" s="20">
        <f t="shared" si="6"/>
        <v>417</v>
      </c>
      <c r="P34" s="21"/>
      <c r="Z34">
        <v>100</v>
      </c>
    </row>
    <row r="35" spans="1:26" x14ac:dyDescent="0.25">
      <c r="A35" s="17" t="s">
        <v>33</v>
      </c>
      <c r="B35" s="24">
        <v>4</v>
      </c>
      <c r="C35" s="24">
        <v>2</v>
      </c>
      <c r="D35" s="22">
        <v>2</v>
      </c>
      <c r="E35" s="24">
        <v>14</v>
      </c>
      <c r="F35" s="24">
        <v>13</v>
      </c>
      <c r="G35" s="24">
        <v>0</v>
      </c>
      <c r="H35" s="24">
        <v>0</v>
      </c>
      <c r="I35" s="24">
        <v>3</v>
      </c>
      <c r="J35" s="24">
        <v>0</v>
      </c>
      <c r="K35" s="24">
        <v>2</v>
      </c>
      <c r="L35" s="24">
        <v>6</v>
      </c>
      <c r="M35" s="22">
        <v>3</v>
      </c>
      <c r="N35" s="19">
        <f t="shared" si="5"/>
        <v>49</v>
      </c>
      <c r="O35" s="20">
        <f t="shared" si="6"/>
        <v>47</v>
      </c>
      <c r="P35" s="21"/>
    </row>
    <row r="36" spans="1:26" x14ac:dyDescent="0.25">
      <c r="A36" s="17" t="s">
        <v>34</v>
      </c>
      <c r="B36" s="24">
        <v>1</v>
      </c>
      <c r="C36" s="24">
        <v>3</v>
      </c>
      <c r="D36" s="22">
        <v>2</v>
      </c>
      <c r="E36" s="24">
        <v>7</v>
      </c>
      <c r="F36" s="24">
        <v>12</v>
      </c>
      <c r="G36" s="24">
        <v>1</v>
      </c>
      <c r="H36" s="24">
        <v>0</v>
      </c>
      <c r="I36" s="24">
        <v>5</v>
      </c>
      <c r="J36" s="24">
        <v>0</v>
      </c>
      <c r="K36" s="24">
        <v>11</v>
      </c>
      <c r="L36" s="24">
        <v>3</v>
      </c>
      <c r="M36" s="22">
        <v>0</v>
      </c>
      <c r="N36" s="19">
        <f t="shared" si="5"/>
        <v>45</v>
      </c>
      <c r="O36" s="20">
        <f t="shared" si="6"/>
        <v>34</v>
      </c>
      <c r="P36" s="21"/>
    </row>
    <row r="37" spans="1:26" x14ac:dyDescent="0.25">
      <c r="A37" s="17" t="s">
        <v>35</v>
      </c>
      <c r="B37" s="24">
        <v>1</v>
      </c>
      <c r="C37" s="24">
        <v>1</v>
      </c>
      <c r="D37" s="22">
        <v>0</v>
      </c>
      <c r="E37" s="24">
        <v>3</v>
      </c>
      <c r="F37" s="24">
        <v>3</v>
      </c>
      <c r="G37" s="24">
        <v>4</v>
      </c>
      <c r="H37" s="24">
        <v>0</v>
      </c>
      <c r="I37" s="24">
        <v>2</v>
      </c>
      <c r="J37" s="24">
        <v>0</v>
      </c>
      <c r="K37" s="24">
        <v>2</v>
      </c>
      <c r="L37" s="24">
        <v>2</v>
      </c>
      <c r="M37" s="22">
        <v>4</v>
      </c>
      <c r="N37" s="19">
        <f t="shared" si="5"/>
        <v>22</v>
      </c>
      <c r="O37" s="20">
        <f t="shared" si="6"/>
        <v>20</v>
      </c>
      <c r="P37" s="21"/>
    </row>
    <row r="38" spans="1:26" x14ac:dyDescent="0.25">
      <c r="A38" s="17" t="s">
        <v>36</v>
      </c>
      <c r="B38" s="24">
        <v>1</v>
      </c>
      <c r="C38" s="24">
        <v>0</v>
      </c>
      <c r="D38" s="22">
        <v>1</v>
      </c>
      <c r="E38" s="24">
        <v>5</v>
      </c>
      <c r="F38" s="24">
        <v>6</v>
      </c>
      <c r="G38" s="24">
        <v>8</v>
      </c>
      <c r="H38" s="24">
        <v>1</v>
      </c>
      <c r="I38" s="24">
        <v>1</v>
      </c>
      <c r="J38" s="24">
        <v>0</v>
      </c>
      <c r="K38" s="24">
        <v>0</v>
      </c>
      <c r="L38" s="24">
        <v>2</v>
      </c>
      <c r="M38" s="22">
        <v>2</v>
      </c>
      <c r="N38" s="19">
        <f t="shared" si="5"/>
        <v>27</v>
      </c>
      <c r="O38" s="20">
        <f t="shared" si="6"/>
        <v>27</v>
      </c>
      <c r="P38" s="21"/>
    </row>
    <row r="39" spans="1:26" x14ac:dyDescent="0.25">
      <c r="A39" s="17" t="s">
        <v>37</v>
      </c>
      <c r="B39" s="24">
        <v>2</v>
      </c>
      <c r="C39" s="24">
        <v>15</v>
      </c>
      <c r="D39" s="22">
        <v>0</v>
      </c>
      <c r="E39" s="24">
        <v>2</v>
      </c>
      <c r="F39" s="24">
        <v>0</v>
      </c>
      <c r="G39" s="24">
        <v>0</v>
      </c>
      <c r="H39" s="24">
        <v>0</v>
      </c>
      <c r="I39" s="24">
        <v>3</v>
      </c>
      <c r="J39" s="24">
        <v>0</v>
      </c>
      <c r="K39" s="24">
        <v>14</v>
      </c>
      <c r="L39" s="24">
        <v>1</v>
      </c>
      <c r="M39" s="22">
        <v>0</v>
      </c>
      <c r="N39" s="19">
        <f t="shared" si="5"/>
        <v>37</v>
      </c>
      <c r="O39" s="20">
        <f t="shared" si="6"/>
        <v>23</v>
      </c>
      <c r="P39" s="21"/>
      <c r="Z39">
        <v>45</v>
      </c>
    </row>
    <row r="40" spans="1:26" x14ac:dyDescent="0.25">
      <c r="A40" s="17" t="s">
        <v>38</v>
      </c>
      <c r="B40" s="24">
        <v>3</v>
      </c>
      <c r="C40" s="24">
        <v>1</v>
      </c>
      <c r="D40" s="22">
        <v>2</v>
      </c>
      <c r="E40" s="24">
        <v>6</v>
      </c>
      <c r="F40" s="24">
        <v>9</v>
      </c>
      <c r="G40" s="24">
        <v>11</v>
      </c>
      <c r="H40" s="24">
        <v>1</v>
      </c>
      <c r="I40" s="24">
        <v>1</v>
      </c>
      <c r="J40" s="24">
        <v>7</v>
      </c>
      <c r="K40" s="24">
        <v>5</v>
      </c>
      <c r="L40" s="24">
        <v>6</v>
      </c>
      <c r="M40" s="22">
        <v>1</v>
      </c>
      <c r="N40" s="19">
        <f t="shared" si="5"/>
        <v>53</v>
      </c>
      <c r="O40" s="20">
        <f t="shared" si="6"/>
        <v>41</v>
      </c>
      <c r="P40" s="21"/>
      <c r="Z40">
        <v>124</v>
      </c>
    </row>
    <row r="41" spans="1:26" x14ac:dyDescent="0.25">
      <c r="A41" s="17" t="s">
        <v>39</v>
      </c>
      <c r="B41" s="24">
        <v>2</v>
      </c>
      <c r="C41" s="24">
        <v>0</v>
      </c>
      <c r="D41" s="22">
        <v>1</v>
      </c>
      <c r="E41" s="24">
        <v>5</v>
      </c>
      <c r="F41" s="24">
        <v>3</v>
      </c>
      <c r="G41" s="24">
        <v>1</v>
      </c>
      <c r="H41" s="24">
        <v>0</v>
      </c>
      <c r="I41" s="24">
        <v>1</v>
      </c>
      <c r="J41" s="24">
        <v>0</v>
      </c>
      <c r="K41" s="24">
        <v>3</v>
      </c>
      <c r="L41" s="24">
        <v>2</v>
      </c>
      <c r="M41" s="22">
        <v>1</v>
      </c>
      <c r="N41" s="19">
        <f t="shared" si="5"/>
        <v>19</v>
      </c>
      <c r="O41" s="20">
        <f t="shared" si="6"/>
        <v>16</v>
      </c>
      <c r="P41" s="21"/>
      <c r="Z41">
        <v>121</v>
      </c>
    </row>
    <row r="42" spans="1:26" x14ac:dyDescent="0.25">
      <c r="A42" s="17" t="s">
        <v>40</v>
      </c>
      <c r="B42" s="24">
        <v>0</v>
      </c>
      <c r="C42" s="24">
        <v>0</v>
      </c>
      <c r="D42" s="22">
        <v>3</v>
      </c>
      <c r="E42" s="24">
        <v>1</v>
      </c>
      <c r="F42" s="24">
        <v>4</v>
      </c>
      <c r="G42" s="24">
        <v>0</v>
      </c>
      <c r="H42" s="24">
        <v>0</v>
      </c>
      <c r="I42" s="24">
        <v>3</v>
      </c>
      <c r="J42" s="24">
        <v>0</v>
      </c>
      <c r="K42" s="24">
        <v>0</v>
      </c>
      <c r="L42" s="24">
        <v>1</v>
      </c>
      <c r="M42" s="22">
        <v>0</v>
      </c>
      <c r="N42" s="19">
        <f t="shared" si="5"/>
        <v>12</v>
      </c>
      <c r="O42" s="20">
        <f t="shared" si="6"/>
        <v>12</v>
      </c>
      <c r="P42" s="21"/>
    </row>
    <row r="43" spans="1:26" x14ac:dyDescent="0.25">
      <c r="A43" s="15" t="s">
        <v>14</v>
      </c>
      <c r="B43" s="26">
        <f t="shared" ref="B43:L43" si="7">SUM(B29:B42)</f>
        <v>62</v>
      </c>
      <c r="C43" s="26">
        <f t="shared" si="7"/>
        <v>326</v>
      </c>
      <c r="D43" s="26">
        <f t="shared" si="7"/>
        <v>59</v>
      </c>
      <c r="E43" s="26">
        <f t="shared" si="7"/>
        <v>163</v>
      </c>
      <c r="F43" s="26">
        <f t="shared" si="7"/>
        <v>126</v>
      </c>
      <c r="G43" s="26">
        <f t="shared" si="7"/>
        <v>63</v>
      </c>
      <c r="H43" s="26">
        <f t="shared" si="7"/>
        <v>8</v>
      </c>
      <c r="I43" s="26">
        <f t="shared" si="7"/>
        <v>117</v>
      </c>
      <c r="J43" s="26">
        <f t="shared" si="7"/>
        <v>7</v>
      </c>
      <c r="K43" s="26">
        <f t="shared" si="7"/>
        <v>112</v>
      </c>
      <c r="L43" s="26">
        <f t="shared" si="7"/>
        <v>66</v>
      </c>
      <c r="M43" s="26">
        <f>SUM(M29:M42)</f>
        <v>70</v>
      </c>
      <c r="N43" s="26">
        <f t="shared" ref="N43" si="8">SUM(B43:L43)</f>
        <v>1109</v>
      </c>
      <c r="O43" s="20">
        <f>SUM(O29:O42)</f>
        <v>1060</v>
      </c>
    </row>
    <row r="46" spans="1:26" x14ac:dyDescent="0.25">
      <c r="A46" s="86" t="s">
        <v>53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40"/>
    </row>
    <row r="47" spans="1:26" x14ac:dyDescent="0.2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40"/>
    </row>
    <row r="49" spans="1:26" ht="56.25" x14ac:dyDescent="0.25">
      <c r="A49" s="15" t="s">
        <v>3</v>
      </c>
      <c r="B49" s="15" t="s">
        <v>4</v>
      </c>
      <c r="C49" s="15" t="s">
        <v>5</v>
      </c>
      <c r="D49" s="15" t="s">
        <v>75</v>
      </c>
      <c r="E49" s="15" t="s">
        <v>6</v>
      </c>
      <c r="F49" s="15" t="s">
        <v>7</v>
      </c>
      <c r="G49" s="15" t="s">
        <v>8</v>
      </c>
      <c r="H49" s="15" t="s">
        <v>9</v>
      </c>
      <c r="I49" s="15" t="s">
        <v>10</v>
      </c>
      <c r="J49" s="15" t="s">
        <v>11</v>
      </c>
      <c r="K49" s="15" t="s">
        <v>12</v>
      </c>
      <c r="L49" s="15" t="s">
        <v>13</v>
      </c>
      <c r="M49" s="15" t="s">
        <v>68</v>
      </c>
      <c r="N49" s="15" t="s">
        <v>14</v>
      </c>
      <c r="O49" s="16" t="s">
        <v>44</v>
      </c>
    </row>
    <row r="50" spans="1:26" x14ac:dyDescent="0.25">
      <c r="A50" s="17" t="s">
        <v>27</v>
      </c>
      <c r="B50" s="24">
        <v>7</v>
      </c>
      <c r="C50" s="24">
        <v>0</v>
      </c>
      <c r="D50" s="22">
        <v>0</v>
      </c>
      <c r="E50" s="24">
        <v>10</v>
      </c>
      <c r="F50" s="24">
        <v>16</v>
      </c>
      <c r="G50" s="24">
        <v>9</v>
      </c>
      <c r="H50" s="24">
        <v>4</v>
      </c>
      <c r="I50" s="24">
        <v>3</v>
      </c>
      <c r="J50" s="24">
        <v>0</v>
      </c>
      <c r="K50" s="24">
        <v>0</v>
      </c>
      <c r="L50" s="24">
        <v>4</v>
      </c>
      <c r="M50" s="22">
        <v>1</v>
      </c>
      <c r="N50" s="19">
        <f>SUM(B50:M50)</f>
        <v>54</v>
      </c>
      <c r="O50" s="20">
        <f>B50+C50+E50+D50+F50+G50+H50+I50+L50+M50</f>
        <v>54</v>
      </c>
      <c r="P50" s="21"/>
    </row>
    <row r="51" spans="1:26" x14ac:dyDescent="0.25">
      <c r="A51" s="17" t="s">
        <v>28</v>
      </c>
      <c r="B51" s="24">
        <v>3</v>
      </c>
      <c r="C51" s="24">
        <v>8</v>
      </c>
      <c r="D51" s="22">
        <v>5</v>
      </c>
      <c r="E51" s="24">
        <v>15</v>
      </c>
      <c r="F51" s="24">
        <v>15</v>
      </c>
      <c r="G51" s="24">
        <v>7</v>
      </c>
      <c r="H51" s="24">
        <v>0</v>
      </c>
      <c r="I51" s="24">
        <v>6</v>
      </c>
      <c r="J51" s="24">
        <v>0</v>
      </c>
      <c r="K51" s="24">
        <v>13</v>
      </c>
      <c r="L51" s="24">
        <v>5</v>
      </c>
      <c r="M51" s="22">
        <v>5</v>
      </c>
      <c r="N51" s="19">
        <f t="shared" ref="N51:N63" si="9">SUM(B51:M51)</f>
        <v>82</v>
      </c>
      <c r="O51" s="20">
        <f t="shared" ref="O51:O63" si="10">B51+C51+E51+D51+F51+G51+H51+I51+L51+M51</f>
        <v>69</v>
      </c>
      <c r="P51" s="21"/>
    </row>
    <row r="52" spans="1:26" x14ac:dyDescent="0.25">
      <c r="A52" s="17" t="s">
        <v>29</v>
      </c>
      <c r="B52" s="24">
        <v>9</v>
      </c>
      <c r="C52" s="24">
        <v>6</v>
      </c>
      <c r="D52" s="22">
        <v>2</v>
      </c>
      <c r="E52" s="24">
        <v>12</v>
      </c>
      <c r="F52" s="24">
        <v>11</v>
      </c>
      <c r="G52" s="24">
        <v>2</v>
      </c>
      <c r="H52" s="24">
        <v>0</v>
      </c>
      <c r="I52" s="24">
        <v>7</v>
      </c>
      <c r="J52" s="24">
        <v>0</v>
      </c>
      <c r="K52" s="24">
        <v>10</v>
      </c>
      <c r="L52" s="24">
        <v>7</v>
      </c>
      <c r="M52" s="22">
        <v>6</v>
      </c>
      <c r="N52" s="19">
        <f t="shared" si="9"/>
        <v>72</v>
      </c>
      <c r="O52" s="20">
        <f t="shared" si="10"/>
        <v>62</v>
      </c>
      <c r="P52" s="21"/>
    </row>
    <row r="53" spans="1:26" x14ac:dyDescent="0.25">
      <c r="A53" s="17" t="s">
        <v>30</v>
      </c>
      <c r="B53" s="24">
        <v>1</v>
      </c>
      <c r="C53" s="24">
        <v>2</v>
      </c>
      <c r="D53" s="22">
        <v>0</v>
      </c>
      <c r="E53" s="24">
        <v>0</v>
      </c>
      <c r="F53" s="24">
        <v>12</v>
      </c>
      <c r="G53" s="24">
        <v>7</v>
      </c>
      <c r="H53" s="24">
        <v>0</v>
      </c>
      <c r="I53" s="24">
        <v>4</v>
      </c>
      <c r="J53" s="24">
        <v>0</v>
      </c>
      <c r="K53" s="24">
        <v>0</v>
      </c>
      <c r="L53" s="24">
        <v>9</v>
      </c>
      <c r="M53" s="22">
        <v>3</v>
      </c>
      <c r="N53" s="19">
        <f t="shared" si="9"/>
        <v>38</v>
      </c>
      <c r="O53" s="20">
        <f t="shared" si="10"/>
        <v>38</v>
      </c>
      <c r="P53" s="21"/>
    </row>
    <row r="54" spans="1:26" x14ac:dyDescent="0.25">
      <c r="A54" s="17" t="s">
        <v>31</v>
      </c>
      <c r="B54" s="24">
        <v>10</v>
      </c>
      <c r="C54" s="24">
        <v>68</v>
      </c>
      <c r="D54" s="22">
        <v>0</v>
      </c>
      <c r="E54" s="24">
        <v>12</v>
      </c>
      <c r="F54" s="24">
        <v>5</v>
      </c>
      <c r="G54" s="24">
        <v>9</v>
      </c>
      <c r="H54" s="24">
        <v>0</v>
      </c>
      <c r="I54" s="24">
        <v>11</v>
      </c>
      <c r="J54" s="24">
        <v>0</v>
      </c>
      <c r="K54" s="24">
        <v>34</v>
      </c>
      <c r="L54" s="24">
        <v>1</v>
      </c>
      <c r="M54" s="22">
        <v>9</v>
      </c>
      <c r="N54" s="19">
        <f t="shared" si="9"/>
        <v>159</v>
      </c>
      <c r="O54" s="20">
        <f t="shared" si="10"/>
        <v>125</v>
      </c>
      <c r="P54" s="21"/>
      <c r="Z54">
        <v>182</v>
      </c>
    </row>
    <row r="55" spans="1:26" x14ac:dyDescent="0.25">
      <c r="A55" s="17" t="s">
        <v>32</v>
      </c>
      <c r="B55" s="24">
        <v>20</v>
      </c>
      <c r="C55" s="24">
        <v>172</v>
      </c>
      <c r="D55" s="22">
        <v>30</v>
      </c>
      <c r="E55" s="24">
        <v>49</v>
      </c>
      <c r="F55" s="24">
        <v>6</v>
      </c>
      <c r="G55" s="24">
        <v>5</v>
      </c>
      <c r="H55" s="24">
        <v>1</v>
      </c>
      <c r="I55" s="24">
        <v>71</v>
      </c>
      <c r="J55" s="24">
        <v>0</v>
      </c>
      <c r="K55" s="24">
        <v>0</v>
      </c>
      <c r="L55" s="24">
        <v>6</v>
      </c>
      <c r="M55" s="22">
        <v>40</v>
      </c>
      <c r="N55" s="19">
        <f t="shared" si="9"/>
        <v>400</v>
      </c>
      <c r="O55" s="20">
        <f t="shared" si="10"/>
        <v>400</v>
      </c>
      <c r="P55" s="21"/>
      <c r="Z55">
        <v>125</v>
      </c>
    </row>
    <row r="56" spans="1:26" x14ac:dyDescent="0.25">
      <c r="A56" s="17" t="s">
        <v>33</v>
      </c>
      <c r="B56" s="24">
        <v>4</v>
      </c>
      <c r="C56" s="24">
        <v>1</v>
      </c>
      <c r="D56" s="22">
        <v>6</v>
      </c>
      <c r="E56" s="24">
        <v>26</v>
      </c>
      <c r="F56" s="24">
        <v>16</v>
      </c>
      <c r="G56" s="24">
        <v>0</v>
      </c>
      <c r="H56" s="24">
        <v>0</v>
      </c>
      <c r="I56" s="24">
        <v>3</v>
      </c>
      <c r="J56" s="24">
        <v>0</v>
      </c>
      <c r="K56" s="24">
        <v>8</v>
      </c>
      <c r="L56" s="24">
        <v>8</v>
      </c>
      <c r="M56" s="22">
        <v>2</v>
      </c>
      <c r="N56" s="19">
        <f t="shared" si="9"/>
        <v>74</v>
      </c>
      <c r="O56" s="20">
        <f t="shared" si="10"/>
        <v>66</v>
      </c>
      <c r="P56" s="21"/>
    </row>
    <row r="57" spans="1:26" x14ac:dyDescent="0.25">
      <c r="A57" s="17" t="s">
        <v>34</v>
      </c>
      <c r="B57" s="24">
        <v>2</v>
      </c>
      <c r="C57" s="24">
        <v>4</v>
      </c>
      <c r="D57" s="22">
        <v>7</v>
      </c>
      <c r="E57" s="24">
        <v>11</v>
      </c>
      <c r="F57" s="24">
        <v>10</v>
      </c>
      <c r="G57" s="24">
        <v>1</v>
      </c>
      <c r="H57" s="24">
        <v>1</v>
      </c>
      <c r="I57" s="24">
        <v>3</v>
      </c>
      <c r="J57" s="24">
        <v>0</v>
      </c>
      <c r="K57" s="24">
        <v>8</v>
      </c>
      <c r="L57" s="24">
        <v>7</v>
      </c>
      <c r="M57" s="22">
        <v>5</v>
      </c>
      <c r="N57" s="19">
        <f t="shared" si="9"/>
        <v>59</v>
      </c>
      <c r="O57" s="20">
        <f t="shared" si="10"/>
        <v>51</v>
      </c>
      <c r="P57" s="21"/>
    </row>
    <row r="58" spans="1:26" x14ac:dyDescent="0.25">
      <c r="A58" s="17" t="s">
        <v>35</v>
      </c>
      <c r="B58" s="24">
        <v>1</v>
      </c>
      <c r="C58" s="24">
        <v>0</v>
      </c>
      <c r="D58" s="22">
        <v>0</v>
      </c>
      <c r="E58" s="24">
        <v>3</v>
      </c>
      <c r="F58" s="24">
        <v>3</v>
      </c>
      <c r="G58" s="24">
        <v>1</v>
      </c>
      <c r="H58" s="24">
        <v>0</v>
      </c>
      <c r="I58" s="24">
        <v>2</v>
      </c>
      <c r="J58" s="24">
        <v>0</v>
      </c>
      <c r="K58" s="24">
        <v>0</v>
      </c>
      <c r="L58" s="24">
        <v>1</v>
      </c>
      <c r="M58" s="22">
        <v>0</v>
      </c>
      <c r="N58" s="19">
        <f t="shared" si="9"/>
        <v>11</v>
      </c>
      <c r="O58" s="20">
        <f t="shared" si="10"/>
        <v>11</v>
      </c>
      <c r="P58" s="21"/>
    </row>
    <row r="59" spans="1:26" x14ac:dyDescent="0.25">
      <c r="A59" s="17" t="s">
        <v>36</v>
      </c>
      <c r="B59" s="24">
        <v>0</v>
      </c>
      <c r="C59" s="24">
        <v>0</v>
      </c>
      <c r="D59" s="22">
        <v>0</v>
      </c>
      <c r="E59" s="24">
        <v>2</v>
      </c>
      <c r="F59" s="24">
        <v>4</v>
      </c>
      <c r="G59" s="24">
        <v>4</v>
      </c>
      <c r="H59" s="24">
        <v>0</v>
      </c>
      <c r="I59" s="24">
        <v>0</v>
      </c>
      <c r="J59" s="24">
        <v>0</v>
      </c>
      <c r="K59" s="24">
        <v>0</v>
      </c>
      <c r="L59" s="24">
        <v>1</v>
      </c>
      <c r="M59" s="22">
        <v>1</v>
      </c>
      <c r="N59" s="19">
        <f t="shared" si="9"/>
        <v>12</v>
      </c>
      <c r="O59" s="20">
        <f t="shared" si="10"/>
        <v>12</v>
      </c>
      <c r="P59" s="21"/>
    </row>
    <row r="60" spans="1:26" x14ac:dyDescent="0.25">
      <c r="A60" s="17" t="s">
        <v>37</v>
      </c>
      <c r="B60" s="24">
        <v>5</v>
      </c>
      <c r="C60" s="24">
        <v>1</v>
      </c>
      <c r="D60" s="22">
        <v>2</v>
      </c>
      <c r="E60" s="24">
        <v>2</v>
      </c>
      <c r="F60" s="24">
        <v>0</v>
      </c>
      <c r="G60" s="24">
        <v>0</v>
      </c>
      <c r="H60" s="24">
        <v>0</v>
      </c>
      <c r="I60" s="24">
        <v>2</v>
      </c>
      <c r="J60" s="24">
        <v>0</v>
      </c>
      <c r="K60" s="24">
        <v>5</v>
      </c>
      <c r="L60" s="24">
        <v>0</v>
      </c>
      <c r="M60" s="22">
        <v>0</v>
      </c>
      <c r="N60" s="19">
        <f t="shared" si="9"/>
        <v>17</v>
      </c>
      <c r="O60" s="20">
        <f t="shared" si="10"/>
        <v>12</v>
      </c>
      <c r="P60" s="21"/>
      <c r="Z60">
        <v>52</v>
      </c>
    </row>
    <row r="61" spans="1:26" x14ac:dyDescent="0.25">
      <c r="A61" s="17" t="s">
        <v>38</v>
      </c>
      <c r="B61" s="24">
        <v>2</v>
      </c>
      <c r="C61" s="24">
        <v>16</v>
      </c>
      <c r="D61" s="22">
        <v>2</v>
      </c>
      <c r="E61" s="24">
        <v>12</v>
      </c>
      <c r="F61" s="24">
        <v>10</v>
      </c>
      <c r="G61" s="24">
        <v>4</v>
      </c>
      <c r="H61" s="24">
        <v>1</v>
      </c>
      <c r="I61" s="24">
        <v>6</v>
      </c>
      <c r="J61" s="24">
        <v>12</v>
      </c>
      <c r="K61" s="24">
        <v>1</v>
      </c>
      <c r="L61" s="24">
        <v>5</v>
      </c>
      <c r="M61" s="22">
        <v>4</v>
      </c>
      <c r="N61" s="19">
        <f t="shared" si="9"/>
        <v>75</v>
      </c>
      <c r="O61" s="20">
        <f t="shared" si="10"/>
        <v>62</v>
      </c>
      <c r="P61" s="21"/>
      <c r="Z61">
        <v>123</v>
      </c>
    </row>
    <row r="62" spans="1:26" x14ac:dyDescent="0.25">
      <c r="A62" s="17" t="s">
        <v>39</v>
      </c>
      <c r="B62" s="24">
        <v>0</v>
      </c>
      <c r="C62" s="24">
        <v>0</v>
      </c>
      <c r="D62" s="22">
        <v>0</v>
      </c>
      <c r="E62" s="24">
        <v>2</v>
      </c>
      <c r="F62" s="24">
        <v>2</v>
      </c>
      <c r="G62" s="24">
        <v>1</v>
      </c>
      <c r="H62" s="24">
        <v>0</v>
      </c>
      <c r="I62" s="24">
        <v>0</v>
      </c>
      <c r="J62" s="24">
        <v>0</v>
      </c>
      <c r="K62" s="24">
        <v>2</v>
      </c>
      <c r="L62" s="24">
        <v>7</v>
      </c>
      <c r="M62" s="22">
        <v>0</v>
      </c>
      <c r="N62" s="19">
        <f t="shared" si="9"/>
        <v>14</v>
      </c>
      <c r="O62" s="20">
        <f t="shared" si="10"/>
        <v>12</v>
      </c>
      <c r="P62" s="21"/>
      <c r="Z62">
        <v>66</v>
      </c>
    </row>
    <row r="63" spans="1:26" x14ac:dyDescent="0.25">
      <c r="A63" s="17" t="s">
        <v>40</v>
      </c>
      <c r="B63" s="24">
        <v>2</v>
      </c>
      <c r="C63" s="24">
        <v>2</v>
      </c>
      <c r="D63" s="22">
        <v>1</v>
      </c>
      <c r="E63" s="24">
        <v>2</v>
      </c>
      <c r="F63" s="24">
        <v>0</v>
      </c>
      <c r="G63" s="24">
        <v>0</v>
      </c>
      <c r="H63" s="24">
        <v>0</v>
      </c>
      <c r="I63" s="24">
        <v>1</v>
      </c>
      <c r="J63" s="24">
        <v>0</v>
      </c>
      <c r="K63" s="24">
        <v>0</v>
      </c>
      <c r="L63" s="24">
        <v>3</v>
      </c>
      <c r="M63" s="22">
        <v>0</v>
      </c>
      <c r="N63" s="19">
        <f t="shared" si="9"/>
        <v>11</v>
      </c>
      <c r="O63" s="20">
        <f t="shared" si="10"/>
        <v>11</v>
      </c>
      <c r="P63" s="21"/>
    </row>
    <row r="64" spans="1:26" x14ac:dyDescent="0.25">
      <c r="A64" s="15" t="s">
        <v>14</v>
      </c>
      <c r="B64" s="26">
        <f t="shared" ref="B64:K64" si="11">SUM(B50:B63)</f>
        <v>66</v>
      </c>
      <c r="C64" s="26">
        <f t="shared" si="11"/>
        <v>280</v>
      </c>
      <c r="D64" s="26">
        <f t="shared" si="11"/>
        <v>55</v>
      </c>
      <c r="E64" s="26">
        <f t="shared" si="11"/>
        <v>158</v>
      </c>
      <c r="F64" s="26">
        <f t="shared" si="11"/>
        <v>110</v>
      </c>
      <c r="G64" s="26">
        <f t="shared" si="11"/>
        <v>50</v>
      </c>
      <c r="H64" s="26">
        <f t="shared" si="11"/>
        <v>7</v>
      </c>
      <c r="I64" s="26">
        <f t="shared" si="11"/>
        <v>119</v>
      </c>
      <c r="J64" s="26">
        <f t="shared" si="11"/>
        <v>12</v>
      </c>
      <c r="K64" s="26">
        <f t="shared" si="11"/>
        <v>81</v>
      </c>
      <c r="L64" s="26">
        <f>SUM(L50:L63)</f>
        <v>64</v>
      </c>
      <c r="M64" s="26">
        <f>SUM(M50:M63)</f>
        <v>76</v>
      </c>
      <c r="N64" s="26">
        <f t="shared" ref="N64" si="12">SUM(B64:L64)</f>
        <v>1002</v>
      </c>
      <c r="O64" s="20">
        <f>SUM(O50:O63)</f>
        <v>985</v>
      </c>
    </row>
    <row r="67" spans="1:27" x14ac:dyDescent="0.25">
      <c r="O67" s="31"/>
    </row>
    <row r="68" spans="1:27" x14ac:dyDescent="0.25">
      <c r="A68" s="86" t="s">
        <v>54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40"/>
    </row>
    <row r="69" spans="1:27" x14ac:dyDescent="0.25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40"/>
    </row>
    <row r="71" spans="1:27" ht="56.25" x14ac:dyDescent="0.25">
      <c r="A71" s="15" t="s">
        <v>3</v>
      </c>
      <c r="B71" s="15" t="s">
        <v>4</v>
      </c>
      <c r="C71" s="15" t="s">
        <v>5</v>
      </c>
      <c r="D71" s="15" t="s">
        <v>75</v>
      </c>
      <c r="E71" s="15" t="s">
        <v>6</v>
      </c>
      <c r="F71" s="15" t="s">
        <v>7</v>
      </c>
      <c r="G71" s="15" t="s">
        <v>8</v>
      </c>
      <c r="H71" s="15" t="s">
        <v>9</v>
      </c>
      <c r="I71" s="15" t="s">
        <v>10</v>
      </c>
      <c r="J71" s="15" t="s">
        <v>11</v>
      </c>
      <c r="K71" s="15" t="s">
        <v>12</v>
      </c>
      <c r="L71" s="15" t="s">
        <v>13</v>
      </c>
      <c r="M71" s="15" t="s">
        <v>68</v>
      </c>
      <c r="N71" s="15" t="s">
        <v>14</v>
      </c>
      <c r="O71" s="16" t="s">
        <v>44</v>
      </c>
    </row>
    <row r="72" spans="1:27" x14ac:dyDescent="0.25">
      <c r="A72" s="17" t="s">
        <v>27</v>
      </c>
      <c r="B72" s="24">
        <v>4</v>
      </c>
      <c r="C72" s="24">
        <v>1</v>
      </c>
      <c r="D72" s="22">
        <v>1</v>
      </c>
      <c r="E72" s="24">
        <v>7</v>
      </c>
      <c r="F72" s="24">
        <v>13</v>
      </c>
      <c r="G72" s="24">
        <v>6</v>
      </c>
      <c r="H72" s="24">
        <v>1</v>
      </c>
      <c r="I72" s="24">
        <v>3</v>
      </c>
      <c r="J72" s="24">
        <v>0</v>
      </c>
      <c r="K72" s="24">
        <v>1</v>
      </c>
      <c r="L72" s="24">
        <v>5</v>
      </c>
      <c r="M72" s="22">
        <v>8</v>
      </c>
      <c r="N72" s="19">
        <f>SUM(B72:M72)</f>
        <v>50</v>
      </c>
      <c r="O72" s="20">
        <f>B72+C72+E72+D72+F72+G72+H72+I72+L72+M72</f>
        <v>49</v>
      </c>
      <c r="P72" s="21"/>
    </row>
    <row r="73" spans="1:27" x14ac:dyDescent="0.25">
      <c r="A73" s="17" t="s">
        <v>28</v>
      </c>
      <c r="B73" s="24">
        <v>7</v>
      </c>
      <c r="C73" s="24">
        <v>5</v>
      </c>
      <c r="D73" s="22">
        <v>10</v>
      </c>
      <c r="E73" s="24">
        <v>18</v>
      </c>
      <c r="F73" s="24">
        <v>21</v>
      </c>
      <c r="G73" s="24">
        <v>4</v>
      </c>
      <c r="H73" s="24">
        <v>2</v>
      </c>
      <c r="I73" s="24">
        <v>5</v>
      </c>
      <c r="J73" s="24">
        <v>0</v>
      </c>
      <c r="K73" s="24">
        <v>13</v>
      </c>
      <c r="L73" s="24">
        <v>11</v>
      </c>
      <c r="M73" s="22">
        <v>8</v>
      </c>
      <c r="N73" s="19">
        <f t="shared" ref="N73:N85" si="13">SUM(B73:M73)</f>
        <v>104</v>
      </c>
      <c r="O73" s="20">
        <f t="shared" ref="O73:O85" si="14">B73+C73+E73+D73+F73+G73+H73+I73+L73+M73</f>
        <v>91</v>
      </c>
      <c r="P73" s="21"/>
    </row>
    <row r="74" spans="1:27" x14ac:dyDescent="0.25">
      <c r="A74" s="17" t="s">
        <v>29</v>
      </c>
      <c r="B74" s="24">
        <v>6</v>
      </c>
      <c r="C74" s="24">
        <v>4</v>
      </c>
      <c r="D74" s="22">
        <v>3</v>
      </c>
      <c r="E74" s="24">
        <v>15</v>
      </c>
      <c r="F74" s="24">
        <v>11</v>
      </c>
      <c r="G74" s="24">
        <v>2</v>
      </c>
      <c r="H74" s="24">
        <v>2</v>
      </c>
      <c r="I74" s="24">
        <v>6</v>
      </c>
      <c r="J74" s="24">
        <v>0</v>
      </c>
      <c r="K74" s="24">
        <v>12</v>
      </c>
      <c r="L74" s="24">
        <v>6</v>
      </c>
      <c r="M74" s="22">
        <v>5</v>
      </c>
      <c r="N74" s="19">
        <f t="shared" si="13"/>
        <v>72</v>
      </c>
      <c r="O74" s="20">
        <f t="shared" si="14"/>
        <v>60</v>
      </c>
      <c r="P74" s="21"/>
    </row>
    <row r="75" spans="1:27" x14ac:dyDescent="0.25">
      <c r="A75" s="17" t="s">
        <v>30</v>
      </c>
      <c r="B75" s="24">
        <v>8</v>
      </c>
      <c r="C75" s="24">
        <v>1</v>
      </c>
      <c r="D75" s="22">
        <v>0</v>
      </c>
      <c r="E75" s="24">
        <v>1</v>
      </c>
      <c r="F75" s="24">
        <v>7</v>
      </c>
      <c r="G75" s="24">
        <v>2</v>
      </c>
      <c r="H75" s="24">
        <v>0</v>
      </c>
      <c r="I75" s="24">
        <v>2</v>
      </c>
      <c r="J75" s="24">
        <v>0</v>
      </c>
      <c r="K75" s="24">
        <v>0</v>
      </c>
      <c r="L75" s="24">
        <v>4</v>
      </c>
      <c r="M75" s="22">
        <v>6</v>
      </c>
      <c r="N75" s="19">
        <f t="shared" si="13"/>
        <v>31</v>
      </c>
      <c r="O75" s="20">
        <f t="shared" si="14"/>
        <v>31</v>
      </c>
      <c r="P75" s="21"/>
    </row>
    <row r="76" spans="1:27" x14ac:dyDescent="0.25">
      <c r="A76" s="17" t="s">
        <v>31</v>
      </c>
      <c r="B76" s="24">
        <v>7</v>
      </c>
      <c r="C76" s="24">
        <v>58</v>
      </c>
      <c r="D76" s="22">
        <v>0</v>
      </c>
      <c r="E76" s="24">
        <v>12</v>
      </c>
      <c r="F76" s="24">
        <v>13</v>
      </c>
      <c r="G76" s="24">
        <v>12</v>
      </c>
      <c r="H76" s="24">
        <v>1</v>
      </c>
      <c r="I76" s="24">
        <v>9</v>
      </c>
      <c r="J76" s="24">
        <v>0</v>
      </c>
      <c r="K76" s="24">
        <v>38</v>
      </c>
      <c r="L76" s="24">
        <v>2</v>
      </c>
      <c r="M76" s="22">
        <v>9</v>
      </c>
      <c r="N76" s="19">
        <f t="shared" si="13"/>
        <v>161</v>
      </c>
      <c r="O76" s="20">
        <f t="shared" si="14"/>
        <v>123</v>
      </c>
      <c r="P76" s="21"/>
      <c r="AA76">
        <v>206</v>
      </c>
    </row>
    <row r="77" spans="1:27" x14ac:dyDescent="0.25">
      <c r="A77" s="17" t="s">
        <v>32</v>
      </c>
      <c r="B77" s="24">
        <v>24</v>
      </c>
      <c r="C77" s="24">
        <v>175</v>
      </c>
      <c r="D77" s="24">
        <v>44</v>
      </c>
      <c r="E77" s="24">
        <v>29</v>
      </c>
      <c r="F77" s="24">
        <v>13</v>
      </c>
      <c r="G77" s="24">
        <v>4</v>
      </c>
      <c r="H77" s="68">
        <v>0</v>
      </c>
      <c r="I77" s="24">
        <v>54</v>
      </c>
      <c r="J77" s="24">
        <v>0</v>
      </c>
      <c r="K77" s="68">
        <v>22</v>
      </c>
      <c r="L77" s="24">
        <v>11</v>
      </c>
      <c r="M77" s="22">
        <v>0</v>
      </c>
      <c r="N77" s="19">
        <f t="shared" si="13"/>
        <v>376</v>
      </c>
      <c r="O77" s="20">
        <f t="shared" si="14"/>
        <v>354</v>
      </c>
      <c r="P77" s="21"/>
      <c r="AA77">
        <v>83</v>
      </c>
    </row>
    <row r="78" spans="1:27" x14ac:dyDescent="0.25">
      <c r="A78" s="17" t="s">
        <v>33</v>
      </c>
      <c r="B78" s="24">
        <v>3</v>
      </c>
      <c r="C78" s="24">
        <v>1</v>
      </c>
      <c r="D78" s="22">
        <v>1</v>
      </c>
      <c r="E78" s="24">
        <v>12</v>
      </c>
      <c r="F78" s="24">
        <v>14</v>
      </c>
      <c r="G78" s="24">
        <v>0</v>
      </c>
      <c r="H78" s="24">
        <v>0</v>
      </c>
      <c r="I78" s="24">
        <v>3</v>
      </c>
      <c r="J78" s="24">
        <v>0</v>
      </c>
      <c r="K78" s="24">
        <v>11</v>
      </c>
      <c r="L78" s="24">
        <v>4</v>
      </c>
      <c r="M78" s="22">
        <v>4</v>
      </c>
      <c r="N78" s="19">
        <f t="shared" si="13"/>
        <v>53</v>
      </c>
      <c r="O78" s="20">
        <f t="shared" si="14"/>
        <v>42</v>
      </c>
      <c r="P78" s="21"/>
    </row>
    <row r="79" spans="1:27" x14ac:dyDescent="0.25">
      <c r="A79" s="17" t="s">
        <v>34</v>
      </c>
      <c r="B79" s="24">
        <v>4</v>
      </c>
      <c r="C79" s="24">
        <v>3</v>
      </c>
      <c r="D79" s="22">
        <v>9</v>
      </c>
      <c r="E79" s="24">
        <v>13</v>
      </c>
      <c r="F79" s="24">
        <v>10</v>
      </c>
      <c r="G79" s="24">
        <v>2</v>
      </c>
      <c r="H79" s="24">
        <v>0</v>
      </c>
      <c r="I79" s="24">
        <v>1</v>
      </c>
      <c r="J79" s="24">
        <v>0</v>
      </c>
      <c r="K79" s="24">
        <v>5</v>
      </c>
      <c r="L79" s="24">
        <v>2</v>
      </c>
      <c r="M79" s="22">
        <v>3</v>
      </c>
      <c r="N79" s="19">
        <f t="shared" si="13"/>
        <v>52</v>
      </c>
      <c r="O79" s="20">
        <f t="shared" si="14"/>
        <v>47</v>
      </c>
      <c r="P79" s="21"/>
    </row>
    <row r="80" spans="1:27" x14ac:dyDescent="0.25">
      <c r="A80" s="17" t="s">
        <v>35</v>
      </c>
      <c r="B80" s="24">
        <v>0</v>
      </c>
      <c r="C80" s="24">
        <v>0</v>
      </c>
      <c r="D80" s="22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2">
        <v>0</v>
      </c>
      <c r="N80" s="19">
        <f t="shared" si="13"/>
        <v>0</v>
      </c>
      <c r="O80" s="20">
        <f t="shared" si="14"/>
        <v>0</v>
      </c>
      <c r="P80" s="21"/>
    </row>
    <row r="81" spans="1:27" x14ac:dyDescent="0.25">
      <c r="A81" s="17" t="s">
        <v>36</v>
      </c>
      <c r="B81" s="24">
        <v>1</v>
      </c>
      <c r="C81" s="24">
        <v>0</v>
      </c>
      <c r="D81" s="22">
        <v>2</v>
      </c>
      <c r="E81" s="24">
        <v>4</v>
      </c>
      <c r="F81" s="24">
        <v>6</v>
      </c>
      <c r="G81" s="24">
        <v>5</v>
      </c>
      <c r="H81" s="24">
        <v>1</v>
      </c>
      <c r="I81" s="24">
        <v>0</v>
      </c>
      <c r="J81" s="24">
        <v>0</v>
      </c>
      <c r="K81" s="24">
        <v>0</v>
      </c>
      <c r="L81" s="24">
        <v>2</v>
      </c>
      <c r="M81" s="22">
        <v>0</v>
      </c>
      <c r="N81" s="19">
        <f t="shared" si="13"/>
        <v>21</v>
      </c>
      <c r="O81" s="20">
        <f t="shared" si="14"/>
        <v>21</v>
      </c>
      <c r="P81" s="21"/>
    </row>
    <row r="82" spans="1:27" x14ac:dyDescent="0.25">
      <c r="A82" s="17" t="s">
        <v>37</v>
      </c>
      <c r="B82" s="24">
        <v>0</v>
      </c>
      <c r="C82" s="24">
        <v>0</v>
      </c>
      <c r="D82" s="22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2">
        <v>0</v>
      </c>
      <c r="N82" s="19">
        <f t="shared" si="13"/>
        <v>0</v>
      </c>
      <c r="O82" s="20">
        <f t="shared" si="14"/>
        <v>0</v>
      </c>
      <c r="P82" s="21"/>
      <c r="AA82">
        <v>50</v>
      </c>
    </row>
    <row r="83" spans="1:27" x14ac:dyDescent="0.25">
      <c r="A83" s="17" t="s">
        <v>38</v>
      </c>
      <c r="B83" s="24">
        <v>2</v>
      </c>
      <c r="C83" s="24">
        <v>11</v>
      </c>
      <c r="D83" s="22">
        <v>1</v>
      </c>
      <c r="E83" s="24">
        <v>4</v>
      </c>
      <c r="F83" s="24">
        <v>2</v>
      </c>
      <c r="G83" s="24">
        <v>4</v>
      </c>
      <c r="H83" s="24">
        <v>1</v>
      </c>
      <c r="I83" s="24">
        <v>3</v>
      </c>
      <c r="J83" s="24">
        <v>14</v>
      </c>
      <c r="K83" s="24">
        <v>2</v>
      </c>
      <c r="L83" s="24">
        <v>4</v>
      </c>
      <c r="M83" s="22">
        <v>1</v>
      </c>
      <c r="N83" s="19">
        <f t="shared" si="13"/>
        <v>49</v>
      </c>
      <c r="O83" s="20">
        <f t="shared" si="14"/>
        <v>33</v>
      </c>
      <c r="P83" s="21"/>
      <c r="AA83">
        <v>182</v>
      </c>
    </row>
    <row r="84" spans="1:27" x14ac:dyDescent="0.25">
      <c r="A84" s="17" t="s">
        <v>39</v>
      </c>
      <c r="B84" s="24">
        <v>2</v>
      </c>
      <c r="C84" s="24">
        <v>1</v>
      </c>
      <c r="D84" s="22">
        <v>2</v>
      </c>
      <c r="E84" s="24">
        <v>7</v>
      </c>
      <c r="F84" s="24">
        <v>7</v>
      </c>
      <c r="G84" s="24">
        <v>1</v>
      </c>
      <c r="H84" s="24">
        <v>0</v>
      </c>
      <c r="I84" s="24">
        <v>1</v>
      </c>
      <c r="J84" s="24">
        <v>0</v>
      </c>
      <c r="K84" s="24">
        <v>2</v>
      </c>
      <c r="L84" s="24">
        <v>4</v>
      </c>
      <c r="M84" s="22">
        <v>1</v>
      </c>
      <c r="N84" s="19">
        <f t="shared" si="13"/>
        <v>28</v>
      </c>
      <c r="O84" s="20">
        <f t="shared" si="14"/>
        <v>26</v>
      </c>
      <c r="P84" s="21"/>
      <c r="AA84">
        <v>58</v>
      </c>
    </row>
    <row r="85" spans="1:27" x14ac:dyDescent="0.25">
      <c r="A85" s="17" t="s">
        <v>40</v>
      </c>
      <c r="B85" s="24">
        <v>1</v>
      </c>
      <c r="C85" s="24">
        <v>1</v>
      </c>
      <c r="D85" s="22">
        <v>1</v>
      </c>
      <c r="E85" s="24">
        <v>0</v>
      </c>
      <c r="F85" s="24">
        <v>1</v>
      </c>
      <c r="G85" s="24">
        <v>0</v>
      </c>
      <c r="H85" s="24">
        <v>0</v>
      </c>
      <c r="I85" s="24">
        <v>2</v>
      </c>
      <c r="J85" s="24">
        <v>0</v>
      </c>
      <c r="K85" s="24">
        <v>0</v>
      </c>
      <c r="L85" s="24">
        <v>2</v>
      </c>
      <c r="M85" s="22">
        <v>2</v>
      </c>
      <c r="N85" s="19">
        <f t="shared" si="13"/>
        <v>10</v>
      </c>
      <c r="O85" s="20">
        <f t="shared" si="14"/>
        <v>10</v>
      </c>
      <c r="P85" s="21"/>
    </row>
    <row r="86" spans="1:27" x14ac:dyDescent="0.25">
      <c r="A86" s="15" t="s">
        <v>14</v>
      </c>
      <c r="B86" s="26">
        <f t="shared" ref="B86:L86" si="15">SUM(B72:B85)</f>
        <v>69</v>
      </c>
      <c r="C86" s="26">
        <f t="shared" si="15"/>
        <v>261</v>
      </c>
      <c r="D86" s="26">
        <f t="shared" si="15"/>
        <v>74</v>
      </c>
      <c r="E86" s="26">
        <f t="shared" si="15"/>
        <v>122</v>
      </c>
      <c r="F86" s="26">
        <f t="shared" si="15"/>
        <v>118</v>
      </c>
      <c r="G86" s="26">
        <f t="shared" si="15"/>
        <v>42</v>
      </c>
      <c r="H86" s="26">
        <f t="shared" si="15"/>
        <v>8</v>
      </c>
      <c r="I86" s="26">
        <f t="shared" si="15"/>
        <v>89</v>
      </c>
      <c r="J86" s="26">
        <f t="shared" si="15"/>
        <v>14</v>
      </c>
      <c r="K86" s="26">
        <f t="shared" si="15"/>
        <v>106</v>
      </c>
      <c r="L86" s="26">
        <f t="shared" si="15"/>
        <v>57</v>
      </c>
      <c r="M86" s="26">
        <f>SUM(M72:M85)</f>
        <v>47</v>
      </c>
      <c r="N86" s="26">
        <f t="shared" ref="N86" si="16">SUM(B86:L86)</f>
        <v>960</v>
      </c>
      <c r="O86" s="20">
        <f>SUM(O72:O85)</f>
        <v>887</v>
      </c>
    </row>
    <row r="89" spans="1:27" x14ac:dyDescent="0.25">
      <c r="A89" s="86" t="s">
        <v>55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40"/>
    </row>
    <row r="90" spans="1:27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40"/>
    </row>
    <row r="92" spans="1:27" ht="56.25" x14ac:dyDescent="0.25">
      <c r="A92" s="15" t="s">
        <v>3</v>
      </c>
      <c r="B92" s="15" t="s">
        <v>4</v>
      </c>
      <c r="C92" s="15" t="s">
        <v>5</v>
      </c>
      <c r="D92" s="15" t="s">
        <v>75</v>
      </c>
      <c r="E92" s="15" t="s">
        <v>6</v>
      </c>
      <c r="F92" s="15" t="s">
        <v>7</v>
      </c>
      <c r="G92" s="15" t="s">
        <v>8</v>
      </c>
      <c r="H92" s="15" t="s">
        <v>9</v>
      </c>
      <c r="I92" s="15" t="s">
        <v>10</v>
      </c>
      <c r="J92" s="15" t="s">
        <v>11</v>
      </c>
      <c r="K92" s="15" t="s">
        <v>12</v>
      </c>
      <c r="L92" s="15" t="s">
        <v>13</v>
      </c>
      <c r="M92" s="15" t="s">
        <v>68</v>
      </c>
      <c r="N92" s="15" t="s">
        <v>14</v>
      </c>
      <c r="O92" s="16" t="s">
        <v>44</v>
      </c>
    </row>
    <row r="93" spans="1:27" x14ac:dyDescent="0.25">
      <c r="A93" s="17" t="s">
        <v>27</v>
      </c>
      <c r="B93" s="24">
        <v>7</v>
      </c>
      <c r="C93" s="24">
        <v>3</v>
      </c>
      <c r="D93" s="22">
        <v>4</v>
      </c>
      <c r="E93" s="24">
        <v>9</v>
      </c>
      <c r="F93" s="24">
        <v>10</v>
      </c>
      <c r="G93" s="24">
        <v>16</v>
      </c>
      <c r="H93" s="24">
        <v>3</v>
      </c>
      <c r="I93" s="24">
        <v>4</v>
      </c>
      <c r="J93" s="24">
        <v>0</v>
      </c>
      <c r="K93" s="24">
        <v>0</v>
      </c>
      <c r="L93" s="24">
        <v>3</v>
      </c>
      <c r="M93" s="22">
        <v>4</v>
      </c>
      <c r="N93" s="19">
        <f t="shared" ref="N93:N107" si="17">SUM(B93:L93)</f>
        <v>59</v>
      </c>
      <c r="O93" s="32">
        <f>B93+C93+E93+D93+F93+G93+H93+I93+L93+M93</f>
        <v>63</v>
      </c>
    </row>
    <row r="94" spans="1:27" x14ac:dyDescent="0.25">
      <c r="A94" s="17" t="s">
        <v>28</v>
      </c>
      <c r="B94" s="24">
        <v>2</v>
      </c>
      <c r="C94" s="24">
        <v>7</v>
      </c>
      <c r="D94" s="22">
        <v>5</v>
      </c>
      <c r="E94" s="24">
        <v>15</v>
      </c>
      <c r="F94" s="24">
        <v>26</v>
      </c>
      <c r="G94" s="24">
        <v>8</v>
      </c>
      <c r="H94" s="24">
        <v>2</v>
      </c>
      <c r="I94" s="24">
        <v>5</v>
      </c>
      <c r="J94" s="24">
        <v>0</v>
      </c>
      <c r="K94" s="24">
        <v>16</v>
      </c>
      <c r="L94" s="24">
        <v>6</v>
      </c>
      <c r="M94" s="22">
        <v>10</v>
      </c>
      <c r="N94" s="19">
        <f t="shared" si="17"/>
        <v>92</v>
      </c>
      <c r="O94" s="32">
        <f t="shared" ref="O94:O106" si="18">B94+C94+E94+D94+F94+G94+H94+I94+L94+M94</f>
        <v>86</v>
      </c>
    </row>
    <row r="95" spans="1:27" x14ac:dyDescent="0.25">
      <c r="A95" s="17" t="s">
        <v>29</v>
      </c>
      <c r="B95" s="24">
        <v>4</v>
      </c>
      <c r="C95" s="24">
        <v>2</v>
      </c>
      <c r="D95" s="22">
        <v>2</v>
      </c>
      <c r="E95" s="24">
        <v>14</v>
      </c>
      <c r="F95" s="24">
        <v>13</v>
      </c>
      <c r="G95" s="24">
        <v>1</v>
      </c>
      <c r="H95" s="24">
        <v>1</v>
      </c>
      <c r="I95" s="24">
        <v>3</v>
      </c>
      <c r="J95" s="24">
        <v>0</v>
      </c>
      <c r="K95" s="24">
        <v>6</v>
      </c>
      <c r="L95" s="24">
        <v>3</v>
      </c>
      <c r="M95" s="22">
        <v>6</v>
      </c>
      <c r="N95" s="19">
        <f t="shared" si="17"/>
        <v>49</v>
      </c>
      <c r="O95" s="32">
        <f t="shared" si="18"/>
        <v>49</v>
      </c>
    </row>
    <row r="96" spans="1:27" x14ac:dyDescent="0.25">
      <c r="A96" s="17" t="s">
        <v>30</v>
      </c>
      <c r="B96" s="24">
        <v>5</v>
      </c>
      <c r="C96" s="24">
        <v>2</v>
      </c>
      <c r="D96" s="22">
        <v>0</v>
      </c>
      <c r="E96" s="24">
        <v>3</v>
      </c>
      <c r="F96" s="24">
        <v>4</v>
      </c>
      <c r="G96" s="24">
        <v>1</v>
      </c>
      <c r="H96" s="24">
        <v>0</v>
      </c>
      <c r="I96" s="24">
        <v>6</v>
      </c>
      <c r="J96" s="24">
        <v>0</v>
      </c>
      <c r="K96" s="24">
        <v>0</v>
      </c>
      <c r="L96" s="24">
        <v>8</v>
      </c>
      <c r="M96" s="22">
        <v>6</v>
      </c>
      <c r="N96" s="19">
        <f t="shared" si="17"/>
        <v>29</v>
      </c>
      <c r="O96" s="32">
        <f t="shared" si="18"/>
        <v>35</v>
      </c>
    </row>
    <row r="97" spans="1:27" x14ac:dyDescent="0.25">
      <c r="A97" s="17" t="s">
        <v>31</v>
      </c>
      <c r="B97" s="24">
        <v>8</v>
      </c>
      <c r="C97" s="24">
        <v>38</v>
      </c>
      <c r="D97" s="22">
        <v>0</v>
      </c>
      <c r="E97" s="24">
        <v>13</v>
      </c>
      <c r="F97" s="24">
        <v>7</v>
      </c>
      <c r="G97" s="24">
        <v>3</v>
      </c>
      <c r="H97" s="24">
        <v>2</v>
      </c>
      <c r="I97" s="24">
        <v>8</v>
      </c>
      <c r="J97" s="24">
        <v>0</v>
      </c>
      <c r="K97" s="24">
        <v>40</v>
      </c>
      <c r="L97" s="24">
        <v>4</v>
      </c>
      <c r="M97" s="22">
        <v>4</v>
      </c>
      <c r="N97" s="19">
        <f t="shared" si="17"/>
        <v>123</v>
      </c>
      <c r="O97" s="32">
        <f t="shared" si="18"/>
        <v>87</v>
      </c>
      <c r="AA97">
        <v>283</v>
      </c>
    </row>
    <row r="98" spans="1:27" x14ac:dyDescent="0.25">
      <c r="A98" s="17" t="s">
        <v>32</v>
      </c>
      <c r="B98" s="24">
        <v>19</v>
      </c>
      <c r="C98" s="24">
        <v>206</v>
      </c>
      <c r="D98" s="22">
        <v>55</v>
      </c>
      <c r="E98" s="24">
        <v>27</v>
      </c>
      <c r="F98" s="24">
        <v>6</v>
      </c>
      <c r="G98" s="24">
        <v>3</v>
      </c>
      <c r="H98" s="24">
        <v>56</v>
      </c>
      <c r="I98" s="24">
        <v>0</v>
      </c>
      <c r="J98" s="24">
        <v>15</v>
      </c>
      <c r="K98" s="24">
        <v>5</v>
      </c>
      <c r="L98" s="24">
        <v>41</v>
      </c>
      <c r="M98" s="22">
        <v>45</v>
      </c>
      <c r="N98" s="19">
        <f t="shared" si="17"/>
        <v>433</v>
      </c>
      <c r="O98" s="32">
        <f t="shared" si="18"/>
        <v>458</v>
      </c>
      <c r="AA98">
        <v>122</v>
      </c>
    </row>
    <row r="99" spans="1:27" x14ac:dyDescent="0.25">
      <c r="A99" s="17" t="s">
        <v>33</v>
      </c>
      <c r="B99" s="24">
        <v>3</v>
      </c>
      <c r="C99" s="24">
        <v>2</v>
      </c>
      <c r="D99" s="22">
        <v>4</v>
      </c>
      <c r="E99" s="24">
        <v>20</v>
      </c>
      <c r="F99" s="24">
        <v>6</v>
      </c>
      <c r="G99" s="24">
        <v>0</v>
      </c>
      <c r="H99" s="24">
        <v>0</v>
      </c>
      <c r="I99" s="24">
        <v>2</v>
      </c>
      <c r="J99" s="24">
        <v>0</v>
      </c>
      <c r="K99" s="24">
        <v>7</v>
      </c>
      <c r="L99" s="24">
        <v>6</v>
      </c>
      <c r="M99" s="22">
        <v>2</v>
      </c>
      <c r="N99" s="19">
        <f t="shared" si="17"/>
        <v>50</v>
      </c>
      <c r="O99" s="32">
        <f t="shared" si="18"/>
        <v>45</v>
      </c>
    </row>
    <row r="100" spans="1:27" x14ac:dyDescent="0.25">
      <c r="A100" s="17" t="s">
        <v>34</v>
      </c>
      <c r="B100" s="24">
        <v>4</v>
      </c>
      <c r="C100" s="24">
        <v>1</v>
      </c>
      <c r="D100" s="22">
        <v>2</v>
      </c>
      <c r="E100" s="24">
        <v>8</v>
      </c>
      <c r="F100" s="24">
        <v>2</v>
      </c>
      <c r="G100" s="24">
        <v>8</v>
      </c>
      <c r="H100" s="24">
        <v>2</v>
      </c>
      <c r="I100" s="24">
        <v>3</v>
      </c>
      <c r="J100" s="24">
        <v>0</v>
      </c>
      <c r="K100" s="24">
        <v>9</v>
      </c>
      <c r="L100" s="24">
        <v>1</v>
      </c>
      <c r="M100" s="22">
        <v>3</v>
      </c>
      <c r="N100" s="19">
        <f t="shared" si="17"/>
        <v>40</v>
      </c>
      <c r="O100" s="32">
        <f t="shared" si="18"/>
        <v>34</v>
      </c>
    </row>
    <row r="101" spans="1:27" x14ac:dyDescent="0.25">
      <c r="A101" s="17" t="s">
        <v>35</v>
      </c>
      <c r="B101" s="24">
        <v>0</v>
      </c>
      <c r="C101" s="24">
        <v>0</v>
      </c>
      <c r="D101" s="22">
        <v>0</v>
      </c>
      <c r="E101" s="24">
        <v>4</v>
      </c>
      <c r="F101" s="24">
        <v>4</v>
      </c>
      <c r="G101" s="24">
        <v>3</v>
      </c>
      <c r="H101" s="24">
        <v>0</v>
      </c>
      <c r="I101" s="24">
        <v>3</v>
      </c>
      <c r="J101" s="24">
        <v>0</v>
      </c>
      <c r="K101" s="24">
        <v>0</v>
      </c>
      <c r="L101" s="24">
        <v>3</v>
      </c>
      <c r="M101" s="22">
        <v>4</v>
      </c>
      <c r="N101" s="19">
        <f t="shared" si="17"/>
        <v>17</v>
      </c>
      <c r="O101" s="32">
        <f t="shared" si="18"/>
        <v>21</v>
      </c>
    </row>
    <row r="102" spans="1:27" x14ac:dyDescent="0.25">
      <c r="A102" s="17" t="s">
        <v>36</v>
      </c>
      <c r="B102" s="24">
        <v>0</v>
      </c>
      <c r="C102" s="24">
        <v>0</v>
      </c>
      <c r="D102" s="22">
        <v>1</v>
      </c>
      <c r="E102" s="24">
        <v>6</v>
      </c>
      <c r="F102" s="24">
        <v>5</v>
      </c>
      <c r="G102" s="24">
        <v>11</v>
      </c>
      <c r="H102" s="24">
        <v>1</v>
      </c>
      <c r="I102" s="24">
        <v>2</v>
      </c>
      <c r="J102" s="24">
        <v>0</v>
      </c>
      <c r="K102" s="24">
        <v>0</v>
      </c>
      <c r="L102" s="24">
        <v>1</v>
      </c>
      <c r="M102" s="22">
        <v>3</v>
      </c>
      <c r="N102" s="19">
        <f t="shared" si="17"/>
        <v>27</v>
      </c>
      <c r="O102" s="32">
        <f t="shared" si="18"/>
        <v>30</v>
      </c>
    </row>
    <row r="103" spans="1:27" x14ac:dyDescent="0.25">
      <c r="A103" s="17" t="s">
        <v>37</v>
      </c>
      <c r="B103" s="24">
        <v>3</v>
      </c>
      <c r="C103" s="24">
        <v>0</v>
      </c>
      <c r="D103" s="22">
        <v>0</v>
      </c>
      <c r="E103" s="24">
        <v>2</v>
      </c>
      <c r="F103" s="24">
        <v>0</v>
      </c>
      <c r="G103" s="24">
        <v>0</v>
      </c>
      <c r="H103" s="24">
        <v>0</v>
      </c>
      <c r="I103" s="24">
        <v>3</v>
      </c>
      <c r="J103" s="24">
        <v>0</v>
      </c>
      <c r="K103" s="24">
        <v>5</v>
      </c>
      <c r="L103" s="24">
        <v>3</v>
      </c>
      <c r="M103" s="22">
        <v>0</v>
      </c>
      <c r="N103" s="19">
        <f t="shared" si="17"/>
        <v>16</v>
      </c>
      <c r="O103" s="32">
        <f t="shared" si="18"/>
        <v>11</v>
      </c>
      <c r="AA103">
        <v>48</v>
      </c>
    </row>
    <row r="104" spans="1:27" x14ac:dyDescent="0.25">
      <c r="A104" s="17" t="s">
        <v>38</v>
      </c>
      <c r="B104" s="24">
        <v>2</v>
      </c>
      <c r="C104" s="24">
        <v>8</v>
      </c>
      <c r="D104" s="22">
        <v>0</v>
      </c>
      <c r="E104" s="24">
        <v>10</v>
      </c>
      <c r="F104" s="24">
        <v>5</v>
      </c>
      <c r="G104" s="24">
        <v>8</v>
      </c>
      <c r="H104" s="24">
        <v>0</v>
      </c>
      <c r="I104" s="24">
        <v>3</v>
      </c>
      <c r="J104" s="24">
        <v>12</v>
      </c>
      <c r="K104" s="24">
        <v>2</v>
      </c>
      <c r="L104" s="24">
        <v>1</v>
      </c>
      <c r="M104" s="22">
        <v>3</v>
      </c>
      <c r="N104" s="19">
        <f t="shared" si="17"/>
        <v>51</v>
      </c>
      <c r="O104" s="32">
        <f t="shared" si="18"/>
        <v>40</v>
      </c>
      <c r="AA104">
        <v>172</v>
      </c>
    </row>
    <row r="105" spans="1:27" x14ac:dyDescent="0.25">
      <c r="A105" s="17" t="s">
        <v>39</v>
      </c>
      <c r="B105" s="24">
        <v>1</v>
      </c>
      <c r="C105" s="24">
        <v>0</v>
      </c>
      <c r="D105" s="22">
        <v>0</v>
      </c>
      <c r="E105" s="24">
        <v>7</v>
      </c>
      <c r="F105" s="24">
        <v>3</v>
      </c>
      <c r="G105" s="24">
        <v>2</v>
      </c>
      <c r="H105" s="24">
        <v>0</v>
      </c>
      <c r="I105" s="24">
        <v>3</v>
      </c>
      <c r="J105" s="24">
        <v>0</v>
      </c>
      <c r="K105" s="24">
        <v>1</v>
      </c>
      <c r="L105" s="24">
        <v>2</v>
      </c>
      <c r="M105" s="22">
        <v>0</v>
      </c>
      <c r="N105" s="19">
        <f t="shared" si="17"/>
        <v>19</v>
      </c>
      <c r="O105" s="32">
        <f t="shared" si="18"/>
        <v>18</v>
      </c>
      <c r="AA105">
        <v>73</v>
      </c>
    </row>
    <row r="106" spans="1:27" x14ac:dyDescent="0.25">
      <c r="A106" s="17" t="s">
        <v>40</v>
      </c>
      <c r="B106" s="24">
        <v>0</v>
      </c>
      <c r="C106" s="24">
        <v>0</v>
      </c>
      <c r="D106" s="22">
        <v>2</v>
      </c>
      <c r="E106" s="24">
        <v>2</v>
      </c>
      <c r="F106" s="24">
        <v>2</v>
      </c>
      <c r="G106" s="24">
        <v>0</v>
      </c>
      <c r="H106" s="24">
        <v>0</v>
      </c>
      <c r="I106" s="24">
        <v>2</v>
      </c>
      <c r="J106" s="24">
        <v>0</v>
      </c>
      <c r="K106" s="24">
        <v>0</v>
      </c>
      <c r="L106" s="24">
        <v>0</v>
      </c>
      <c r="M106" s="22">
        <v>1</v>
      </c>
      <c r="N106" s="19">
        <f t="shared" si="17"/>
        <v>8</v>
      </c>
      <c r="O106" s="32">
        <f t="shared" si="18"/>
        <v>9</v>
      </c>
    </row>
    <row r="107" spans="1:27" x14ac:dyDescent="0.25">
      <c r="A107" s="15" t="s">
        <v>14</v>
      </c>
      <c r="B107" s="26">
        <f t="shared" ref="B107:L107" si="19">SUM(B93:B106)</f>
        <v>58</v>
      </c>
      <c r="C107" s="26">
        <f t="shared" si="19"/>
        <v>269</v>
      </c>
      <c r="D107" s="26">
        <f t="shared" si="19"/>
        <v>75</v>
      </c>
      <c r="E107" s="26">
        <f t="shared" si="19"/>
        <v>140</v>
      </c>
      <c r="F107" s="26">
        <f t="shared" si="19"/>
        <v>93</v>
      </c>
      <c r="G107" s="26">
        <f t="shared" si="19"/>
        <v>64</v>
      </c>
      <c r="H107" s="26">
        <f t="shared" si="19"/>
        <v>67</v>
      </c>
      <c r="I107" s="26">
        <f t="shared" si="19"/>
        <v>47</v>
      </c>
      <c r="J107" s="26">
        <f t="shared" si="19"/>
        <v>27</v>
      </c>
      <c r="K107" s="26">
        <f t="shared" si="19"/>
        <v>91</v>
      </c>
      <c r="L107" s="26">
        <f t="shared" si="19"/>
        <v>82</v>
      </c>
      <c r="M107" s="26">
        <f>SUM(M93:M106)</f>
        <v>91</v>
      </c>
      <c r="N107" s="26">
        <f t="shared" si="17"/>
        <v>1013</v>
      </c>
      <c r="O107" s="32">
        <f>SUM(O93:O106)</f>
        <v>986</v>
      </c>
      <c r="P107">
        <f t="shared" ref="P107" si="20">B107+E107+F107+G107+H107+I107+L107</f>
        <v>551</v>
      </c>
    </row>
    <row r="112" spans="1:27" x14ac:dyDescent="0.25">
      <c r="A112" s="86" t="s">
        <v>56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40"/>
    </row>
    <row r="113" spans="1:17" x14ac:dyDescent="0.25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40"/>
    </row>
    <row r="115" spans="1:17" ht="56.25" x14ac:dyDescent="0.25">
      <c r="A115" s="33" t="s">
        <v>3</v>
      </c>
      <c r="B115" s="33" t="s">
        <v>4</v>
      </c>
      <c r="C115" s="33" t="s">
        <v>5</v>
      </c>
      <c r="D115" s="33" t="s">
        <v>75</v>
      </c>
      <c r="E115" s="33" t="s">
        <v>6</v>
      </c>
      <c r="F115" s="33" t="s">
        <v>7</v>
      </c>
      <c r="G115" s="33" t="s">
        <v>8</v>
      </c>
      <c r="H115" s="33" t="s">
        <v>9</v>
      </c>
      <c r="I115" s="33" t="s">
        <v>10</v>
      </c>
      <c r="J115" s="33" t="s">
        <v>11</v>
      </c>
      <c r="K115" s="33" t="s">
        <v>12</v>
      </c>
      <c r="L115" s="33" t="s">
        <v>13</v>
      </c>
      <c r="M115" s="33" t="s">
        <v>68</v>
      </c>
      <c r="N115" s="33" t="s">
        <v>14</v>
      </c>
      <c r="O115" s="34"/>
    </row>
    <row r="116" spans="1:17" x14ac:dyDescent="0.25">
      <c r="A116" s="35" t="s">
        <v>27</v>
      </c>
      <c r="B116" s="2">
        <f>SUM(B8,B29,B50,B72,B93)</f>
        <v>31</v>
      </c>
      <c r="C116" s="2">
        <f t="shared" ref="C116:M116" si="21">SUM(C8,C29,C50,C72,C93)</f>
        <v>13</v>
      </c>
      <c r="D116" s="2">
        <f t="shared" si="21"/>
        <v>9</v>
      </c>
      <c r="E116" s="2">
        <f t="shared" si="21"/>
        <v>51</v>
      </c>
      <c r="F116" s="2">
        <f t="shared" si="21"/>
        <v>66</v>
      </c>
      <c r="G116" s="2">
        <f t="shared" si="21"/>
        <v>52</v>
      </c>
      <c r="H116" s="2">
        <f t="shared" si="21"/>
        <v>9</v>
      </c>
      <c r="I116" s="2">
        <f t="shared" si="21"/>
        <v>19</v>
      </c>
      <c r="J116" s="2">
        <f t="shared" si="21"/>
        <v>0</v>
      </c>
      <c r="K116" s="2">
        <f t="shared" si="21"/>
        <v>2</v>
      </c>
      <c r="L116" s="2">
        <f t="shared" si="21"/>
        <v>23</v>
      </c>
      <c r="M116" s="2">
        <f t="shared" si="21"/>
        <v>21</v>
      </c>
      <c r="N116" s="36">
        <f t="shared" ref="N116:N130" si="22">SUM(B116:L116)</f>
        <v>275</v>
      </c>
      <c r="O116" s="37">
        <f>B116+C116+E116+D116+F116+G116+H116+I116+L116+M116</f>
        <v>294</v>
      </c>
      <c r="Q116">
        <f>F116+G116+H116+I116+L116</f>
        <v>169</v>
      </c>
    </row>
    <row r="117" spans="1:17" x14ac:dyDescent="0.25">
      <c r="A117" s="35" t="s">
        <v>28</v>
      </c>
      <c r="B117" s="2">
        <f t="shared" ref="B117:M117" si="23">SUM(B9,B30,B51,B73,B94)</f>
        <v>20</v>
      </c>
      <c r="C117" s="2">
        <f t="shared" si="23"/>
        <v>32</v>
      </c>
      <c r="D117" s="2">
        <f t="shared" si="23"/>
        <v>28</v>
      </c>
      <c r="E117" s="2">
        <f t="shared" si="23"/>
        <v>84</v>
      </c>
      <c r="F117" s="2">
        <f t="shared" si="23"/>
        <v>124</v>
      </c>
      <c r="G117" s="2">
        <f t="shared" si="23"/>
        <v>42</v>
      </c>
      <c r="H117" s="2">
        <f t="shared" si="23"/>
        <v>6</v>
      </c>
      <c r="I117" s="2">
        <f t="shared" si="23"/>
        <v>31</v>
      </c>
      <c r="J117" s="2">
        <f t="shared" si="23"/>
        <v>0</v>
      </c>
      <c r="K117" s="2">
        <f t="shared" si="23"/>
        <v>79</v>
      </c>
      <c r="L117" s="2">
        <f t="shared" si="23"/>
        <v>36</v>
      </c>
      <c r="M117" s="2">
        <f t="shared" si="23"/>
        <v>42</v>
      </c>
      <c r="N117" s="36">
        <f t="shared" si="22"/>
        <v>482</v>
      </c>
      <c r="O117" s="37">
        <f t="shared" ref="O117:O129" si="24">B117+C117+E117+D117+F117+G117+H117+I117+L117+M117</f>
        <v>445</v>
      </c>
      <c r="Q117">
        <f t="shared" ref="Q117:Q130" si="25">F117+G117+H117+I117+L117</f>
        <v>239</v>
      </c>
    </row>
    <row r="118" spans="1:17" x14ac:dyDescent="0.25">
      <c r="A118" s="35" t="s">
        <v>29</v>
      </c>
      <c r="B118" s="2">
        <f t="shared" ref="B118:M118" si="26">SUM(B10,B31,B52,B74,B95)</f>
        <v>33</v>
      </c>
      <c r="C118" s="2">
        <f t="shared" si="26"/>
        <v>25</v>
      </c>
      <c r="D118" s="2">
        <f t="shared" si="26"/>
        <v>9</v>
      </c>
      <c r="E118" s="2">
        <f t="shared" si="26"/>
        <v>94</v>
      </c>
      <c r="F118" s="2">
        <f t="shared" si="26"/>
        <v>63</v>
      </c>
      <c r="G118" s="2">
        <f t="shared" si="26"/>
        <v>10</v>
      </c>
      <c r="H118" s="2">
        <f t="shared" si="26"/>
        <v>5</v>
      </c>
      <c r="I118" s="2">
        <f t="shared" si="26"/>
        <v>23</v>
      </c>
      <c r="J118" s="2">
        <f t="shared" si="26"/>
        <v>0</v>
      </c>
      <c r="K118" s="2">
        <f t="shared" si="26"/>
        <v>50</v>
      </c>
      <c r="L118" s="2">
        <f t="shared" si="26"/>
        <v>27</v>
      </c>
      <c r="M118" s="2">
        <f t="shared" si="26"/>
        <v>27</v>
      </c>
      <c r="N118" s="36">
        <f t="shared" si="22"/>
        <v>339</v>
      </c>
      <c r="O118" s="37">
        <f t="shared" si="24"/>
        <v>316</v>
      </c>
      <c r="Q118">
        <f t="shared" si="25"/>
        <v>128</v>
      </c>
    </row>
    <row r="119" spans="1:17" x14ac:dyDescent="0.25">
      <c r="A119" s="35" t="s">
        <v>30</v>
      </c>
      <c r="B119" s="2">
        <f t="shared" ref="B119:M119" si="27">SUM(B11,B32,B53,B75,B96)</f>
        <v>28</v>
      </c>
      <c r="C119" s="2">
        <f t="shared" si="27"/>
        <v>23</v>
      </c>
      <c r="D119" s="2">
        <f t="shared" si="27"/>
        <v>18</v>
      </c>
      <c r="E119" s="2">
        <f t="shared" si="27"/>
        <v>12</v>
      </c>
      <c r="F119" s="2">
        <f t="shared" si="27"/>
        <v>47</v>
      </c>
      <c r="G119" s="2">
        <f t="shared" si="27"/>
        <v>18</v>
      </c>
      <c r="H119" s="2">
        <f t="shared" si="27"/>
        <v>0</v>
      </c>
      <c r="I119" s="2">
        <f t="shared" si="27"/>
        <v>14</v>
      </c>
      <c r="J119" s="2">
        <f t="shared" si="27"/>
        <v>0</v>
      </c>
      <c r="K119" s="2">
        <f t="shared" si="27"/>
        <v>0</v>
      </c>
      <c r="L119" s="2">
        <f t="shared" si="27"/>
        <v>43</v>
      </c>
      <c r="M119" s="2">
        <f t="shared" si="27"/>
        <v>29</v>
      </c>
      <c r="N119" s="36">
        <f t="shared" si="22"/>
        <v>203</v>
      </c>
      <c r="O119" s="37">
        <f t="shared" si="24"/>
        <v>232</v>
      </c>
      <c r="Q119">
        <f t="shared" si="25"/>
        <v>122</v>
      </c>
    </row>
    <row r="120" spans="1:17" x14ac:dyDescent="0.25">
      <c r="A120" s="35" t="s">
        <v>31</v>
      </c>
      <c r="B120" s="2">
        <f t="shared" ref="B120:M120" si="28">SUM(B12,B33,B54,B76,B97)</f>
        <v>46</v>
      </c>
      <c r="C120" s="2">
        <f t="shared" si="28"/>
        <v>305</v>
      </c>
      <c r="D120" s="2">
        <f t="shared" si="28"/>
        <v>0</v>
      </c>
      <c r="E120" s="2">
        <f t="shared" si="28"/>
        <v>85</v>
      </c>
      <c r="F120" s="2">
        <f t="shared" si="28"/>
        <v>48</v>
      </c>
      <c r="G120" s="2">
        <f t="shared" si="28"/>
        <v>37</v>
      </c>
      <c r="H120" s="2">
        <f t="shared" si="28"/>
        <v>6</v>
      </c>
      <c r="I120" s="2">
        <f t="shared" si="28"/>
        <v>65</v>
      </c>
      <c r="J120" s="2">
        <f t="shared" si="28"/>
        <v>0</v>
      </c>
      <c r="K120" s="2">
        <f t="shared" si="28"/>
        <v>188</v>
      </c>
      <c r="L120" s="2">
        <f t="shared" si="28"/>
        <v>15</v>
      </c>
      <c r="M120" s="2">
        <f t="shared" si="28"/>
        <v>36</v>
      </c>
      <c r="N120" s="36">
        <f t="shared" si="22"/>
        <v>795</v>
      </c>
      <c r="O120" s="37">
        <f t="shared" si="24"/>
        <v>643</v>
      </c>
      <c r="Q120">
        <f t="shared" si="25"/>
        <v>171</v>
      </c>
    </row>
    <row r="121" spans="1:17" x14ac:dyDescent="0.25">
      <c r="A121" s="35" t="s">
        <v>32</v>
      </c>
      <c r="B121" s="2">
        <f t="shared" ref="B121:M121" si="29">SUM(B13,B34,B55,B77,B98)</f>
        <v>107</v>
      </c>
      <c r="C121" s="2">
        <f t="shared" si="29"/>
        <v>1024</v>
      </c>
      <c r="D121" s="2">
        <f t="shared" si="29"/>
        <v>204</v>
      </c>
      <c r="E121" s="2">
        <f t="shared" si="29"/>
        <v>156</v>
      </c>
      <c r="F121" s="2">
        <f t="shared" si="29"/>
        <v>49</v>
      </c>
      <c r="G121" s="2">
        <f t="shared" si="29"/>
        <v>23</v>
      </c>
      <c r="H121" s="2">
        <f t="shared" si="29"/>
        <v>142</v>
      </c>
      <c r="I121" s="2">
        <f t="shared" si="29"/>
        <v>189</v>
      </c>
      <c r="J121" s="2">
        <f t="shared" si="29"/>
        <v>15</v>
      </c>
      <c r="K121" s="2">
        <f t="shared" si="29"/>
        <v>44</v>
      </c>
      <c r="L121" s="2">
        <f t="shared" si="29"/>
        <v>117</v>
      </c>
      <c r="M121" s="2">
        <f t="shared" si="29"/>
        <v>201</v>
      </c>
      <c r="N121" s="36">
        <f t="shared" si="22"/>
        <v>2070</v>
      </c>
      <c r="O121" s="37">
        <f t="shared" si="24"/>
        <v>2212</v>
      </c>
      <c r="Q121">
        <f t="shared" si="25"/>
        <v>520</v>
      </c>
    </row>
    <row r="122" spans="1:17" x14ac:dyDescent="0.25">
      <c r="A122" s="35" t="s">
        <v>33</v>
      </c>
      <c r="B122" s="2">
        <f t="shared" ref="B122:M122" si="30">SUM(B14,B35,B56,B78,B99)</f>
        <v>24</v>
      </c>
      <c r="C122" s="2">
        <f t="shared" si="30"/>
        <v>6</v>
      </c>
      <c r="D122" s="2">
        <f t="shared" si="30"/>
        <v>17</v>
      </c>
      <c r="E122" s="2">
        <f t="shared" si="30"/>
        <v>108</v>
      </c>
      <c r="F122" s="2">
        <f t="shared" si="30"/>
        <v>61</v>
      </c>
      <c r="G122" s="2">
        <f t="shared" si="30"/>
        <v>0</v>
      </c>
      <c r="H122" s="2">
        <f t="shared" si="30"/>
        <v>0</v>
      </c>
      <c r="I122" s="2">
        <f t="shared" si="30"/>
        <v>12</v>
      </c>
      <c r="J122" s="2">
        <f t="shared" si="30"/>
        <v>0</v>
      </c>
      <c r="K122" s="2">
        <f t="shared" si="30"/>
        <v>30</v>
      </c>
      <c r="L122" s="2">
        <f t="shared" si="30"/>
        <v>27</v>
      </c>
      <c r="M122" s="2">
        <f t="shared" si="30"/>
        <v>19</v>
      </c>
      <c r="N122" s="36">
        <f t="shared" si="22"/>
        <v>285</v>
      </c>
      <c r="O122" s="37">
        <f t="shared" si="24"/>
        <v>274</v>
      </c>
      <c r="Q122">
        <f t="shared" si="25"/>
        <v>100</v>
      </c>
    </row>
    <row r="123" spans="1:17" x14ac:dyDescent="0.25">
      <c r="A123" s="35" t="s">
        <v>34</v>
      </c>
      <c r="B123" s="2">
        <f t="shared" ref="B123:M123" si="31">SUM(B15,B36,B57,B79,B100)</f>
        <v>15</v>
      </c>
      <c r="C123" s="2">
        <f t="shared" si="31"/>
        <v>17</v>
      </c>
      <c r="D123" s="2">
        <f t="shared" si="31"/>
        <v>26</v>
      </c>
      <c r="E123" s="2">
        <f t="shared" si="31"/>
        <v>51</v>
      </c>
      <c r="F123" s="2">
        <f t="shared" si="31"/>
        <v>55</v>
      </c>
      <c r="G123" s="2">
        <f t="shared" si="31"/>
        <v>16</v>
      </c>
      <c r="H123" s="2">
        <f t="shared" si="31"/>
        <v>3</v>
      </c>
      <c r="I123" s="2">
        <f t="shared" si="31"/>
        <v>15</v>
      </c>
      <c r="J123" s="2">
        <f t="shared" si="31"/>
        <v>0</v>
      </c>
      <c r="K123" s="2">
        <f t="shared" si="31"/>
        <v>40</v>
      </c>
      <c r="L123" s="2">
        <f t="shared" si="31"/>
        <v>14</v>
      </c>
      <c r="M123" s="2">
        <f t="shared" si="31"/>
        <v>17</v>
      </c>
      <c r="N123" s="36">
        <f t="shared" si="22"/>
        <v>252</v>
      </c>
      <c r="O123" s="37">
        <f t="shared" si="24"/>
        <v>229</v>
      </c>
      <c r="Q123">
        <f t="shared" si="25"/>
        <v>103</v>
      </c>
    </row>
    <row r="124" spans="1:17" x14ac:dyDescent="0.25">
      <c r="A124" s="35" t="s">
        <v>35</v>
      </c>
      <c r="B124" s="2">
        <f t="shared" ref="B124:M124" si="32">SUM(B16,B37,B58,B80,B101)</f>
        <v>2</v>
      </c>
      <c r="C124" s="2">
        <f t="shared" si="32"/>
        <v>1</v>
      </c>
      <c r="D124" s="2">
        <f t="shared" si="32"/>
        <v>0</v>
      </c>
      <c r="E124" s="2">
        <f t="shared" si="32"/>
        <v>15</v>
      </c>
      <c r="F124" s="2">
        <f t="shared" si="32"/>
        <v>14</v>
      </c>
      <c r="G124" s="2">
        <f t="shared" si="32"/>
        <v>13</v>
      </c>
      <c r="H124" s="2">
        <f t="shared" si="32"/>
        <v>0</v>
      </c>
      <c r="I124" s="2">
        <f t="shared" si="32"/>
        <v>8</v>
      </c>
      <c r="J124" s="2">
        <f t="shared" si="32"/>
        <v>0</v>
      </c>
      <c r="K124" s="2">
        <f t="shared" si="32"/>
        <v>8</v>
      </c>
      <c r="L124" s="2">
        <f t="shared" si="32"/>
        <v>12</v>
      </c>
      <c r="M124" s="2">
        <f t="shared" si="32"/>
        <v>9</v>
      </c>
      <c r="N124" s="36">
        <f t="shared" si="22"/>
        <v>73</v>
      </c>
      <c r="O124" s="37">
        <f t="shared" si="24"/>
        <v>74</v>
      </c>
      <c r="Q124">
        <f t="shared" si="25"/>
        <v>47</v>
      </c>
    </row>
    <row r="125" spans="1:17" x14ac:dyDescent="0.25">
      <c r="A125" s="35" t="s">
        <v>36</v>
      </c>
      <c r="B125" s="2">
        <f t="shared" ref="B125:M125" si="33">SUM(B17,B38,B59,B81,B102)</f>
        <v>2</v>
      </c>
      <c r="C125" s="2">
        <f t="shared" si="33"/>
        <v>2</v>
      </c>
      <c r="D125" s="2">
        <f t="shared" si="33"/>
        <v>4</v>
      </c>
      <c r="E125" s="2">
        <f t="shared" si="33"/>
        <v>19</v>
      </c>
      <c r="F125" s="2">
        <f t="shared" si="33"/>
        <v>39</v>
      </c>
      <c r="G125" s="2">
        <f t="shared" si="33"/>
        <v>34</v>
      </c>
      <c r="H125" s="2">
        <f t="shared" si="33"/>
        <v>3</v>
      </c>
      <c r="I125" s="2">
        <f t="shared" si="33"/>
        <v>5</v>
      </c>
      <c r="J125" s="2">
        <f t="shared" si="33"/>
        <v>0</v>
      </c>
      <c r="K125" s="2">
        <f t="shared" si="33"/>
        <v>0</v>
      </c>
      <c r="L125" s="2">
        <f t="shared" si="33"/>
        <v>8</v>
      </c>
      <c r="M125" s="2">
        <f t="shared" si="33"/>
        <v>9</v>
      </c>
      <c r="N125" s="36">
        <f t="shared" si="22"/>
        <v>116</v>
      </c>
      <c r="O125" s="37">
        <f t="shared" si="24"/>
        <v>125</v>
      </c>
      <c r="Q125">
        <f t="shared" si="25"/>
        <v>89</v>
      </c>
    </row>
    <row r="126" spans="1:17" x14ac:dyDescent="0.25">
      <c r="A126" s="35" t="s">
        <v>37</v>
      </c>
      <c r="B126" s="2">
        <f t="shared" ref="B126:M126" si="34">SUM(B18,B39,B60,B82,B103)</f>
        <v>15</v>
      </c>
      <c r="C126" s="2">
        <f t="shared" si="34"/>
        <v>20</v>
      </c>
      <c r="D126" s="2">
        <f t="shared" si="34"/>
        <v>4</v>
      </c>
      <c r="E126" s="2">
        <f t="shared" si="34"/>
        <v>8</v>
      </c>
      <c r="F126" s="2">
        <f t="shared" si="34"/>
        <v>0</v>
      </c>
      <c r="G126" s="2">
        <f t="shared" si="34"/>
        <v>0</v>
      </c>
      <c r="H126" s="2">
        <f t="shared" si="34"/>
        <v>0</v>
      </c>
      <c r="I126" s="2">
        <f t="shared" si="34"/>
        <v>12</v>
      </c>
      <c r="J126" s="2">
        <f t="shared" si="34"/>
        <v>0</v>
      </c>
      <c r="K126" s="2">
        <f t="shared" si="34"/>
        <v>27</v>
      </c>
      <c r="L126" s="2">
        <f t="shared" si="34"/>
        <v>6</v>
      </c>
      <c r="M126" s="2">
        <f t="shared" si="34"/>
        <v>0</v>
      </c>
      <c r="N126" s="36">
        <f t="shared" si="22"/>
        <v>92</v>
      </c>
      <c r="O126" s="37">
        <f t="shared" si="24"/>
        <v>65</v>
      </c>
      <c r="Q126">
        <f t="shared" si="25"/>
        <v>18</v>
      </c>
    </row>
    <row r="127" spans="1:17" x14ac:dyDescent="0.25">
      <c r="A127" s="35" t="s">
        <v>38</v>
      </c>
      <c r="B127" s="2">
        <f t="shared" ref="B127:M127" si="35">SUM(B19,B40,B61,B83,B104)</f>
        <v>12</v>
      </c>
      <c r="C127" s="2">
        <f t="shared" si="35"/>
        <v>40</v>
      </c>
      <c r="D127" s="2">
        <f t="shared" si="35"/>
        <v>7</v>
      </c>
      <c r="E127" s="2">
        <f t="shared" si="35"/>
        <v>45</v>
      </c>
      <c r="F127" s="2">
        <f t="shared" si="35"/>
        <v>33</v>
      </c>
      <c r="G127" s="2">
        <f t="shared" si="35"/>
        <v>36</v>
      </c>
      <c r="H127" s="2">
        <f t="shared" si="35"/>
        <v>5</v>
      </c>
      <c r="I127" s="2">
        <f t="shared" si="35"/>
        <v>21</v>
      </c>
      <c r="J127" s="2">
        <f t="shared" si="35"/>
        <v>45</v>
      </c>
      <c r="K127" s="2">
        <f t="shared" si="35"/>
        <v>18</v>
      </c>
      <c r="L127" s="2">
        <f t="shared" si="35"/>
        <v>23</v>
      </c>
      <c r="M127" s="2">
        <f t="shared" si="35"/>
        <v>10</v>
      </c>
      <c r="N127" s="36">
        <f t="shared" si="22"/>
        <v>285</v>
      </c>
      <c r="O127" s="37">
        <f t="shared" si="24"/>
        <v>232</v>
      </c>
      <c r="Q127">
        <f t="shared" si="25"/>
        <v>118</v>
      </c>
    </row>
    <row r="128" spans="1:17" x14ac:dyDescent="0.25">
      <c r="A128" s="35" t="s">
        <v>39</v>
      </c>
      <c r="B128" s="2">
        <f t="shared" ref="B128:M128" si="36">SUM(B20,B41,B62,B84,B105)</f>
        <v>6</v>
      </c>
      <c r="C128" s="2">
        <f t="shared" si="36"/>
        <v>2</v>
      </c>
      <c r="D128" s="2">
        <f t="shared" si="36"/>
        <v>3</v>
      </c>
      <c r="E128" s="2">
        <f t="shared" si="36"/>
        <v>35</v>
      </c>
      <c r="F128" s="2">
        <f t="shared" si="36"/>
        <v>21</v>
      </c>
      <c r="G128" s="2">
        <f t="shared" si="36"/>
        <v>9</v>
      </c>
      <c r="H128" s="2">
        <f t="shared" si="36"/>
        <v>0</v>
      </c>
      <c r="I128" s="2">
        <f t="shared" si="36"/>
        <v>6</v>
      </c>
      <c r="J128" s="2">
        <f t="shared" si="36"/>
        <v>0</v>
      </c>
      <c r="K128" s="2">
        <f t="shared" si="36"/>
        <v>12</v>
      </c>
      <c r="L128" s="2">
        <f t="shared" si="36"/>
        <v>16</v>
      </c>
      <c r="M128" s="2">
        <f t="shared" si="36"/>
        <v>7</v>
      </c>
      <c r="N128" s="36">
        <f t="shared" si="22"/>
        <v>110</v>
      </c>
      <c r="O128" s="37">
        <f t="shared" si="24"/>
        <v>105</v>
      </c>
      <c r="Q128">
        <f t="shared" si="25"/>
        <v>52</v>
      </c>
    </row>
    <row r="129" spans="1:17" x14ac:dyDescent="0.25">
      <c r="A129" s="35" t="s">
        <v>40</v>
      </c>
      <c r="B129" s="2">
        <f t="shared" ref="B129:M129" si="37">SUM(B21,B42,B63,B85,B106)</f>
        <v>3</v>
      </c>
      <c r="C129" s="2">
        <f t="shared" si="37"/>
        <v>5</v>
      </c>
      <c r="D129" s="2">
        <f t="shared" si="37"/>
        <v>9</v>
      </c>
      <c r="E129" s="2">
        <f t="shared" si="37"/>
        <v>6</v>
      </c>
      <c r="F129" s="2">
        <f t="shared" si="37"/>
        <v>8</v>
      </c>
      <c r="G129" s="2">
        <f t="shared" si="37"/>
        <v>0</v>
      </c>
      <c r="H129" s="2">
        <f t="shared" si="37"/>
        <v>0</v>
      </c>
      <c r="I129" s="2">
        <f t="shared" si="37"/>
        <v>11</v>
      </c>
      <c r="J129" s="2">
        <f t="shared" si="37"/>
        <v>0</v>
      </c>
      <c r="K129" s="2">
        <f t="shared" si="37"/>
        <v>2</v>
      </c>
      <c r="L129" s="2">
        <f t="shared" si="37"/>
        <v>9</v>
      </c>
      <c r="M129" s="2">
        <f t="shared" si="37"/>
        <v>5</v>
      </c>
      <c r="N129" s="36">
        <f t="shared" si="22"/>
        <v>53</v>
      </c>
      <c r="O129" s="37">
        <f t="shared" si="24"/>
        <v>56</v>
      </c>
      <c r="Q129">
        <f t="shared" si="25"/>
        <v>28</v>
      </c>
    </row>
    <row r="130" spans="1:17" x14ac:dyDescent="0.25">
      <c r="A130" s="33" t="s">
        <v>14</v>
      </c>
      <c r="B130" s="38">
        <f t="shared" ref="B130:M130" si="38">SUM(B116:B129)</f>
        <v>344</v>
      </c>
      <c r="C130" s="38">
        <f t="shared" si="38"/>
        <v>1515</v>
      </c>
      <c r="D130" s="38">
        <f t="shared" ref="D130" si="39">SUM(D116:D129)</f>
        <v>338</v>
      </c>
      <c r="E130" s="38">
        <f t="shared" si="38"/>
        <v>769</v>
      </c>
      <c r="F130" s="38">
        <f t="shared" si="38"/>
        <v>628</v>
      </c>
      <c r="G130" s="38">
        <f t="shared" si="38"/>
        <v>290</v>
      </c>
      <c r="H130" s="38">
        <f t="shared" si="38"/>
        <v>179</v>
      </c>
      <c r="I130" s="38">
        <f t="shared" si="38"/>
        <v>431</v>
      </c>
      <c r="J130" s="38">
        <f t="shared" si="38"/>
        <v>60</v>
      </c>
      <c r="K130" s="38">
        <f t="shared" si="38"/>
        <v>500</v>
      </c>
      <c r="L130" s="38">
        <f t="shared" si="38"/>
        <v>376</v>
      </c>
      <c r="M130" s="38">
        <f t="shared" si="38"/>
        <v>432</v>
      </c>
      <c r="N130" s="38">
        <f t="shared" si="22"/>
        <v>5430</v>
      </c>
      <c r="O130" s="37">
        <f>SUM(O116:O129)</f>
        <v>5302</v>
      </c>
      <c r="Q130">
        <f t="shared" si="25"/>
        <v>1904</v>
      </c>
    </row>
  </sheetData>
  <mergeCells count="9">
    <mergeCell ref="A68:N69"/>
    <mergeCell ref="A89:N90"/>
    <mergeCell ref="A112:N113"/>
    <mergeCell ref="A1:N1"/>
    <mergeCell ref="A2:N2"/>
    <mergeCell ref="A3:N3"/>
    <mergeCell ref="A4:N5"/>
    <mergeCell ref="A25:N26"/>
    <mergeCell ref="A46:N47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30"/>
  <sheetViews>
    <sheetView topLeftCell="A85" workbookViewId="0">
      <selection activeCell="D92" sqref="D92"/>
    </sheetView>
  </sheetViews>
  <sheetFormatPr baseColWidth="10" defaultRowHeight="15" x14ac:dyDescent="0.25"/>
  <cols>
    <col min="1" max="1" width="18.7109375" customWidth="1"/>
    <col min="2" max="2" width="8.7109375" customWidth="1"/>
    <col min="3" max="4" width="9.85546875" customWidth="1"/>
    <col min="5" max="5" width="10.28515625" customWidth="1"/>
    <col min="6" max="8" width="10.5703125" customWidth="1"/>
    <col min="9" max="9" width="11.42578125" customWidth="1"/>
    <col min="10" max="10" width="13.140625" customWidth="1"/>
    <col min="11" max="13" width="11.5703125" customWidth="1"/>
    <col min="14" max="15" width="8.42578125" customWidth="1"/>
  </cols>
  <sheetData>
    <row r="1" spans="1:26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41"/>
    </row>
    <row r="2" spans="1:26" ht="1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41"/>
    </row>
    <row r="3" spans="1:26" ht="1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41"/>
    </row>
    <row r="4" spans="1:26" ht="15" customHeight="1" x14ac:dyDescent="0.25">
      <c r="A4" s="86" t="s">
        <v>57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42"/>
    </row>
    <row r="5" spans="1:26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42"/>
    </row>
    <row r="7" spans="1:26" ht="56.25" x14ac:dyDescent="0.25">
      <c r="A7" s="15" t="s">
        <v>3</v>
      </c>
      <c r="B7" s="15" t="s">
        <v>4</v>
      </c>
      <c r="C7" s="15" t="s">
        <v>5</v>
      </c>
      <c r="D7" s="15" t="s">
        <v>75</v>
      </c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5" t="s">
        <v>11</v>
      </c>
      <c r="K7" s="15" t="s">
        <v>12</v>
      </c>
      <c r="L7" s="15" t="s">
        <v>13</v>
      </c>
      <c r="M7" s="15" t="s">
        <v>68</v>
      </c>
      <c r="N7" s="15" t="s">
        <v>14</v>
      </c>
      <c r="O7" s="16"/>
    </row>
    <row r="8" spans="1:26" ht="15" customHeight="1" x14ac:dyDescent="0.25">
      <c r="A8" s="17" t="s">
        <v>27</v>
      </c>
      <c r="B8" s="22">
        <v>5</v>
      </c>
      <c r="C8" s="22">
        <v>3</v>
      </c>
      <c r="D8" s="22">
        <v>0</v>
      </c>
      <c r="E8" s="22">
        <v>11</v>
      </c>
      <c r="F8" s="22">
        <v>13</v>
      </c>
      <c r="G8" s="22">
        <v>11</v>
      </c>
      <c r="H8" s="22">
        <v>5</v>
      </c>
      <c r="I8" s="22">
        <v>4</v>
      </c>
      <c r="J8" s="22">
        <v>0</v>
      </c>
      <c r="K8" s="22">
        <v>13</v>
      </c>
      <c r="L8" s="22">
        <v>1</v>
      </c>
      <c r="M8" s="22">
        <v>0</v>
      </c>
      <c r="N8" s="19">
        <f>SUM(B8:M8)</f>
        <v>66</v>
      </c>
      <c r="O8" s="20">
        <f>B8+C8+E8+D8+F8+G8+H8+I8+L8+M8</f>
        <v>53</v>
      </c>
      <c r="P8" s="21"/>
    </row>
    <row r="9" spans="1:26" ht="15" customHeight="1" x14ac:dyDescent="0.25">
      <c r="A9" s="17" t="s">
        <v>28</v>
      </c>
      <c r="B9" s="22">
        <v>3</v>
      </c>
      <c r="C9" s="22">
        <v>6</v>
      </c>
      <c r="D9" s="22">
        <v>6</v>
      </c>
      <c r="E9" s="22">
        <v>24</v>
      </c>
      <c r="F9" s="22">
        <v>18</v>
      </c>
      <c r="G9" s="22">
        <v>9</v>
      </c>
      <c r="H9" s="22">
        <v>0</v>
      </c>
      <c r="I9" s="22">
        <v>10</v>
      </c>
      <c r="J9" s="22">
        <v>0</v>
      </c>
      <c r="K9" s="22">
        <v>9</v>
      </c>
      <c r="L9" s="22">
        <v>3</v>
      </c>
      <c r="M9" s="22">
        <v>5</v>
      </c>
      <c r="N9" s="19">
        <f t="shared" ref="N9:N21" si="0">SUM(B9:M9)</f>
        <v>93</v>
      </c>
      <c r="O9" s="20">
        <f t="shared" ref="O9:O21" si="1">B9+C9+E9+D9+F9+G9+H9+I9+L9+M9</f>
        <v>84</v>
      </c>
      <c r="P9" s="21"/>
    </row>
    <row r="10" spans="1:26" ht="15" customHeight="1" x14ac:dyDescent="0.25">
      <c r="A10" s="17" t="s">
        <v>29</v>
      </c>
      <c r="B10" s="22">
        <v>9</v>
      </c>
      <c r="C10" s="22">
        <v>5</v>
      </c>
      <c r="D10" s="22">
        <v>2</v>
      </c>
      <c r="E10" s="22">
        <v>18</v>
      </c>
      <c r="F10" s="22">
        <v>10</v>
      </c>
      <c r="G10" s="22">
        <v>2</v>
      </c>
      <c r="H10" s="22">
        <v>0</v>
      </c>
      <c r="I10" s="22">
        <v>2</v>
      </c>
      <c r="J10" s="22">
        <v>0</v>
      </c>
      <c r="K10" s="22">
        <v>15</v>
      </c>
      <c r="L10" s="22">
        <v>3</v>
      </c>
      <c r="M10" s="22">
        <v>3</v>
      </c>
      <c r="N10" s="19">
        <f t="shared" si="0"/>
        <v>69</v>
      </c>
      <c r="O10" s="20">
        <f t="shared" si="1"/>
        <v>54</v>
      </c>
      <c r="P10" s="21"/>
    </row>
    <row r="11" spans="1:26" ht="15" customHeight="1" x14ac:dyDescent="0.25">
      <c r="A11" s="17" t="s">
        <v>30</v>
      </c>
      <c r="B11" s="22">
        <v>7</v>
      </c>
      <c r="C11" s="22">
        <v>0</v>
      </c>
      <c r="D11" s="22">
        <v>3</v>
      </c>
      <c r="E11" s="22">
        <v>5</v>
      </c>
      <c r="F11" s="22">
        <v>2</v>
      </c>
      <c r="G11" s="22">
        <v>4</v>
      </c>
      <c r="H11" s="22">
        <v>0</v>
      </c>
      <c r="I11" s="22">
        <v>2</v>
      </c>
      <c r="J11" s="22">
        <v>0</v>
      </c>
      <c r="K11" s="22">
        <v>9</v>
      </c>
      <c r="L11" s="22">
        <v>6</v>
      </c>
      <c r="M11" s="22">
        <v>3</v>
      </c>
      <c r="N11" s="19">
        <f t="shared" si="0"/>
        <v>41</v>
      </c>
      <c r="O11" s="20">
        <f t="shared" si="1"/>
        <v>32</v>
      </c>
      <c r="P11" s="21"/>
    </row>
    <row r="12" spans="1:26" ht="15" customHeight="1" x14ac:dyDescent="0.25">
      <c r="A12" s="17" t="s">
        <v>31</v>
      </c>
      <c r="B12" s="22">
        <v>13</v>
      </c>
      <c r="C12" s="22">
        <v>58</v>
      </c>
      <c r="D12" s="22">
        <v>0</v>
      </c>
      <c r="E12" s="22">
        <v>10</v>
      </c>
      <c r="F12" s="22">
        <v>9</v>
      </c>
      <c r="G12" s="22">
        <v>8</v>
      </c>
      <c r="H12" s="22">
        <v>1</v>
      </c>
      <c r="I12" s="22">
        <v>16</v>
      </c>
      <c r="J12" s="22">
        <v>0</v>
      </c>
      <c r="K12" s="22">
        <v>39</v>
      </c>
      <c r="L12" s="22">
        <v>3</v>
      </c>
      <c r="M12" s="22">
        <v>9</v>
      </c>
      <c r="N12" s="19">
        <f t="shared" si="0"/>
        <v>166</v>
      </c>
      <c r="O12" s="20">
        <f t="shared" si="1"/>
        <v>127</v>
      </c>
      <c r="P12" s="21"/>
      <c r="Z12">
        <v>245</v>
      </c>
    </row>
    <row r="13" spans="1:26" ht="15" customHeight="1" x14ac:dyDescent="0.25">
      <c r="A13" s="17" t="s">
        <v>32</v>
      </c>
      <c r="B13" s="22">
        <v>16</v>
      </c>
      <c r="C13" s="22">
        <v>269</v>
      </c>
      <c r="D13" s="22">
        <v>43</v>
      </c>
      <c r="E13" s="22">
        <v>38</v>
      </c>
      <c r="F13" s="22">
        <v>33</v>
      </c>
      <c r="G13" s="22">
        <v>11</v>
      </c>
      <c r="H13" s="22">
        <v>0</v>
      </c>
      <c r="I13" s="22">
        <v>104</v>
      </c>
      <c r="J13" s="22">
        <v>0</v>
      </c>
      <c r="K13" s="22">
        <v>7</v>
      </c>
      <c r="L13" s="22">
        <v>9</v>
      </c>
      <c r="M13" s="22">
        <v>24</v>
      </c>
      <c r="N13" s="19">
        <f t="shared" si="0"/>
        <v>554</v>
      </c>
      <c r="O13" s="20">
        <f t="shared" si="1"/>
        <v>547</v>
      </c>
      <c r="P13" s="21"/>
      <c r="Z13">
        <v>133</v>
      </c>
    </row>
    <row r="14" spans="1:26" ht="15" customHeight="1" x14ac:dyDescent="0.25">
      <c r="A14" s="17" t="s">
        <v>33</v>
      </c>
      <c r="B14" s="22">
        <v>4</v>
      </c>
      <c r="C14" s="22">
        <v>1</v>
      </c>
      <c r="D14" s="22">
        <v>2</v>
      </c>
      <c r="E14" s="22">
        <v>19</v>
      </c>
      <c r="F14" s="22">
        <v>7</v>
      </c>
      <c r="G14" s="22">
        <v>0</v>
      </c>
      <c r="H14" s="22">
        <v>0</v>
      </c>
      <c r="I14" s="22">
        <v>3</v>
      </c>
      <c r="J14" s="22">
        <v>0</v>
      </c>
      <c r="K14" s="22">
        <v>10</v>
      </c>
      <c r="L14" s="22">
        <v>1</v>
      </c>
      <c r="M14" s="22">
        <v>5</v>
      </c>
      <c r="N14" s="19">
        <f t="shared" si="0"/>
        <v>52</v>
      </c>
      <c r="O14" s="20">
        <f t="shared" si="1"/>
        <v>42</v>
      </c>
      <c r="P14" s="21"/>
    </row>
    <row r="15" spans="1:26" ht="15" customHeight="1" x14ac:dyDescent="0.25">
      <c r="A15" s="17" t="s">
        <v>34</v>
      </c>
      <c r="B15" s="22">
        <v>5</v>
      </c>
      <c r="C15" s="22">
        <v>6</v>
      </c>
      <c r="D15" s="22">
        <v>6</v>
      </c>
      <c r="E15" s="22">
        <v>8</v>
      </c>
      <c r="F15" s="22">
        <v>8</v>
      </c>
      <c r="G15" s="22">
        <v>6</v>
      </c>
      <c r="H15" s="22">
        <v>3</v>
      </c>
      <c r="I15" s="22">
        <v>5</v>
      </c>
      <c r="J15" s="22">
        <v>0</v>
      </c>
      <c r="K15" s="22">
        <v>8</v>
      </c>
      <c r="L15" s="22">
        <v>3</v>
      </c>
      <c r="M15" s="22">
        <v>3</v>
      </c>
      <c r="N15" s="19">
        <f t="shared" si="0"/>
        <v>61</v>
      </c>
      <c r="O15" s="20">
        <f t="shared" si="1"/>
        <v>53</v>
      </c>
      <c r="P15" s="21"/>
    </row>
    <row r="16" spans="1:26" ht="15" customHeight="1" x14ac:dyDescent="0.25">
      <c r="A16" s="17" t="s">
        <v>35</v>
      </c>
      <c r="B16" s="22">
        <v>0</v>
      </c>
      <c r="C16" s="22">
        <v>0</v>
      </c>
      <c r="D16" s="22">
        <v>0</v>
      </c>
      <c r="E16" s="22">
        <v>5</v>
      </c>
      <c r="F16" s="22">
        <v>3</v>
      </c>
      <c r="G16" s="22">
        <v>2</v>
      </c>
      <c r="H16" s="22">
        <v>0</v>
      </c>
      <c r="I16" s="22">
        <v>1</v>
      </c>
      <c r="J16" s="22">
        <v>0</v>
      </c>
      <c r="K16" s="22">
        <v>0</v>
      </c>
      <c r="L16" s="22">
        <v>3</v>
      </c>
      <c r="M16" s="22">
        <v>0</v>
      </c>
      <c r="N16" s="19">
        <f t="shared" si="0"/>
        <v>14</v>
      </c>
      <c r="O16" s="20">
        <f t="shared" si="1"/>
        <v>14</v>
      </c>
      <c r="P16" s="21"/>
    </row>
    <row r="17" spans="1:26" ht="15" customHeight="1" x14ac:dyDescent="0.25">
      <c r="A17" s="17" t="s">
        <v>36</v>
      </c>
      <c r="B17" s="22">
        <v>3</v>
      </c>
      <c r="C17" s="22">
        <v>0</v>
      </c>
      <c r="D17" s="22">
        <v>1</v>
      </c>
      <c r="E17" s="22">
        <v>4</v>
      </c>
      <c r="F17" s="22">
        <v>4</v>
      </c>
      <c r="G17" s="22">
        <v>3</v>
      </c>
      <c r="H17" s="22">
        <v>0</v>
      </c>
      <c r="I17" s="22">
        <v>2</v>
      </c>
      <c r="J17" s="22">
        <v>0</v>
      </c>
      <c r="K17" s="22">
        <v>7</v>
      </c>
      <c r="L17" s="22">
        <v>3</v>
      </c>
      <c r="M17" s="22">
        <v>0</v>
      </c>
      <c r="N17" s="19">
        <f t="shared" si="0"/>
        <v>27</v>
      </c>
      <c r="O17" s="20">
        <f t="shared" si="1"/>
        <v>20</v>
      </c>
      <c r="P17" s="21"/>
    </row>
    <row r="18" spans="1:26" ht="15" customHeight="1" x14ac:dyDescent="0.25">
      <c r="A18" s="17" t="s">
        <v>37</v>
      </c>
      <c r="B18" s="22">
        <v>2</v>
      </c>
      <c r="C18" s="22">
        <v>1</v>
      </c>
      <c r="D18" s="22">
        <v>1</v>
      </c>
      <c r="E18" s="22">
        <v>1</v>
      </c>
      <c r="F18" s="22">
        <v>0</v>
      </c>
      <c r="G18" s="22">
        <v>0</v>
      </c>
      <c r="H18" s="22">
        <v>0</v>
      </c>
      <c r="I18" s="22">
        <v>1</v>
      </c>
      <c r="J18" s="22">
        <v>0</v>
      </c>
      <c r="K18" s="22">
        <v>4</v>
      </c>
      <c r="L18" s="22">
        <v>1</v>
      </c>
      <c r="M18" s="22">
        <v>0</v>
      </c>
      <c r="N18" s="19">
        <f t="shared" si="0"/>
        <v>11</v>
      </c>
      <c r="O18" s="20">
        <f t="shared" si="1"/>
        <v>7</v>
      </c>
      <c r="P18" s="21"/>
      <c r="Z18">
        <v>97</v>
      </c>
    </row>
    <row r="19" spans="1:26" ht="15" customHeight="1" x14ac:dyDescent="0.25">
      <c r="A19" s="17" t="s">
        <v>38</v>
      </c>
      <c r="B19" s="22">
        <v>1</v>
      </c>
      <c r="C19" s="22">
        <v>6</v>
      </c>
      <c r="D19" s="22">
        <v>4</v>
      </c>
      <c r="E19" s="22">
        <v>9</v>
      </c>
      <c r="F19" s="22">
        <v>4</v>
      </c>
      <c r="G19" s="22">
        <v>2</v>
      </c>
      <c r="H19" s="22">
        <v>2</v>
      </c>
      <c r="I19" s="22">
        <v>0</v>
      </c>
      <c r="J19" s="22">
        <v>20</v>
      </c>
      <c r="K19" s="22">
        <v>3</v>
      </c>
      <c r="L19" s="22">
        <v>5</v>
      </c>
      <c r="M19" s="22">
        <v>4</v>
      </c>
      <c r="N19" s="19">
        <f t="shared" si="0"/>
        <v>60</v>
      </c>
      <c r="O19" s="20">
        <f t="shared" si="1"/>
        <v>37</v>
      </c>
      <c r="P19" s="21"/>
      <c r="Z19">
        <v>147</v>
      </c>
    </row>
    <row r="20" spans="1:26" ht="15" customHeight="1" x14ac:dyDescent="0.25">
      <c r="A20" s="17" t="s">
        <v>39</v>
      </c>
      <c r="B20" s="22">
        <v>2</v>
      </c>
      <c r="C20" s="22">
        <v>3</v>
      </c>
      <c r="D20" s="22">
        <v>0</v>
      </c>
      <c r="E20" s="22">
        <v>5</v>
      </c>
      <c r="F20" s="22">
        <v>6</v>
      </c>
      <c r="G20" s="22">
        <v>2</v>
      </c>
      <c r="H20" s="22">
        <v>0</v>
      </c>
      <c r="I20" s="22">
        <v>0</v>
      </c>
      <c r="J20" s="22">
        <v>0</v>
      </c>
      <c r="K20" s="22">
        <v>1</v>
      </c>
      <c r="L20" s="22">
        <v>1</v>
      </c>
      <c r="M20" s="22">
        <v>2</v>
      </c>
      <c r="N20" s="19">
        <f t="shared" si="0"/>
        <v>22</v>
      </c>
      <c r="O20" s="20">
        <f t="shared" si="1"/>
        <v>21</v>
      </c>
      <c r="P20" s="21"/>
      <c r="Z20">
        <v>117</v>
      </c>
    </row>
    <row r="21" spans="1:26" ht="15" customHeight="1" x14ac:dyDescent="0.25">
      <c r="A21" s="17" t="s">
        <v>40</v>
      </c>
      <c r="B21" s="22">
        <v>0</v>
      </c>
      <c r="C21" s="22">
        <v>1</v>
      </c>
      <c r="D21" s="22">
        <v>1</v>
      </c>
      <c r="E21" s="22">
        <v>1</v>
      </c>
      <c r="F21" s="22">
        <v>1</v>
      </c>
      <c r="G21" s="22">
        <v>0</v>
      </c>
      <c r="H21" s="22">
        <v>0</v>
      </c>
      <c r="I21" s="22">
        <v>2</v>
      </c>
      <c r="J21" s="22">
        <v>0</v>
      </c>
      <c r="K21" s="22">
        <v>0</v>
      </c>
      <c r="L21" s="22">
        <v>3</v>
      </c>
      <c r="M21" s="22">
        <v>3</v>
      </c>
      <c r="N21" s="19">
        <f t="shared" si="0"/>
        <v>12</v>
      </c>
      <c r="O21" s="20">
        <f t="shared" si="1"/>
        <v>12</v>
      </c>
      <c r="P21" s="21"/>
    </row>
    <row r="22" spans="1:26" x14ac:dyDescent="0.25">
      <c r="A22" s="15" t="s">
        <v>14</v>
      </c>
      <c r="B22" s="26">
        <f t="shared" ref="B22:K22" si="2">SUM(B8:B21)</f>
        <v>70</v>
      </c>
      <c r="C22" s="26">
        <f t="shared" si="2"/>
        <v>359</v>
      </c>
      <c r="D22" s="26">
        <f>SUM(D8:D21)</f>
        <v>69</v>
      </c>
      <c r="E22" s="26">
        <f t="shared" si="2"/>
        <v>158</v>
      </c>
      <c r="F22" s="26">
        <f t="shared" si="2"/>
        <v>118</v>
      </c>
      <c r="G22" s="26">
        <f t="shared" si="2"/>
        <v>60</v>
      </c>
      <c r="H22" s="26">
        <f t="shared" si="2"/>
        <v>11</v>
      </c>
      <c r="I22" s="26">
        <f t="shared" si="2"/>
        <v>152</v>
      </c>
      <c r="J22" s="26">
        <f t="shared" si="2"/>
        <v>20</v>
      </c>
      <c r="K22" s="26">
        <f t="shared" si="2"/>
        <v>125</v>
      </c>
      <c r="L22" s="26">
        <f>SUM(L8:L21)</f>
        <v>45</v>
      </c>
      <c r="M22" s="26">
        <v>0</v>
      </c>
      <c r="N22" s="26">
        <f t="shared" ref="N22" si="3">SUM(B22:L22)</f>
        <v>1187</v>
      </c>
      <c r="O22" s="20">
        <f>SUM(O8:O21)</f>
        <v>1103</v>
      </c>
    </row>
    <row r="25" spans="1:26" x14ac:dyDescent="0.25">
      <c r="A25" s="86" t="s">
        <v>58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42"/>
    </row>
    <row r="26" spans="1:26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42"/>
    </row>
    <row r="28" spans="1:26" ht="56.25" x14ac:dyDescent="0.25">
      <c r="A28" s="15" t="s">
        <v>3</v>
      </c>
      <c r="B28" s="15" t="s">
        <v>4</v>
      </c>
      <c r="C28" s="15" t="s">
        <v>5</v>
      </c>
      <c r="D28" s="15" t="s">
        <v>75</v>
      </c>
      <c r="E28" s="15" t="s">
        <v>6</v>
      </c>
      <c r="F28" s="15" t="s">
        <v>7</v>
      </c>
      <c r="G28" s="15" t="s">
        <v>8</v>
      </c>
      <c r="H28" s="15" t="s">
        <v>9</v>
      </c>
      <c r="I28" s="15" t="s">
        <v>10</v>
      </c>
      <c r="J28" s="15" t="s">
        <v>11</v>
      </c>
      <c r="K28" s="15" t="s">
        <v>12</v>
      </c>
      <c r="L28" s="15" t="s">
        <v>13</v>
      </c>
      <c r="M28" s="15" t="s">
        <v>68</v>
      </c>
      <c r="N28" s="15" t="s">
        <v>14</v>
      </c>
      <c r="O28" s="16"/>
    </row>
    <row r="29" spans="1:26" x14ac:dyDescent="0.25">
      <c r="A29" s="17" t="s">
        <v>27</v>
      </c>
      <c r="B29" s="18">
        <v>5</v>
      </c>
      <c r="C29" s="18">
        <v>0</v>
      </c>
      <c r="D29" s="18">
        <v>5</v>
      </c>
      <c r="E29" s="18">
        <v>11</v>
      </c>
      <c r="F29" s="18">
        <v>11</v>
      </c>
      <c r="G29" s="18">
        <v>9</v>
      </c>
      <c r="H29" s="18">
        <v>4</v>
      </c>
      <c r="I29" s="18">
        <v>6</v>
      </c>
      <c r="J29" s="18">
        <v>0</v>
      </c>
      <c r="K29" s="18">
        <v>12</v>
      </c>
      <c r="L29" s="18">
        <v>4</v>
      </c>
      <c r="M29" s="22">
        <v>3</v>
      </c>
      <c r="N29" s="19">
        <f t="shared" ref="N29:N43" si="4">SUM(B29:L29)</f>
        <v>67</v>
      </c>
      <c r="O29" s="20">
        <f>B29+C29+E29+D29+F29+G29+H29+I29+L29+M29</f>
        <v>58</v>
      </c>
      <c r="P29" s="21"/>
    </row>
    <row r="30" spans="1:26" x14ac:dyDescent="0.25">
      <c r="A30" s="17" t="s">
        <v>28</v>
      </c>
      <c r="B30" s="18">
        <v>5</v>
      </c>
      <c r="C30" s="18">
        <v>11</v>
      </c>
      <c r="D30" s="18">
        <v>7</v>
      </c>
      <c r="E30" s="18">
        <v>21</v>
      </c>
      <c r="F30" s="18">
        <v>13</v>
      </c>
      <c r="G30" s="18">
        <v>5</v>
      </c>
      <c r="H30" s="18">
        <v>1</v>
      </c>
      <c r="I30" s="18">
        <v>4</v>
      </c>
      <c r="J30" s="18">
        <v>0</v>
      </c>
      <c r="K30" s="18">
        <v>18</v>
      </c>
      <c r="L30" s="18">
        <v>8</v>
      </c>
      <c r="M30" s="22">
        <v>11</v>
      </c>
      <c r="N30" s="19">
        <f t="shared" si="4"/>
        <v>93</v>
      </c>
      <c r="O30" s="20">
        <f t="shared" ref="O30:O42" si="5">B30+C30+E30+D30+F30+G30+H30+I30+L30+M30</f>
        <v>86</v>
      </c>
      <c r="P30" s="21"/>
    </row>
    <row r="31" spans="1:26" x14ac:dyDescent="0.25">
      <c r="A31" s="17" t="s">
        <v>29</v>
      </c>
      <c r="B31" s="18">
        <v>6</v>
      </c>
      <c r="C31" s="18">
        <v>6</v>
      </c>
      <c r="D31" s="18">
        <v>2</v>
      </c>
      <c r="E31" s="18">
        <v>11</v>
      </c>
      <c r="F31" s="18">
        <v>11</v>
      </c>
      <c r="G31" s="18">
        <v>1</v>
      </c>
      <c r="H31" s="18">
        <v>1</v>
      </c>
      <c r="I31" s="18">
        <v>7</v>
      </c>
      <c r="J31" s="18">
        <v>0</v>
      </c>
      <c r="K31" s="18">
        <v>19</v>
      </c>
      <c r="L31" s="18">
        <v>5</v>
      </c>
      <c r="M31" s="22">
        <v>1</v>
      </c>
      <c r="N31" s="19">
        <f t="shared" si="4"/>
        <v>69</v>
      </c>
      <c r="O31" s="20">
        <f t="shared" si="5"/>
        <v>51</v>
      </c>
      <c r="P31" s="21"/>
    </row>
    <row r="32" spans="1:26" x14ac:dyDescent="0.25">
      <c r="A32" s="17" t="s">
        <v>30</v>
      </c>
      <c r="B32" s="18">
        <v>1</v>
      </c>
      <c r="C32" s="18">
        <v>1</v>
      </c>
      <c r="D32" s="18">
        <v>3</v>
      </c>
      <c r="E32" s="18">
        <v>0</v>
      </c>
      <c r="F32" s="18">
        <v>7</v>
      </c>
      <c r="G32" s="18">
        <v>3</v>
      </c>
      <c r="H32" s="18">
        <v>0</v>
      </c>
      <c r="I32" s="18">
        <v>0</v>
      </c>
      <c r="J32" s="18">
        <v>0</v>
      </c>
      <c r="K32" s="18">
        <v>16</v>
      </c>
      <c r="L32" s="18">
        <v>8</v>
      </c>
      <c r="M32" s="22">
        <v>3</v>
      </c>
      <c r="N32" s="19">
        <f t="shared" si="4"/>
        <v>39</v>
      </c>
      <c r="O32" s="20">
        <f t="shared" si="5"/>
        <v>26</v>
      </c>
      <c r="P32" s="21"/>
    </row>
    <row r="33" spans="1:26" x14ac:dyDescent="0.25">
      <c r="A33" s="17" t="s">
        <v>31</v>
      </c>
      <c r="B33" s="18">
        <v>8</v>
      </c>
      <c r="C33" s="18">
        <v>42</v>
      </c>
      <c r="D33" s="18">
        <v>0</v>
      </c>
      <c r="E33" s="18">
        <v>4</v>
      </c>
      <c r="F33" s="18">
        <v>5</v>
      </c>
      <c r="G33" s="18">
        <v>5</v>
      </c>
      <c r="H33" s="18">
        <v>1</v>
      </c>
      <c r="I33" s="18">
        <v>15</v>
      </c>
      <c r="J33" s="18">
        <v>0</v>
      </c>
      <c r="K33" s="18">
        <v>35</v>
      </c>
      <c r="L33" s="18">
        <v>0</v>
      </c>
      <c r="M33" s="22">
        <v>6</v>
      </c>
      <c r="N33" s="19">
        <f t="shared" si="4"/>
        <v>115</v>
      </c>
      <c r="O33" s="20">
        <f t="shared" si="5"/>
        <v>86</v>
      </c>
      <c r="P33" s="21"/>
      <c r="Z33">
        <v>240</v>
      </c>
    </row>
    <row r="34" spans="1:26" x14ac:dyDescent="0.25">
      <c r="A34" s="17" t="s">
        <v>32</v>
      </c>
      <c r="B34" s="18">
        <v>17</v>
      </c>
      <c r="C34" s="18">
        <v>200</v>
      </c>
      <c r="D34" s="18">
        <v>24</v>
      </c>
      <c r="E34" s="18">
        <v>38</v>
      </c>
      <c r="F34" s="18">
        <v>0</v>
      </c>
      <c r="G34" s="18">
        <v>5</v>
      </c>
      <c r="H34" s="18">
        <v>0</v>
      </c>
      <c r="I34" s="18">
        <v>50</v>
      </c>
      <c r="J34" s="18">
        <v>0</v>
      </c>
      <c r="K34" s="18">
        <v>20</v>
      </c>
      <c r="L34" s="18">
        <v>5</v>
      </c>
      <c r="M34" s="22">
        <v>31</v>
      </c>
      <c r="N34" s="19">
        <f t="shared" si="4"/>
        <v>359</v>
      </c>
      <c r="O34" s="20">
        <f t="shared" si="5"/>
        <v>370</v>
      </c>
      <c r="P34" s="21"/>
      <c r="Z34">
        <v>100</v>
      </c>
    </row>
    <row r="35" spans="1:26" x14ac:dyDescent="0.25">
      <c r="A35" s="17" t="s">
        <v>33</v>
      </c>
      <c r="B35" s="18">
        <v>10</v>
      </c>
      <c r="C35" s="18">
        <v>2</v>
      </c>
      <c r="D35" s="18">
        <v>0</v>
      </c>
      <c r="E35" s="18">
        <v>27</v>
      </c>
      <c r="F35" s="18">
        <v>8</v>
      </c>
      <c r="G35" s="18">
        <v>0</v>
      </c>
      <c r="H35" s="18">
        <v>0</v>
      </c>
      <c r="I35" s="18">
        <v>5</v>
      </c>
      <c r="J35" s="18">
        <v>0</v>
      </c>
      <c r="K35" s="18">
        <v>9</v>
      </c>
      <c r="L35" s="18">
        <v>4</v>
      </c>
      <c r="M35" s="22">
        <v>4</v>
      </c>
      <c r="N35" s="19">
        <f t="shared" si="4"/>
        <v>65</v>
      </c>
      <c r="O35" s="20">
        <f t="shared" si="5"/>
        <v>60</v>
      </c>
      <c r="P35" s="21"/>
    </row>
    <row r="36" spans="1:26" x14ac:dyDescent="0.25">
      <c r="A36" s="17" t="s">
        <v>34</v>
      </c>
      <c r="B36" s="18">
        <v>3</v>
      </c>
      <c r="C36" s="18">
        <v>1</v>
      </c>
      <c r="D36" s="18">
        <v>1</v>
      </c>
      <c r="E36" s="18">
        <v>7</v>
      </c>
      <c r="F36" s="18">
        <v>5</v>
      </c>
      <c r="G36" s="18">
        <v>3</v>
      </c>
      <c r="H36" s="18">
        <v>0</v>
      </c>
      <c r="I36" s="18">
        <v>0</v>
      </c>
      <c r="J36" s="18">
        <v>0</v>
      </c>
      <c r="K36" s="18">
        <v>9</v>
      </c>
      <c r="L36" s="18">
        <v>1</v>
      </c>
      <c r="M36" s="22">
        <v>1</v>
      </c>
      <c r="N36" s="19">
        <f t="shared" si="4"/>
        <v>30</v>
      </c>
      <c r="O36" s="20">
        <f t="shared" si="5"/>
        <v>22</v>
      </c>
      <c r="P36" s="21"/>
    </row>
    <row r="37" spans="1:26" x14ac:dyDescent="0.25">
      <c r="A37" s="17" t="s">
        <v>35</v>
      </c>
      <c r="B37" s="18">
        <v>0</v>
      </c>
      <c r="C37" s="18">
        <v>0</v>
      </c>
      <c r="D37" s="18">
        <v>0</v>
      </c>
      <c r="E37" s="18">
        <v>6</v>
      </c>
      <c r="F37" s="18">
        <v>5</v>
      </c>
      <c r="G37" s="18">
        <v>6</v>
      </c>
      <c r="H37" s="18">
        <v>0</v>
      </c>
      <c r="I37" s="18">
        <v>3</v>
      </c>
      <c r="J37" s="18">
        <v>0</v>
      </c>
      <c r="K37" s="18">
        <v>0</v>
      </c>
      <c r="L37" s="18">
        <v>3</v>
      </c>
      <c r="M37" s="22">
        <v>4</v>
      </c>
      <c r="N37" s="19">
        <f t="shared" si="4"/>
        <v>23</v>
      </c>
      <c r="O37" s="20">
        <f t="shared" si="5"/>
        <v>27</v>
      </c>
      <c r="P37" s="21"/>
    </row>
    <row r="38" spans="1:26" x14ac:dyDescent="0.25">
      <c r="A38" s="17" t="s">
        <v>36</v>
      </c>
      <c r="B38" s="18">
        <v>2</v>
      </c>
      <c r="C38" s="18">
        <v>0</v>
      </c>
      <c r="D38" s="18">
        <v>0</v>
      </c>
      <c r="E38" s="18">
        <v>4</v>
      </c>
      <c r="F38" s="18">
        <v>10</v>
      </c>
      <c r="G38" s="18">
        <v>4</v>
      </c>
      <c r="H38" s="18">
        <v>0</v>
      </c>
      <c r="I38" s="18">
        <v>0</v>
      </c>
      <c r="J38" s="18">
        <v>0</v>
      </c>
      <c r="K38" s="18">
        <v>0</v>
      </c>
      <c r="L38" s="18">
        <v>2</v>
      </c>
      <c r="M38" s="22">
        <v>2</v>
      </c>
      <c r="N38" s="19">
        <f t="shared" si="4"/>
        <v>22</v>
      </c>
      <c r="O38" s="20">
        <f t="shared" si="5"/>
        <v>24</v>
      </c>
      <c r="P38" s="21"/>
    </row>
    <row r="39" spans="1:26" x14ac:dyDescent="0.25">
      <c r="A39" s="17" t="s">
        <v>37</v>
      </c>
      <c r="B39" s="18">
        <v>2</v>
      </c>
      <c r="C39" s="18">
        <v>0</v>
      </c>
      <c r="D39" s="18">
        <v>1</v>
      </c>
      <c r="E39" s="18">
        <v>1</v>
      </c>
      <c r="F39" s="18">
        <v>0</v>
      </c>
      <c r="G39" s="18">
        <v>0</v>
      </c>
      <c r="H39" s="18">
        <v>0</v>
      </c>
      <c r="I39" s="18">
        <v>1</v>
      </c>
      <c r="J39" s="18">
        <v>0</v>
      </c>
      <c r="K39" s="18">
        <v>8</v>
      </c>
      <c r="L39" s="18">
        <v>1</v>
      </c>
      <c r="M39" s="22">
        <v>1</v>
      </c>
      <c r="N39" s="19">
        <f t="shared" si="4"/>
        <v>14</v>
      </c>
      <c r="O39" s="20">
        <f t="shared" si="5"/>
        <v>7</v>
      </c>
      <c r="P39" s="21"/>
      <c r="Z39">
        <v>45</v>
      </c>
    </row>
    <row r="40" spans="1:26" x14ac:dyDescent="0.25">
      <c r="A40" s="17" t="s">
        <v>38</v>
      </c>
      <c r="B40" s="18">
        <v>1</v>
      </c>
      <c r="C40" s="18">
        <v>7</v>
      </c>
      <c r="D40" s="18">
        <v>3</v>
      </c>
      <c r="E40" s="18">
        <v>7</v>
      </c>
      <c r="F40" s="18">
        <v>6</v>
      </c>
      <c r="G40" s="18">
        <v>4</v>
      </c>
      <c r="H40" s="18">
        <v>0</v>
      </c>
      <c r="I40" s="18">
        <v>5</v>
      </c>
      <c r="J40" s="18">
        <v>14</v>
      </c>
      <c r="K40" s="18">
        <v>1</v>
      </c>
      <c r="L40" s="18">
        <v>1</v>
      </c>
      <c r="M40" s="22">
        <v>7</v>
      </c>
      <c r="N40" s="19">
        <f t="shared" si="4"/>
        <v>49</v>
      </c>
      <c r="O40" s="20">
        <f t="shared" si="5"/>
        <v>41</v>
      </c>
      <c r="P40" s="21"/>
      <c r="Z40">
        <v>124</v>
      </c>
    </row>
    <row r="41" spans="1:26" x14ac:dyDescent="0.25">
      <c r="A41" s="17" t="s">
        <v>39</v>
      </c>
      <c r="B41" s="18">
        <v>1</v>
      </c>
      <c r="C41" s="18">
        <v>2</v>
      </c>
      <c r="D41" s="18">
        <v>2</v>
      </c>
      <c r="E41" s="18">
        <v>4</v>
      </c>
      <c r="F41" s="18">
        <v>6</v>
      </c>
      <c r="G41" s="18">
        <v>1</v>
      </c>
      <c r="H41" s="18">
        <v>1</v>
      </c>
      <c r="I41" s="18">
        <v>0</v>
      </c>
      <c r="J41" s="18">
        <v>0</v>
      </c>
      <c r="K41" s="18">
        <v>3</v>
      </c>
      <c r="L41" s="18">
        <v>1</v>
      </c>
      <c r="M41" s="22">
        <v>1</v>
      </c>
      <c r="N41" s="19">
        <f t="shared" si="4"/>
        <v>21</v>
      </c>
      <c r="O41" s="20">
        <f t="shared" si="5"/>
        <v>19</v>
      </c>
      <c r="P41" s="21"/>
      <c r="Z41">
        <v>121</v>
      </c>
    </row>
    <row r="42" spans="1:26" x14ac:dyDescent="0.25">
      <c r="A42" s="17" t="s">
        <v>40</v>
      </c>
      <c r="B42" s="18">
        <v>0</v>
      </c>
      <c r="C42" s="18">
        <v>2</v>
      </c>
      <c r="D42" s="18">
        <v>2</v>
      </c>
      <c r="E42" s="18">
        <v>1</v>
      </c>
      <c r="F42" s="18">
        <v>3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2">
        <v>0</v>
      </c>
      <c r="N42" s="19">
        <f t="shared" si="4"/>
        <v>8</v>
      </c>
      <c r="O42" s="20">
        <f t="shared" si="5"/>
        <v>8</v>
      </c>
      <c r="P42" s="21"/>
    </row>
    <row r="43" spans="1:26" x14ac:dyDescent="0.25">
      <c r="A43" s="15" t="s">
        <v>14</v>
      </c>
      <c r="B43" s="26">
        <f t="shared" ref="B43:L43" si="6">SUM(B29:B42)</f>
        <v>61</v>
      </c>
      <c r="C43" s="26">
        <f t="shared" si="6"/>
        <v>274</v>
      </c>
      <c r="D43" s="26">
        <f t="shared" ref="D43" si="7">SUM(D29:D42)</f>
        <v>50</v>
      </c>
      <c r="E43" s="26">
        <f t="shared" si="6"/>
        <v>142</v>
      </c>
      <c r="F43" s="26">
        <f t="shared" si="6"/>
        <v>90</v>
      </c>
      <c r="G43" s="26">
        <f t="shared" si="6"/>
        <v>46</v>
      </c>
      <c r="H43" s="26">
        <f t="shared" si="6"/>
        <v>8</v>
      </c>
      <c r="I43" s="26">
        <f t="shared" si="6"/>
        <v>96</v>
      </c>
      <c r="J43" s="26">
        <f t="shared" si="6"/>
        <v>14</v>
      </c>
      <c r="K43" s="26">
        <f t="shared" si="6"/>
        <v>150</v>
      </c>
      <c r="L43" s="26">
        <f t="shared" si="6"/>
        <v>43</v>
      </c>
      <c r="M43" s="26">
        <v>0</v>
      </c>
      <c r="N43" s="26">
        <f t="shared" si="4"/>
        <v>974</v>
      </c>
      <c r="O43" s="20">
        <f>B43+C43+E43+F43+G43+H43+I43+L43</f>
        <v>760</v>
      </c>
    </row>
    <row r="46" spans="1:26" x14ac:dyDescent="0.25">
      <c r="A46" s="86" t="s">
        <v>59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42"/>
    </row>
    <row r="47" spans="1:26" x14ac:dyDescent="0.2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42"/>
    </row>
    <row r="49" spans="1:26" ht="56.25" x14ac:dyDescent="0.25">
      <c r="A49" s="15" t="s">
        <v>3</v>
      </c>
      <c r="B49" s="15" t="s">
        <v>4</v>
      </c>
      <c r="C49" s="15" t="s">
        <v>5</v>
      </c>
      <c r="D49" s="15" t="s">
        <v>75</v>
      </c>
      <c r="E49" s="15" t="s">
        <v>6</v>
      </c>
      <c r="F49" s="15" t="s">
        <v>7</v>
      </c>
      <c r="G49" s="15" t="s">
        <v>8</v>
      </c>
      <c r="H49" s="15" t="s">
        <v>9</v>
      </c>
      <c r="I49" s="15" t="s">
        <v>10</v>
      </c>
      <c r="J49" s="15" t="s">
        <v>11</v>
      </c>
      <c r="K49" s="15" t="s">
        <v>12</v>
      </c>
      <c r="L49" s="15" t="s">
        <v>13</v>
      </c>
      <c r="M49" s="15" t="s">
        <v>68</v>
      </c>
      <c r="N49" s="15" t="s">
        <v>14</v>
      </c>
      <c r="O49" s="16"/>
    </row>
    <row r="50" spans="1:26" x14ac:dyDescent="0.25">
      <c r="A50" s="17" t="s">
        <v>27</v>
      </c>
      <c r="B50" s="18">
        <v>7</v>
      </c>
      <c r="C50" s="18">
        <v>2</v>
      </c>
      <c r="D50" s="18">
        <v>3</v>
      </c>
      <c r="E50" s="18">
        <v>10</v>
      </c>
      <c r="F50" s="18">
        <v>12</v>
      </c>
      <c r="G50" s="18">
        <v>12</v>
      </c>
      <c r="H50" s="18">
        <v>1</v>
      </c>
      <c r="I50" s="18">
        <v>8</v>
      </c>
      <c r="J50" s="18">
        <v>0</v>
      </c>
      <c r="K50" s="18">
        <v>13</v>
      </c>
      <c r="L50" s="18">
        <v>4</v>
      </c>
      <c r="M50" s="22">
        <v>4</v>
      </c>
      <c r="N50" s="19">
        <f>SUM(B50:M50)</f>
        <v>76</v>
      </c>
      <c r="O50" s="20">
        <f>B50+C50+E50+D50+F50+G50+H50+I50+L50+M50</f>
        <v>63</v>
      </c>
      <c r="P50" s="21"/>
    </row>
    <row r="51" spans="1:26" x14ac:dyDescent="0.25">
      <c r="A51" s="17" t="s">
        <v>28</v>
      </c>
      <c r="B51" s="18">
        <v>2</v>
      </c>
      <c r="C51" s="18">
        <v>8</v>
      </c>
      <c r="D51" s="18">
        <v>5</v>
      </c>
      <c r="E51" s="18">
        <v>14</v>
      </c>
      <c r="F51" s="18">
        <v>14</v>
      </c>
      <c r="G51" s="18">
        <v>6</v>
      </c>
      <c r="H51" s="18">
        <v>1</v>
      </c>
      <c r="I51" s="18">
        <v>3</v>
      </c>
      <c r="J51" s="18">
        <v>0</v>
      </c>
      <c r="K51" s="18">
        <v>30</v>
      </c>
      <c r="L51" s="18">
        <v>2</v>
      </c>
      <c r="M51" s="22">
        <v>7</v>
      </c>
      <c r="N51" s="19">
        <f t="shared" ref="N51:N63" si="8">SUM(B51:M51)</f>
        <v>92</v>
      </c>
      <c r="O51" s="20">
        <f t="shared" ref="O51:O63" si="9">B51+C51+E51+D51+F51+G51+H51+I51+L51+M51</f>
        <v>62</v>
      </c>
      <c r="P51" s="21"/>
    </row>
    <row r="52" spans="1:26" x14ac:dyDescent="0.25">
      <c r="A52" s="17" t="s">
        <v>29</v>
      </c>
      <c r="B52" s="18">
        <v>7</v>
      </c>
      <c r="C52" s="18">
        <v>4</v>
      </c>
      <c r="D52" s="18">
        <v>0</v>
      </c>
      <c r="E52" s="18">
        <v>11</v>
      </c>
      <c r="F52" s="18">
        <v>13</v>
      </c>
      <c r="G52" s="18">
        <v>0</v>
      </c>
      <c r="H52" s="18">
        <v>0</v>
      </c>
      <c r="I52" s="18">
        <v>3</v>
      </c>
      <c r="J52" s="18">
        <v>0</v>
      </c>
      <c r="K52" s="18">
        <v>16</v>
      </c>
      <c r="L52" s="18">
        <v>0</v>
      </c>
      <c r="M52" s="22">
        <v>7</v>
      </c>
      <c r="N52" s="19">
        <f t="shared" si="8"/>
        <v>61</v>
      </c>
      <c r="O52" s="20">
        <f t="shared" si="9"/>
        <v>45</v>
      </c>
      <c r="P52" s="21"/>
    </row>
    <row r="53" spans="1:26" x14ac:dyDescent="0.25">
      <c r="A53" s="17" t="s">
        <v>30</v>
      </c>
      <c r="B53" s="18">
        <v>6</v>
      </c>
      <c r="C53" s="18">
        <v>4</v>
      </c>
      <c r="D53" s="18">
        <v>6</v>
      </c>
      <c r="E53" s="18">
        <v>0</v>
      </c>
      <c r="F53" s="18">
        <v>6</v>
      </c>
      <c r="G53" s="18">
        <v>2</v>
      </c>
      <c r="H53" s="18">
        <v>0</v>
      </c>
      <c r="I53" s="18">
        <v>1</v>
      </c>
      <c r="J53" s="18">
        <v>0</v>
      </c>
      <c r="K53" s="18">
        <v>8</v>
      </c>
      <c r="L53" s="18">
        <v>2</v>
      </c>
      <c r="M53" s="22">
        <v>2</v>
      </c>
      <c r="N53" s="19">
        <f t="shared" si="8"/>
        <v>37</v>
      </c>
      <c r="O53" s="20">
        <f t="shared" si="9"/>
        <v>29</v>
      </c>
      <c r="P53" s="21"/>
    </row>
    <row r="54" spans="1:26" x14ac:dyDescent="0.25">
      <c r="A54" s="17" t="s">
        <v>31</v>
      </c>
      <c r="B54" s="18">
        <v>10</v>
      </c>
      <c r="C54" s="18">
        <v>48</v>
      </c>
      <c r="D54" s="18">
        <v>0</v>
      </c>
      <c r="E54" s="18">
        <v>12</v>
      </c>
      <c r="F54" s="18">
        <v>4</v>
      </c>
      <c r="G54" s="18">
        <v>2</v>
      </c>
      <c r="H54" s="18">
        <v>0</v>
      </c>
      <c r="I54" s="18">
        <v>12</v>
      </c>
      <c r="J54" s="18">
        <v>0</v>
      </c>
      <c r="K54" s="18">
        <v>27</v>
      </c>
      <c r="L54" s="18">
        <v>9</v>
      </c>
      <c r="M54" s="22">
        <v>5</v>
      </c>
      <c r="N54" s="19">
        <f t="shared" si="8"/>
        <v>129</v>
      </c>
      <c r="O54" s="20">
        <f t="shared" si="9"/>
        <v>102</v>
      </c>
      <c r="P54" s="21"/>
      <c r="Z54">
        <v>182</v>
      </c>
    </row>
    <row r="55" spans="1:26" x14ac:dyDescent="0.25">
      <c r="A55" s="17" t="s">
        <v>32</v>
      </c>
      <c r="B55" s="18">
        <v>10</v>
      </c>
      <c r="C55" s="18">
        <v>177</v>
      </c>
      <c r="D55" s="18">
        <v>32</v>
      </c>
      <c r="E55" s="18">
        <v>33</v>
      </c>
      <c r="F55" s="18">
        <v>9</v>
      </c>
      <c r="G55" s="18">
        <v>6</v>
      </c>
      <c r="H55" s="18">
        <v>0</v>
      </c>
      <c r="I55" s="18">
        <v>43</v>
      </c>
      <c r="J55" s="18">
        <v>0</v>
      </c>
      <c r="K55" s="18">
        <v>8</v>
      </c>
      <c r="L55" s="18">
        <v>24</v>
      </c>
      <c r="M55" s="22">
        <v>25</v>
      </c>
      <c r="N55" s="19">
        <f t="shared" si="8"/>
        <v>367</v>
      </c>
      <c r="O55" s="20">
        <f t="shared" si="9"/>
        <v>359</v>
      </c>
      <c r="P55" s="21"/>
      <c r="Z55">
        <v>125</v>
      </c>
    </row>
    <row r="56" spans="1:26" x14ac:dyDescent="0.25">
      <c r="A56" s="17" t="s">
        <v>33</v>
      </c>
      <c r="B56" s="18">
        <v>3</v>
      </c>
      <c r="C56" s="18">
        <v>1</v>
      </c>
      <c r="D56" s="18">
        <v>2</v>
      </c>
      <c r="E56" s="18">
        <v>17</v>
      </c>
      <c r="F56" s="18">
        <v>3</v>
      </c>
      <c r="G56" s="18">
        <v>0</v>
      </c>
      <c r="H56" s="18">
        <v>0</v>
      </c>
      <c r="I56" s="18">
        <v>4</v>
      </c>
      <c r="J56" s="18">
        <v>0</v>
      </c>
      <c r="K56" s="18">
        <v>10</v>
      </c>
      <c r="L56" s="18">
        <v>1</v>
      </c>
      <c r="M56" s="22">
        <v>5</v>
      </c>
      <c r="N56" s="19">
        <f t="shared" si="8"/>
        <v>46</v>
      </c>
      <c r="O56" s="20">
        <f t="shared" si="9"/>
        <v>36</v>
      </c>
      <c r="P56" s="21"/>
    </row>
    <row r="57" spans="1:26" x14ac:dyDescent="0.25">
      <c r="A57" s="17" t="s">
        <v>34</v>
      </c>
      <c r="B57" s="18">
        <v>5</v>
      </c>
      <c r="C57" s="18">
        <v>4</v>
      </c>
      <c r="D57" s="18">
        <v>5</v>
      </c>
      <c r="E57" s="18">
        <v>8</v>
      </c>
      <c r="F57" s="18">
        <v>4</v>
      </c>
      <c r="G57" s="18">
        <v>4</v>
      </c>
      <c r="H57" s="18">
        <v>0</v>
      </c>
      <c r="I57" s="18">
        <v>3</v>
      </c>
      <c r="J57" s="18">
        <v>0</v>
      </c>
      <c r="K57" s="18">
        <v>9</v>
      </c>
      <c r="L57" s="18">
        <v>1</v>
      </c>
      <c r="M57" s="22">
        <v>0</v>
      </c>
      <c r="N57" s="19">
        <f t="shared" si="8"/>
        <v>43</v>
      </c>
      <c r="O57" s="20">
        <f t="shared" si="9"/>
        <v>34</v>
      </c>
      <c r="P57" s="21"/>
    </row>
    <row r="58" spans="1:26" x14ac:dyDescent="0.25">
      <c r="A58" s="17" t="s">
        <v>35</v>
      </c>
      <c r="B58" s="18">
        <v>0</v>
      </c>
      <c r="C58" s="18">
        <v>0</v>
      </c>
      <c r="D58" s="18">
        <v>0</v>
      </c>
      <c r="E58" s="18">
        <v>1</v>
      </c>
      <c r="F58" s="18">
        <v>2</v>
      </c>
      <c r="G58" s="18">
        <v>4</v>
      </c>
      <c r="H58" s="18">
        <v>0</v>
      </c>
      <c r="I58" s="18">
        <v>1</v>
      </c>
      <c r="J58" s="18">
        <v>0</v>
      </c>
      <c r="K58" s="18">
        <v>0</v>
      </c>
      <c r="L58" s="18">
        <v>1</v>
      </c>
      <c r="M58" s="22">
        <v>2</v>
      </c>
      <c r="N58" s="19">
        <f t="shared" si="8"/>
        <v>11</v>
      </c>
      <c r="O58" s="20">
        <f t="shared" si="9"/>
        <v>11</v>
      </c>
      <c r="P58" s="21"/>
    </row>
    <row r="59" spans="1:26" x14ac:dyDescent="0.25">
      <c r="A59" s="17" t="s">
        <v>36</v>
      </c>
      <c r="B59" s="18">
        <v>1</v>
      </c>
      <c r="C59" s="18">
        <v>0</v>
      </c>
      <c r="D59" s="18">
        <v>2</v>
      </c>
      <c r="E59" s="18">
        <v>4</v>
      </c>
      <c r="F59" s="18">
        <v>13</v>
      </c>
      <c r="G59" s="18">
        <v>8</v>
      </c>
      <c r="H59" s="18">
        <v>1</v>
      </c>
      <c r="I59" s="18">
        <v>2</v>
      </c>
      <c r="J59" s="18">
        <v>0</v>
      </c>
      <c r="K59" s="18">
        <v>2</v>
      </c>
      <c r="L59" s="18">
        <v>2</v>
      </c>
      <c r="M59" s="22">
        <v>3</v>
      </c>
      <c r="N59" s="19">
        <f t="shared" si="8"/>
        <v>38</v>
      </c>
      <c r="O59" s="20">
        <f>B59+C59+E59+D59+F59+G59+H59+I59+L59+M59</f>
        <v>36</v>
      </c>
      <c r="P59" s="21"/>
    </row>
    <row r="60" spans="1:26" x14ac:dyDescent="0.25">
      <c r="A60" s="17" t="s">
        <v>37</v>
      </c>
      <c r="B60" s="18">
        <v>3</v>
      </c>
      <c r="C60" s="18">
        <v>3</v>
      </c>
      <c r="D60" s="18">
        <v>4</v>
      </c>
      <c r="E60" s="18">
        <v>1</v>
      </c>
      <c r="F60" s="18">
        <v>0</v>
      </c>
      <c r="G60" s="18">
        <v>0</v>
      </c>
      <c r="H60" s="18">
        <v>0</v>
      </c>
      <c r="I60" s="18">
        <v>2</v>
      </c>
      <c r="J60" s="18">
        <v>0</v>
      </c>
      <c r="K60" s="18">
        <v>8</v>
      </c>
      <c r="L60" s="18">
        <v>1</v>
      </c>
      <c r="M60" s="22">
        <v>2</v>
      </c>
      <c r="N60" s="19">
        <f t="shared" si="8"/>
        <v>24</v>
      </c>
      <c r="O60" s="20">
        <f t="shared" si="9"/>
        <v>16</v>
      </c>
      <c r="P60" s="21"/>
      <c r="Z60">
        <v>52</v>
      </c>
    </row>
    <row r="61" spans="1:26" x14ac:dyDescent="0.25">
      <c r="A61" s="17" t="s">
        <v>38</v>
      </c>
      <c r="B61" s="18">
        <v>1</v>
      </c>
      <c r="C61" s="18">
        <v>8</v>
      </c>
      <c r="D61" s="18">
        <v>3</v>
      </c>
      <c r="E61" s="18">
        <v>8</v>
      </c>
      <c r="F61" s="18">
        <v>6</v>
      </c>
      <c r="G61" s="18">
        <v>4</v>
      </c>
      <c r="H61" s="18">
        <v>1</v>
      </c>
      <c r="I61" s="18">
        <v>1</v>
      </c>
      <c r="J61" s="18">
        <v>21</v>
      </c>
      <c r="K61" s="18">
        <v>2</v>
      </c>
      <c r="L61" s="18">
        <v>7</v>
      </c>
      <c r="M61" s="22">
        <v>3</v>
      </c>
      <c r="N61" s="19">
        <f t="shared" si="8"/>
        <v>65</v>
      </c>
      <c r="O61" s="20">
        <f t="shared" si="9"/>
        <v>42</v>
      </c>
      <c r="P61" s="21"/>
      <c r="Z61">
        <v>123</v>
      </c>
    </row>
    <row r="62" spans="1:26" x14ac:dyDescent="0.25">
      <c r="A62" s="17" t="s">
        <v>39</v>
      </c>
      <c r="B62" s="18">
        <v>3</v>
      </c>
      <c r="C62" s="18">
        <v>0</v>
      </c>
      <c r="D62" s="18">
        <v>4</v>
      </c>
      <c r="E62" s="18">
        <v>4</v>
      </c>
      <c r="F62" s="18">
        <v>5</v>
      </c>
      <c r="G62" s="18">
        <v>1</v>
      </c>
      <c r="H62" s="18">
        <v>1</v>
      </c>
      <c r="I62" s="18">
        <v>1</v>
      </c>
      <c r="J62" s="18">
        <v>0</v>
      </c>
      <c r="K62" s="18">
        <v>0</v>
      </c>
      <c r="L62" s="18">
        <v>2</v>
      </c>
      <c r="M62" s="22">
        <v>1</v>
      </c>
      <c r="N62" s="19">
        <f t="shared" si="8"/>
        <v>22</v>
      </c>
      <c r="O62" s="20">
        <f t="shared" si="9"/>
        <v>22</v>
      </c>
      <c r="P62" s="21"/>
      <c r="Z62">
        <v>66</v>
      </c>
    </row>
    <row r="63" spans="1:26" x14ac:dyDescent="0.25">
      <c r="A63" s="17" t="s">
        <v>40</v>
      </c>
      <c r="B63" s="18">
        <v>2</v>
      </c>
      <c r="C63" s="18">
        <v>0</v>
      </c>
      <c r="D63" s="18">
        <v>1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5</v>
      </c>
      <c r="L63" s="18">
        <v>4</v>
      </c>
      <c r="M63" s="22">
        <v>0</v>
      </c>
      <c r="N63" s="19">
        <f t="shared" si="8"/>
        <v>12</v>
      </c>
      <c r="O63" s="20">
        <f t="shared" si="9"/>
        <v>7</v>
      </c>
      <c r="P63" s="21"/>
    </row>
    <row r="64" spans="1:26" x14ac:dyDescent="0.25">
      <c r="A64" s="15" t="s">
        <v>14</v>
      </c>
      <c r="B64" s="26">
        <f t="shared" ref="B64:K64" si="10">SUM(B50:B63)</f>
        <v>60</v>
      </c>
      <c r="C64" s="26">
        <f t="shared" si="10"/>
        <v>259</v>
      </c>
      <c r="D64" s="26">
        <f t="shared" si="10"/>
        <v>67</v>
      </c>
      <c r="E64" s="26">
        <f t="shared" si="10"/>
        <v>123</v>
      </c>
      <c r="F64" s="26">
        <f t="shared" si="10"/>
        <v>91</v>
      </c>
      <c r="G64" s="26">
        <f t="shared" si="10"/>
        <v>49</v>
      </c>
      <c r="H64" s="26">
        <f t="shared" si="10"/>
        <v>5</v>
      </c>
      <c r="I64" s="26">
        <f t="shared" si="10"/>
        <v>84</v>
      </c>
      <c r="J64" s="26">
        <f t="shared" si="10"/>
        <v>21</v>
      </c>
      <c r="K64" s="26">
        <f t="shared" si="10"/>
        <v>138</v>
      </c>
      <c r="L64" s="26">
        <f>SUM(L50:L63)</f>
        <v>60</v>
      </c>
      <c r="M64" s="26">
        <v>0</v>
      </c>
      <c r="N64" s="26">
        <f t="shared" ref="N64" si="11">SUM(B64:L64)</f>
        <v>957</v>
      </c>
      <c r="O64" s="20">
        <f>SUM(O50:O63)</f>
        <v>864</v>
      </c>
    </row>
    <row r="67" spans="1:27" x14ac:dyDescent="0.25">
      <c r="O67" s="31"/>
    </row>
    <row r="68" spans="1:27" x14ac:dyDescent="0.25">
      <c r="A68" s="86" t="s">
        <v>60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42"/>
    </row>
    <row r="69" spans="1:27" x14ac:dyDescent="0.25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42"/>
    </row>
    <row r="71" spans="1:27" ht="56.25" x14ac:dyDescent="0.25">
      <c r="A71" s="15" t="s">
        <v>3</v>
      </c>
      <c r="B71" s="15" t="s">
        <v>4</v>
      </c>
      <c r="C71" s="15" t="s">
        <v>5</v>
      </c>
      <c r="D71" s="15" t="s">
        <v>75</v>
      </c>
      <c r="E71" s="15" t="s">
        <v>6</v>
      </c>
      <c r="F71" s="15" t="s">
        <v>7</v>
      </c>
      <c r="G71" s="15" t="s">
        <v>8</v>
      </c>
      <c r="H71" s="15" t="s">
        <v>9</v>
      </c>
      <c r="I71" s="15" t="s">
        <v>10</v>
      </c>
      <c r="J71" s="15" t="s">
        <v>11</v>
      </c>
      <c r="K71" s="15" t="s">
        <v>12</v>
      </c>
      <c r="L71" s="15" t="s">
        <v>13</v>
      </c>
      <c r="M71" s="15" t="s">
        <v>68</v>
      </c>
      <c r="N71" s="15" t="s">
        <v>14</v>
      </c>
      <c r="O71" s="16"/>
    </row>
    <row r="72" spans="1:27" x14ac:dyDescent="0.25">
      <c r="A72" s="17" t="s">
        <v>27</v>
      </c>
      <c r="B72" s="22">
        <v>5</v>
      </c>
      <c r="C72" s="22">
        <v>3</v>
      </c>
      <c r="D72" s="18">
        <v>7</v>
      </c>
      <c r="E72" s="22">
        <v>9</v>
      </c>
      <c r="F72" s="22">
        <v>3</v>
      </c>
      <c r="G72" s="22">
        <v>9</v>
      </c>
      <c r="H72" s="22">
        <v>2</v>
      </c>
      <c r="I72" s="22">
        <v>4</v>
      </c>
      <c r="J72" s="22">
        <v>0</v>
      </c>
      <c r="K72" s="22">
        <v>6</v>
      </c>
      <c r="L72" s="22">
        <v>2</v>
      </c>
      <c r="M72" s="22">
        <v>8</v>
      </c>
      <c r="N72" s="19">
        <f>SUM(B72:M72)</f>
        <v>58</v>
      </c>
      <c r="O72" s="20">
        <f>B72+C72+E72+D72+F72+G72+H72+I72+L72+M72</f>
        <v>52</v>
      </c>
      <c r="P72" s="21"/>
    </row>
    <row r="73" spans="1:27" x14ac:dyDescent="0.25">
      <c r="A73" s="17" t="s">
        <v>28</v>
      </c>
      <c r="B73" s="22">
        <v>5</v>
      </c>
      <c r="C73" s="22">
        <v>7</v>
      </c>
      <c r="D73" s="18">
        <v>6</v>
      </c>
      <c r="E73" s="22">
        <v>17</v>
      </c>
      <c r="F73" s="22">
        <v>17</v>
      </c>
      <c r="G73" s="22">
        <v>6</v>
      </c>
      <c r="H73" s="22">
        <v>7</v>
      </c>
      <c r="I73" s="22">
        <v>3</v>
      </c>
      <c r="J73" s="22">
        <v>0</v>
      </c>
      <c r="K73" s="22">
        <v>17</v>
      </c>
      <c r="L73" s="22">
        <v>9</v>
      </c>
      <c r="M73" s="22">
        <v>8</v>
      </c>
      <c r="N73" s="19">
        <f t="shared" ref="N73:N85" si="12">SUM(B73:M73)</f>
        <v>102</v>
      </c>
      <c r="O73" s="20">
        <f t="shared" ref="O73:O85" si="13">B73+C73+E73+D73+F73+G73+H73+I73+L73+M73</f>
        <v>85</v>
      </c>
      <c r="P73" s="21"/>
    </row>
    <row r="74" spans="1:27" x14ac:dyDescent="0.25">
      <c r="A74" s="17" t="s">
        <v>29</v>
      </c>
      <c r="B74" s="22">
        <v>5</v>
      </c>
      <c r="C74" s="22">
        <v>8</v>
      </c>
      <c r="D74" s="18">
        <v>2</v>
      </c>
      <c r="E74" s="22">
        <v>20</v>
      </c>
      <c r="F74" s="22">
        <v>8</v>
      </c>
      <c r="G74" s="22">
        <v>1</v>
      </c>
      <c r="H74" s="22">
        <v>0</v>
      </c>
      <c r="I74" s="22">
        <v>1</v>
      </c>
      <c r="J74" s="22">
        <v>3</v>
      </c>
      <c r="K74" s="22">
        <v>6</v>
      </c>
      <c r="L74" s="22">
        <v>7</v>
      </c>
      <c r="M74" s="22">
        <v>2</v>
      </c>
      <c r="N74" s="19">
        <f t="shared" si="12"/>
        <v>63</v>
      </c>
      <c r="O74" s="20">
        <f t="shared" si="13"/>
        <v>54</v>
      </c>
      <c r="P74" s="21"/>
    </row>
    <row r="75" spans="1:27" x14ac:dyDescent="0.25">
      <c r="A75" s="17" t="s">
        <v>30</v>
      </c>
      <c r="B75" s="22">
        <v>1</v>
      </c>
      <c r="C75" s="22">
        <v>3</v>
      </c>
      <c r="D75" s="18">
        <v>6</v>
      </c>
      <c r="E75" s="22">
        <v>1</v>
      </c>
      <c r="F75" s="22">
        <v>3</v>
      </c>
      <c r="G75" s="22">
        <v>5</v>
      </c>
      <c r="H75" s="22">
        <v>0</v>
      </c>
      <c r="I75" s="22">
        <v>2</v>
      </c>
      <c r="J75" s="22">
        <v>3</v>
      </c>
      <c r="K75" s="22">
        <v>6</v>
      </c>
      <c r="L75" s="22">
        <v>6</v>
      </c>
      <c r="M75" s="22">
        <v>5</v>
      </c>
      <c r="N75" s="19">
        <f t="shared" si="12"/>
        <v>41</v>
      </c>
      <c r="O75" s="20">
        <f t="shared" si="13"/>
        <v>32</v>
      </c>
      <c r="P75" s="21"/>
    </row>
    <row r="76" spans="1:27" x14ac:dyDescent="0.25">
      <c r="A76" s="17" t="s">
        <v>31</v>
      </c>
      <c r="B76" s="22">
        <v>4</v>
      </c>
      <c r="C76" s="22">
        <v>25</v>
      </c>
      <c r="D76" s="18">
        <v>0</v>
      </c>
      <c r="E76" s="22">
        <v>10</v>
      </c>
      <c r="F76" s="22">
        <v>7</v>
      </c>
      <c r="G76" s="22">
        <v>3</v>
      </c>
      <c r="H76" s="22">
        <v>0</v>
      </c>
      <c r="I76" s="22">
        <v>16</v>
      </c>
      <c r="J76" s="22">
        <v>0</v>
      </c>
      <c r="K76" s="22">
        <v>28</v>
      </c>
      <c r="L76" s="22">
        <v>4</v>
      </c>
      <c r="M76" s="22">
        <v>6</v>
      </c>
      <c r="N76" s="19">
        <f t="shared" si="12"/>
        <v>103</v>
      </c>
      <c r="O76" s="20">
        <f t="shared" si="13"/>
        <v>75</v>
      </c>
      <c r="P76" s="21"/>
      <c r="AA76">
        <v>206</v>
      </c>
    </row>
    <row r="77" spans="1:27" x14ac:dyDescent="0.25">
      <c r="A77" s="17" t="s">
        <v>32</v>
      </c>
      <c r="B77" s="22">
        <v>10</v>
      </c>
      <c r="C77" s="22">
        <v>201</v>
      </c>
      <c r="D77" s="18">
        <v>32</v>
      </c>
      <c r="E77" s="22">
        <v>21</v>
      </c>
      <c r="F77" s="22">
        <v>6</v>
      </c>
      <c r="G77" s="22">
        <v>7</v>
      </c>
      <c r="H77" s="22">
        <v>1</v>
      </c>
      <c r="I77" s="22">
        <v>66</v>
      </c>
      <c r="J77" s="22">
        <v>0</v>
      </c>
      <c r="K77" s="22">
        <v>10</v>
      </c>
      <c r="L77" s="22">
        <v>5</v>
      </c>
      <c r="M77" s="22">
        <v>30</v>
      </c>
      <c r="N77" s="19">
        <f t="shared" si="12"/>
        <v>389</v>
      </c>
      <c r="O77" s="20">
        <f t="shared" si="13"/>
        <v>379</v>
      </c>
      <c r="P77" s="21"/>
      <c r="AA77">
        <v>83</v>
      </c>
    </row>
    <row r="78" spans="1:27" x14ac:dyDescent="0.25">
      <c r="A78" s="17" t="s">
        <v>33</v>
      </c>
      <c r="B78" s="22">
        <v>3</v>
      </c>
      <c r="C78" s="22">
        <v>1</v>
      </c>
      <c r="D78" s="18">
        <v>2</v>
      </c>
      <c r="E78" s="22">
        <v>16</v>
      </c>
      <c r="F78" s="22">
        <v>5</v>
      </c>
      <c r="G78" s="22">
        <v>0</v>
      </c>
      <c r="H78" s="22">
        <v>0</v>
      </c>
      <c r="I78" s="22">
        <v>4</v>
      </c>
      <c r="J78" s="22">
        <v>5</v>
      </c>
      <c r="K78" s="22">
        <v>8</v>
      </c>
      <c r="L78" s="22">
        <v>5</v>
      </c>
      <c r="M78" s="22">
        <v>4</v>
      </c>
      <c r="N78" s="19">
        <f t="shared" si="12"/>
        <v>53</v>
      </c>
      <c r="O78" s="20">
        <f t="shared" si="13"/>
        <v>40</v>
      </c>
      <c r="P78" s="21"/>
    </row>
    <row r="79" spans="1:27" x14ac:dyDescent="0.25">
      <c r="A79" s="17" t="s">
        <v>34</v>
      </c>
      <c r="B79" s="22">
        <v>2</v>
      </c>
      <c r="C79" s="22">
        <v>1</v>
      </c>
      <c r="D79" s="18">
        <v>3</v>
      </c>
      <c r="E79" s="22">
        <v>8</v>
      </c>
      <c r="F79" s="22">
        <v>6</v>
      </c>
      <c r="G79" s="22">
        <v>8</v>
      </c>
      <c r="H79" s="22">
        <v>1</v>
      </c>
      <c r="I79" s="22">
        <v>2</v>
      </c>
      <c r="J79" s="22">
        <v>0</v>
      </c>
      <c r="K79" s="22">
        <v>7</v>
      </c>
      <c r="L79" s="22">
        <v>1</v>
      </c>
      <c r="M79" s="22">
        <v>3</v>
      </c>
      <c r="N79" s="19">
        <f t="shared" si="12"/>
        <v>42</v>
      </c>
      <c r="O79" s="20">
        <f t="shared" si="13"/>
        <v>35</v>
      </c>
      <c r="P79" s="21"/>
    </row>
    <row r="80" spans="1:27" x14ac:dyDescent="0.25">
      <c r="A80" s="17" t="s">
        <v>35</v>
      </c>
      <c r="B80" s="22">
        <v>0</v>
      </c>
      <c r="C80" s="22">
        <v>1</v>
      </c>
      <c r="D80" s="18">
        <v>0</v>
      </c>
      <c r="E80" s="22">
        <v>4</v>
      </c>
      <c r="F80" s="22">
        <v>8</v>
      </c>
      <c r="G80" s="22">
        <v>3</v>
      </c>
      <c r="H80" s="22">
        <v>0</v>
      </c>
      <c r="I80" s="22">
        <v>3</v>
      </c>
      <c r="J80" s="22">
        <v>0</v>
      </c>
      <c r="K80" s="22">
        <v>0</v>
      </c>
      <c r="L80" s="22">
        <v>3</v>
      </c>
      <c r="M80" s="22">
        <v>2</v>
      </c>
      <c r="N80" s="19">
        <f t="shared" si="12"/>
        <v>24</v>
      </c>
      <c r="O80" s="20">
        <f t="shared" si="13"/>
        <v>24</v>
      </c>
      <c r="P80" s="21"/>
    </row>
    <row r="81" spans="1:27" x14ac:dyDescent="0.25">
      <c r="A81" s="17" t="s">
        <v>36</v>
      </c>
      <c r="B81" s="22">
        <v>2</v>
      </c>
      <c r="C81" s="22">
        <v>0</v>
      </c>
      <c r="D81" s="18">
        <v>0</v>
      </c>
      <c r="E81" s="22">
        <v>7</v>
      </c>
      <c r="F81" s="22">
        <v>12</v>
      </c>
      <c r="G81" s="22">
        <v>12</v>
      </c>
      <c r="H81" s="22">
        <v>0</v>
      </c>
      <c r="I81" s="22">
        <v>0</v>
      </c>
      <c r="J81" s="22">
        <v>0</v>
      </c>
      <c r="K81" s="22">
        <v>6</v>
      </c>
      <c r="L81" s="22">
        <v>4</v>
      </c>
      <c r="M81" s="22">
        <v>3</v>
      </c>
      <c r="N81" s="19">
        <f t="shared" si="12"/>
        <v>46</v>
      </c>
      <c r="O81" s="20">
        <f t="shared" si="13"/>
        <v>40</v>
      </c>
      <c r="P81" s="21"/>
    </row>
    <row r="82" spans="1:27" x14ac:dyDescent="0.25">
      <c r="A82" s="17" t="s">
        <v>37</v>
      </c>
      <c r="B82" s="22">
        <v>0</v>
      </c>
      <c r="C82" s="22">
        <v>0</v>
      </c>
      <c r="D82" s="18">
        <v>0</v>
      </c>
      <c r="E82" s="22">
        <v>1</v>
      </c>
      <c r="F82" s="22">
        <v>0</v>
      </c>
      <c r="G82" s="22">
        <v>0</v>
      </c>
      <c r="H82" s="22">
        <v>0</v>
      </c>
      <c r="I82" s="22">
        <v>4</v>
      </c>
      <c r="J82" s="22">
        <v>0</v>
      </c>
      <c r="K82" s="22">
        <v>12</v>
      </c>
      <c r="L82" s="22">
        <v>2</v>
      </c>
      <c r="M82" s="22">
        <v>1</v>
      </c>
      <c r="N82" s="19">
        <f t="shared" si="12"/>
        <v>20</v>
      </c>
      <c r="O82" s="20">
        <f t="shared" si="13"/>
        <v>8</v>
      </c>
      <c r="P82" s="21"/>
      <c r="AA82">
        <v>50</v>
      </c>
    </row>
    <row r="83" spans="1:27" x14ac:dyDescent="0.25">
      <c r="A83" s="17" t="s">
        <v>38</v>
      </c>
      <c r="B83" s="22">
        <v>0</v>
      </c>
      <c r="C83" s="22">
        <v>7</v>
      </c>
      <c r="D83" s="18">
        <v>1</v>
      </c>
      <c r="E83" s="22">
        <v>9</v>
      </c>
      <c r="F83" s="22">
        <v>5</v>
      </c>
      <c r="G83" s="22">
        <v>8</v>
      </c>
      <c r="H83" s="22">
        <v>0</v>
      </c>
      <c r="I83" s="22">
        <v>6</v>
      </c>
      <c r="J83" s="22">
        <v>20</v>
      </c>
      <c r="K83" s="22">
        <v>3</v>
      </c>
      <c r="L83" s="22">
        <v>3</v>
      </c>
      <c r="M83" s="22">
        <v>3</v>
      </c>
      <c r="N83" s="19">
        <f t="shared" si="12"/>
        <v>65</v>
      </c>
      <c r="O83" s="20">
        <f t="shared" si="13"/>
        <v>42</v>
      </c>
      <c r="P83" s="21"/>
      <c r="AA83">
        <v>182</v>
      </c>
    </row>
    <row r="84" spans="1:27" x14ac:dyDescent="0.25">
      <c r="A84" s="17" t="s">
        <v>39</v>
      </c>
      <c r="B84" s="22">
        <v>2</v>
      </c>
      <c r="C84" s="22">
        <v>1</v>
      </c>
      <c r="D84" s="18">
        <v>0</v>
      </c>
      <c r="E84" s="22">
        <v>5</v>
      </c>
      <c r="F84" s="22">
        <v>1</v>
      </c>
      <c r="G84" s="22">
        <v>1</v>
      </c>
      <c r="H84" s="22">
        <v>0</v>
      </c>
      <c r="I84" s="22">
        <v>0</v>
      </c>
      <c r="J84" s="22">
        <v>0</v>
      </c>
      <c r="K84" s="22">
        <v>0</v>
      </c>
      <c r="L84" s="22">
        <v>2</v>
      </c>
      <c r="M84" s="22">
        <v>2</v>
      </c>
      <c r="N84" s="19">
        <f t="shared" si="12"/>
        <v>14</v>
      </c>
      <c r="O84" s="20">
        <f t="shared" si="13"/>
        <v>14</v>
      </c>
      <c r="P84" s="21"/>
      <c r="AA84">
        <v>58</v>
      </c>
    </row>
    <row r="85" spans="1:27" x14ac:dyDescent="0.25">
      <c r="A85" s="17" t="s">
        <v>40</v>
      </c>
      <c r="B85" s="22">
        <v>0</v>
      </c>
      <c r="C85" s="22">
        <v>0</v>
      </c>
      <c r="D85" s="18">
        <v>0</v>
      </c>
      <c r="E85" s="22">
        <v>1</v>
      </c>
      <c r="F85" s="22">
        <v>1</v>
      </c>
      <c r="G85" s="22">
        <v>0</v>
      </c>
      <c r="H85" s="22">
        <v>0</v>
      </c>
      <c r="I85" s="22">
        <v>3</v>
      </c>
      <c r="J85" s="22">
        <v>0</v>
      </c>
      <c r="K85" s="22">
        <v>1</v>
      </c>
      <c r="L85" s="22">
        <v>0</v>
      </c>
      <c r="M85" s="22">
        <v>0</v>
      </c>
      <c r="N85" s="19">
        <f t="shared" si="12"/>
        <v>6</v>
      </c>
      <c r="O85" s="20">
        <f t="shared" si="13"/>
        <v>5</v>
      </c>
      <c r="P85" s="21"/>
    </row>
    <row r="86" spans="1:27" x14ac:dyDescent="0.25">
      <c r="A86" s="15" t="s">
        <v>14</v>
      </c>
      <c r="B86" s="26">
        <f t="shared" ref="B86:L86" si="14">SUM(B72:B85)</f>
        <v>39</v>
      </c>
      <c r="C86" s="26">
        <f t="shared" si="14"/>
        <v>258</v>
      </c>
      <c r="D86" s="26">
        <f t="shared" si="14"/>
        <v>59</v>
      </c>
      <c r="E86" s="26">
        <f t="shared" si="14"/>
        <v>129</v>
      </c>
      <c r="F86" s="26">
        <f t="shared" si="14"/>
        <v>82</v>
      </c>
      <c r="G86" s="26">
        <f t="shared" si="14"/>
        <v>63</v>
      </c>
      <c r="H86" s="26">
        <f t="shared" si="14"/>
        <v>11</v>
      </c>
      <c r="I86" s="26">
        <f t="shared" si="14"/>
        <v>114</v>
      </c>
      <c r="J86" s="26">
        <f t="shared" si="14"/>
        <v>31</v>
      </c>
      <c r="K86" s="26">
        <f t="shared" si="14"/>
        <v>110</v>
      </c>
      <c r="L86" s="26">
        <f t="shared" si="14"/>
        <v>53</v>
      </c>
      <c r="M86" s="26">
        <v>0</v>
      </c>
      <c r="N86" s="26">
        <f t="shared" ref="N86" si="15">SUM(B86:L86)</f>
        <v>949</v>
      </c>
      <c r="O86" s="20">
        <f>SUM(O72:O85)</f>
        <v>885</v>
      </c>
    </row>
    <row r="89" spans="1:27" x14ac:dyDescent="0.25">
      <c r="A89" s="86" t="s">
        <v>61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42"/>
    </row>
    <row r="90" spans="1:27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42"/>
    </row>
    <row r="92" spans="1:27" ht="56.25" x14ac:dyDescent="0.25">
      <c r="A92" s="15" t="s">
        <v>3</v>
      </c>
      <c r="B92" s="15" t="s">
        <v>4</v>
      </c>
      <c r="C92" s="15" t="s">
        <v>5</v>
      </c>
      <c r="D92" s="15" t="s">
        <v>75</v>
      </c>
      <c r="E92" s="15" t="s">
        <v>6</v>
      </c>
      <c r="F92" s="15" t="s">
        <v>7</v>
      </c>
      <c r="G92" s="15" t="s">
        <v>8</v>
      </c>
      <c r="H92" s="15" t="s">
        <v>9</v>
      </c>
      <c r="I92" s="15" t="s">
        <v>10</v>
      </c>
      <c r="J92" s="15" t="s">
        <v>11</v>
      </c>
      <c r="K92" s="15" t="s">
        <v>12</v>
      </c>
      <c r="L92" s="15" t="s">
        <v>13</v>
      </c>
      <c r="M92" s="15" t="s">
        <v>68</v>
      </c>
      <c r="N92" s="15" t="s">
        <v>14</v>
      </c>
      <c r="O92" s="16"/>
    </row>
    <row r="93" spans="1:27" x14ac:dyDescent="0.25">
      <c r="A93" s="17" t="s">
        <v>27</v>
      </c>
      <c r="B93" s="23">
        <v>4</v>
      </c>
      <c r="C93" s="23">
        <v>2</v>
      </c>
      <c r="D93" s="23">
        <v>2</v>
      </c>
      <c r="E93" s="23">
        <v>4</v>
      </c>
      <c r="F93" s="23">
        <v>7</v>
      </c>
      <c r="G93" s="23">
        <v>10</v>
      </c>
      <c r="H93" s="23">
        <v>3</v>
      </c>
      <c r="I93" s="23">
        <v>1</v>
      </c>
      <c r="J93" s="23">
        <v>0</v>
      </c>
      <c r="K93" s="23">
        <v>8</v>
      </c>
      <c r="L93" s="23">
        <v>2</v>
      </c>
      <c r="M93" s="23">
        <v>1</v>
      </c>
      <c r="N93" s="19">
        <f t="shared" ref="N93:N97" si="16">SUM(B93:M93)</f>
        <v>44</v>
      </c>
      <c r="O93" s="32">
        <f>B93+C93+E93+D93+F93+G93+H93+I93+L93+M93</f>
        <v>36</v>
      </c>
    </row>
    <row r="94" spans="1:27" x14ac:dyDescent="0.25">
      <c r="A94" s="17" t="s">
        <v>28</v>
      </c>
      <c r="B94" s="23">
        <v>7</v>
      </c>
      <c r="C94" s="23">
        <v>6</v>
      </c>
      <c r="D94" s="23">
        <v>11</v>
      </c>
      <c r="E94" s="23">
        <v>18</v>
      </c>
      <c r="F94" s="23">
        <v>7</v>
      </c>
      <c r="G94" s="23">
        <v>5</v>
      </c>
      <c r="H94" s="23">
        <v>1</v>
      </c>
      <c r="I94" s="23">
        <v>4</v>
      </c>
      <c r="J94" s="23">
        <v>0</v>
      </c>
      <c r="K94" s="23">
        <v>26</v>
      </c>
      <c r="L94" s="23">
        <v>4</v>
      </c>
      <c r="M94" s="23">
        <v>5</v>
      </c>
      <c r="N94" s="19">
        <f t="shared" si="16"/>
        <v>94</v>
      </c>
      <c r="O94" s="32">
        <f t="shared" ref="O94:O106" si="17">B94+C94+E94+D94+F94+G94+H94+I94+L94+M94</f>
        <v>68</v>
      </c>
    </row>
    <row r="95" spans="1:27" x14ac:dyDescent="0.25">
      <c r="A95" s="17" t="s">
        <v>29</v>
      </c>
      <c r="B95" s="23">
        <v>9</v>
      </c>
      <c r="C95" s="23">
        <v>5</v>
      </c>
      <c r="D95" s="23">
        <v>4</v>
      </c>
      <c r="E95" s="23">
        <v>23</v>
      </c>
      <c r="F95" s="23">
        <v>9</v>
      </c>
      <c r="G95" s="23">
        <v>3</v>
      </c>
      <c r="H95" s="23">
        <v>2</v>
      </c>
      <c r="I95" s="23">
        <v>4</v>
      </c>
      <c r="J95" s="23">
        <v>3</v>
      </c>
      <c r="K95" s="23">
        <v>5</v>
      </c>
      <c r="L95" s="23">
        <v>10</v>
      </c>
      <c r="M95" s="23">
        <v>7</v>
      </c>
      <c r="N95" s="19">
        <f t="shared" si="16"/>
        <v>84</v>
      </c>
      <c r="O95" s="32">
        <f t="shared" si="17"/>
        <v>76</v>
      </c>
    </row>
    <row r="96" spans="1:27" x14ac:dyDescent="0.25">
      <c r="A96" s="17" t="s">
        <v>30</v>
      </c>
      <c r="B96" s="23">
        <v>5</v>
      </c>
      <c r="C96" s="23">
        <v>11</v>
      </c>
      <c r="D96" s="23">
        <v>0</v>
      </c>
      <c r="E96" s="23">
        <v>0</v>
      </c>
      <c r="F96" s="23">
        <v>2</v>
      </c>
      <c r="G96" s="23">
        <v>2</v>
      </c>
      <c r="H96" s="23">
        <v>0</v>
      </c>
      <c r="I96" s="23">
        <v>1</v>
      </c>
      <c r="J96" s="23">
        <v>1</v>
      </c>
      <c r="K96" s="23">
        <v>5</v>
      </c>
      <c r="L96" s="23">
        <v>5</v>
      </c>
      <c r="M96" s="23">
        <v>1</v>
      </c>
      <c r="N96" s="19">
        <f t="shared" si="16"/>
        <v>33</v>
      </c>
      <c r="O96" s="32">
        <f t="shared" si="17"/>
        <v>27</v>
      </c>
    </row>
    <row r="97" spans="1:27" x14ac:dyDescent="0.25">
      <c r="A97" s="17" t="s">
        <v>31</v>
      </c>
      <c r="B97" s="23">
        <v>8</v>
      </c>
      <c r="C97" s="23">
        <v>50</v>
      </c>
      <c r="D97" s="23">
        <v>0</v>
      </c>
      <c r="E97" s="23">
        <v>15</v>
      </c>
      <c r="F97" s="23">
        <v>5</v>
      </c>
      <c r="G97" s="23">
        <v>4</v>
      </c>
      <c r="H97" s="23">
        <v>1</v>
      </c>
      <c r="I97" s="23">
        <v>6</v>
      </c>
      <c r="J97" s="23">
        <v>0</v>
      </c>
      <c r="K97" s="23">
        <v>23</v>
      </c>
      <c r="L97" s="23">
        <v>2</v>
      </c>
      <c r="M97" s="23">
        <v>7</v>
      </c>
      <c r="N97" s="19">
        <f t="shared" si="16"/>
        <v>121</v>
      </c>
      <c r="O97" s="32">
        <f t="shared" si="17"/>
        <v>98</v>
      </c>
      <c r="AA97">
        <v>283</v>
      </c>
    </row>
    <row r="98" spans="1:27" x14ac:dyDescent="0.25">
      <c r="A98" s="17" t="s">
        <v>32</v>
      </c>
      <c r="B98" s="23">
        <v>8</v>
      </c>
      <c r="C98" s="23">
        <v>221</v>
      </c>
      <c r="D98" s="23">
        <v>25</v>
      </c>
      <c r="E98" s="23">
        <v>28</v>
      </c>
      <c r="F98" s="23">
        <v>3</v>
      </c>
      <c r="G98" s="23">
        <v>4</v>
      </c>
      <c r="H98" s="23">
        <v>0</v>
      </c>
      <c r="I98" s="23">
        <v>48</v>
      </c>
      <c r="J98" s="23">
        <v>0</v>
      </c>
      <c r="K98" s="23">
        <v>17</v>
      </c>
      <c r="L98" s="23">
        <v>7</v>
      </c>
      <c r="M98" s="23">
        <v>19</v>
      </c>
      <c r="N98" s="19">
        <f>SUM(B98:M98)</f>
        <v>380</v>
      </c>
      <c r="O98" s="32">
        <f t="shared" si="17"/>
        <v>363</v>
      </c>
      <c r="AA98">
        <v>122</v>
      </c>
    </row>
    <row r="99" spans="1:27" x14ac:dyDescent="0.25">
      <c r="A99" s="17" t="s">
        <v>33</v>
      </c>
      <c r="B99" s="23">
        <v>5</v>
      </c>
      <c r="C99" s="23">
        <v>1</v>
      </c>
      <c r="D99" s="23">
        <v>1</v>
      </c>
      <c r="E99" s="23">
        <v>20</v>
      </c>
      <c r="F99" s="23">
        <v>6</v>
      </c>
      <c r="G99" s="23">
        <v>0</v>
      </c>
      <c r="H99" s="23">
        <v>1</v>
      </c>
      <c r="I99" s="23">
        <v>1</v>
      </c>
      <c r="J99" s="23">
        <v>6</v>
      </c>
      <c r="K99" s="23">
        <v>3</v>
      </c>
      <c r="L99" s="23">
        <v>3</v>
      </c>
      <c r="M99" s="23">
        <v>1</v>
      </c>
      <c r="N99" s="19">
        <f t="shared" ref="N99:N106" si="18">SUM(B99:M99)</f>
        <v>48</v>
      </c>
      <c r="O99" s="32">
        <f t="shared" si="17"/>
        <v>39</v>
      </c>
    </row>
    <row r="100" spans="1:27" x14ac:dyDescent="0.25">
      <c r="A100" s="17" t="s">
        <v>34</v>
      </c>
      <c r="B100" s="23">
        <v>1</v>
      </c>
      <c r="C100" s="23">
        <v>0</v>
      </c>
      <c r="D100" s="23">
        <v>4</v>
      </c>
      <c r="E100" s="23">
        <v>14</v>
      </c>
      <c r="F100" s="23">
        <v>7</v>
      </c>
      <c r="G100" s="23">
        <v>2</v>
      </c>
      <c r="H100" s="23">
        <v>1</v>
      </c>
      <c r="I100" s="23">
        <v>0</v>
      </c>
      <c r="J100" s="23">
        <v>0</v>
      </c>
      <c r="K100" s="23">
        <v>10</v>
      </c>
      <c r="L100" s="23">
        <v>4</v>
      </c>
      <c r="M100" s="23">
        <v>4</v>
      </c>
      <c r="N100" s="19">
        <f t="shared" si="18"/>
        <v>47</v>
      </c>
      <c r="O100" s="32">
        <f t="shared" si="17"/>
        <v>37</v>
      </c>
    </row>
    <row r="101" spans="1:27" x14ac:dyDescent="0.25">
      <c r="A101" s="17" t="s">
        <v>35</v>
      </c>
      <c r="B101" s="23">
        <v>1</v>
      </c>
      <c r="C101" s="23">
        <v>0</v>
      </c>
      <c r="D101" s="23">
        <v>0</v>
      </c>
      <c r="E101" s="23">
        <v>1</v>
      </c>
      <c r="F101" s="23">
        <v>5</v>
      </c>
      <c r="G101" s="23">
        <v>3</v>
      </c>
      <c r="H101" s="23">
        <v>0</v>
      </c>
      <c r="I101" s="23">
        <v>1</v>
      </c>
      <c r="J101" s="23">
        <v>0</v>
      </c>
      <c r="K101" s="23">
        <v>0</v>
      </c>
      <c r="L101" s="23">
        <v>4</v>
      </c>
      <c r="M101" s="23">
        <v>2</v>
      </c>
      <c r="N101" s="19">
        <f t="shared" si="18"/>
        <v>17</v>
      </c>
      <c r="O101" s="32">
        <f t="shared" si="17"/>
        <v>17</v>
      </c>
    </row>
    <row r="102" spans="1:27" x14ac:dyDescent="0.25">
      <c r="A102" s="17" t="s">
        <v>36</v>
      </c>
      <c r="B102" s="23">
        <v>1</v>
      </c>
      <c r="C102" s="23">
        <v>0</v>
      </c>
      <c r="D102" s="23">
        <v>1</v>
      </c>
      <c r="E102" s="23">
        <v>2</v>
      </c>
      <c r="F102" s="23">
        <v>2</v>
      </c>
      <c r="G102" s="23">
        <v>5</v>
      </c>
      <c r="H102" s="23">
        <v>0</v>
      </c>
      <c r="I102" s="23">
        <v>2</v>
      </c>
      <c r="J102" s="23">
        <v>0</v>
      </c>
      <c r="K102" s="23">
        <v>9</v>
      </c>
      <c r="L102" s="23">
        <v>1</v>
      </c>
      <c r="M102" s="23">
        <v>0</v>
      </c>
      <c r="N102" s="19">
        <f t="shared" si="18"/>
        <v>23</v>
      </c>
      <c r="O102" s="32">
        <f t="shared" si="17"/>
        <v>14</v>
      </c>
    </row>
    <row r="103" spans="1:27" x14ac:dyDescent="0.25">
      <c r="A103" s="17" t="s">
        <v>37</v>
      </c>
      <c r="B103" s="23">
        <v>2</v>
      </c>
      <c r="C103" s="23">
        <v>0</v>
      </c>
      <c r="D103" s="23">
        <v>1</v>
      </c>
      <c r="E103" s="23">
        <v>0</v>
      </c>
      <c r="F103" s="23">
        <v>0</v>
      </c>
      <c r="G103" s="23">
        <v>0</v>
      </c>
      <c r="H103" s="23">
        <v>0</v>
      </c>
      <c r="I103" s="23">
        <v>2</v>
      </c>
      <c r="J103" s="23">
        <v>0</v>
      </c>
      <c r="K103" s="23">
        <v>8</v>
      </c>
      <c r="L103" s="23">
        <v>1</v>
      </c>
      <c r="M103" s="23">
        <v>1</v>
      </c>
      <c r="N103" s="19">
        <f t="shared" si="18"/>
        <v>15</v>
      </c>
      <c r="O103" s="32">
        <f t="shared" si="17"/>
        <v>7</v>
      </c>
      <c r="AA103">
        <v>48</v>
      </c>
    </row>
    <row r="104" spans="1:27" x14ac:dyDescent="0.25">
      <c r="A104" s="17" t="s">
        <v>38</v>
      </c>
      <c r="B104" s="23">
        <v>2</v>
      </c>
      <c r="C104" s="23">
        <v>14</v>
      </c>
      <c r="D104" s="23">
        <v>0</v>
      </c>
      <c r="E104" s="23">
        <v>7</v>
      </c>
      <c r="F104" s="23">
        <v>9</v>
      </c>
      <c r="G104" s="23">
        <v>4</v>
      </c>
      <c r="H104" s="23">
        <v>1</v>
      </c>
      <c r="I104" s="23">
        <v>3</v>
      </c>
      <c r="J104" s="23">
        <v>29</v>
      </c>
      <c r="K104" s="23">
        <v>0</v>
      </c>
      <c r="L104" s="23">
        <v>9</v>
      </c>
      <c r="M104" s="23">
        <v>3</v>
      </c>
      <c r="N104" s="19">
        <f t="shared" si="18"/>
        <v>81</v>
      </c>
      <c r="O104" s="32">
        <f t="shared" si="17"/>
        <v>52</v>
      </c>
      <c r="AA104">
        <v>172</v>
      </c>
    </row>
    <row r="105" spans="1:27" x14ac:dyDescent="0.25">
      <c r="A105" s="17" t="s">
        <v>39</v>
      </c>
      <c r="B105" s="23">
        <v>0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19">
        <f t="shared" si="18"/>
        <v>0</v>
      </c>
      <c r="O105" s="32">
        <f t="shared" si="17"/>
        <v>0</v>
      </c>
      <c r="AA105">
        <v>73</v>
      </c>
    </row>
    <row r="106" spans="1:27" x14ac:dyDescent="0.25">
      <c r="A106" s="17" t="s">
        <v>40</v>
      </c>
      <c r="B106" s="23">
        <v>0</v>
      </c>
      <c r="C106" s="23">
        <v>5</v>
      </c>
      <c r="D106" s="23">
        <v>1</v>
      </c>
      <c r="E106" s="23">
        <v>0</v>
      </c>
      <c r="F106" s="23">
        <v>3</v>
      </c>
      <c r="G106" s="23">
        <v>0</v>
      </c>
      <c r="H106" s="23">
        <v>0</v>
      </c>
      <c r="I106" s="23">
        <v>2</v>
      </c>
      <c r="J106" s="23">
        <v>0</v>
      </c>
      <c r="K106" s="23">
        <v>1</v>
      </c>
      <c r="L106" s="23">
        <v>2</v>
      </c>
      <c r="M106" s="23">
        <v>1</v>
      </c>
      <c r="N106" s="19">
        <f t="shared" si="18"/>
        <v>15</v>
      </c>
      <c r="O106" s="32">
        <f t="shared" si="17"/>
        <v>14</v>
      </c>
    </row>
    <row r="107" spans="1:27" x14ac:dyDescent="0.25">
      <c r="A107" s="15" t="s">
        <v>14</v>
      </c>
      <c r="B107" s="26">
        <f t="shared" ref="B107:L107" si="19">SUM(B93:B106)</f>
        <v>53</v>
      </c>
      <c r="C107" s="26">
        <f t="shared" si="19"/>
        <v>315</v>
      </c>
      <c r="D107" s="26">
        <f t="shared" si="19"/>
        <v>50</v>
      </c>
      <c r="E107" s="26">
        <f t="shared" si="19"/>
        <v>132</v>
      </c>
      <c r="F107" s="26">
        <f t="shared" si="19"/>
        <v>65</v>
      </c>
      <c r="G107" s="26">
        <f t="shared" si="19"/>
        <v>42</v>
      </c>
      <c r="H107" s="26">
        <f t="shared" si="19"/>
        <v>10</v>
      </c>
      <c r="I107" s="26">
        <f t="shared" si="19"/>
        <v>75</v>
      </c>
      <c r="J107" s="26">
        <f t="shared" si="19"/>
        <v>39</v>
      </c>
      <c r="K107" s="26">
        <f t="shared" si="19"/>
        <v>115</v>
      </c>
      <c r="L107" s="26">
        <f t="shared" si="19"/>
        <v>54</v>
      </c>
      <c r="M107" s="26">
        <v>0</v>
      </c>
      <c r="N107" s="26">
        <f>SUM(B107:M107)</f>
        <v>950</v>
      </c>
      <c r="O107" s="32">
        <f>SUM(O93:O106)</f>
        <v>848</v>
      </c>
      <c r="P107">
        <f t="shared" ref="P107" si="20">B107+E107+F107+G107+H107+I107+L107</f>
        <v>431</v>
      </c>
    </row>
    <row r="112" spans="1:27" x14ac:dyDescent="0.25">
      <c r="A112" s="86" t="s">
        <v>62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42"/>
    </row>
    <row r="113" spans="1:17" x14ac:dyDescent="0.25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42"/>
    </row>
    <row r="115" spans="1:17" ht="56.25" x14ac:dyDescent="0.25">
      <c r="A115" s="33" t="s">
        <v>3</v>
      </c>
      <c r="B115" s="33" t="s">
        <v>4</v>
      </c>
      <c r="C115" s="33" t="s">
        <v>5</v>
      </c>
      <c r="D115" s="33" t="s">
        <v>75</v>
      </c>
      <c r="E115" s="33" t="s">
        <v>6</v>
      </c>
      <c r="F115" s="33" t="s">
        <v>7</v>
      </c>
      <c r="G115" s="33" t="s">
        <v>8</v>
      </c>
      <c r="H115" s="33" t="s">
        <v>9</v>
      </c>
      <c r="I115" s="33" t="s">
        <v>10</v>
      </c>
      <c r="J115" s="33" t="s">
        <v>11</v>
      </c>
      <c r="K115" s="33" t="s">
        <v>12</v>
      </c>
      <c r="L115" s="33" t="s">
        <v>13</v>
      </c>
      <c r="M115" s="33" t="s">
        <v>68</v>
      </c>
      <c r="N115" s="33" t="s">
        <v>14</v>
      </c>
      <c r="O115" s="34"/>
    </row>
    <row r="116" spans="1:17" x14ac:dyDescent="0.25">
      <c r="A116" s="35" t="s">
        <v>27</v>
      </c>
      <c r="B116" s="2">
        <f>B8+B29+B50+B72+B93</f>
        <v>26</v>
      </c>
      <c r="C116" s="2">
        <f t="shared" ref="C116:L129" si="21">C8+C29+C50+C72+C93</f>
        <v>10</v>
      </c>
      <c r="D116" s="2">
        <f t="shared" ref="D116" si="22">D8+D29+D50+D72+D93</f>
        <v>17</v>
      </c>
      <c r="E116" s="2">
        <f t="shared" si="21"/>
        <v>45</v>
      </c>
      <c r="F116" s="2">
        <f t="shared" si="21"/>
        <v>46</v>
      </c>
      <c r="G116" s="2">
        <f t="shared" si="21"/>
        <v>51</v>
      </c>
      <c r="H116" s="2">
        <f t="shared" si="21"/>
        <v>15</v>
      </c>
      <c r="I116" s="2">
        <f t="shared" si="21"/>
        <v>23</v>
      </c>
      <c r="J116" s="2">
        <f t="shared" si="21"/>
        <v>0</v>
      </c>
      <c r="K116" s="2">
        <f t="shared" si="21"/>
        <v>52</v>
      </c>
      <c r="L116" s="2">
        <f t="shared" si="21"/>
        <v>13</v>
      </c>
      <c r="M116" s="22">
        <f t="shared" ref="M116" si="23">M8+M29+M50+M72+M93</f>
        <v>16</v>
      </c>
      <c r="N116" s="36">
        <f t="shared" ref="N116:N129" si="24">SUM(B116:L116)</f>
        <v>298</v>
      </c>
      <c r="O116" s="37">
        <f>B116+C116+E116+D116+F116+G116+H116+I116+L116+M116</f>
        <v>262</v>
      </c>
      <c r="Q116">
        <f>F116+G116+H116+I116+L116</f>
        <v>148</v>
      </c>
    </row>
    <row r="117" spans="1:17" x14ac:dyDescent="0.25">
      <c r="A117" s="35" t="s">
        <v>28</v>
      </c>
      <c r="B117" s="2">
        <f t="shared" ref="B117:B129" si="25">B9+B30+B51+B73+B94</f>
        <v>22</v>
      </c>
      <c r="C117" s="2">
        <f t="shared" si="21"/>
        <v>38</v>
      </c>
      <c r="D117" s="2">
        <f t="shared" ref="D117" si="26">D9+D30+D51+D73+D94</f>
        <v>35</v>
      </c>
      <c r="E117" s="2">
        <f t="shared" si="21"/>
        <v>94</v>
      </c>
      <c r="F117" s="2">
        <f t="shared" si="21"/>
        <v>69</v>
      </c>
      <c r="G117" s="2">
        <f t="shared" si="21"/>
        <v>31</v>
      </c>
      <c r="H117" s="2">
        <f t="shared" si="21"/>
        <v>10</v>
      </c>
      <c r="I117" s="2">
        <f t="shared" si="21"/>
        <v>24</v>
      </c>
      <c r="J117" s="2">
        <f t="shared" si="21"/>
        <v>0</v>
      </c>
      <c r="K117" s="2">
        <f t="shared" si="21"/>
        <v>100</v>
      </c>
      <c r="L117" s="2">
        <f t="shared" si="21"/>
        <v>26</v>
      </c>
      <c r="M117" s="22">
        <f t="shared" ref="M117" si="27">M9+M30+M51+M73+M94</f>
        <v>36</v>
      </c>
      <c r="N117" s="36">
        <f t="shared" si="24"/>
        <v>449</v>
      </c>
      <c r="O117" s="37">
        <f t="shared" ref="O117:O129" si="28">B117+C117+E117+D117+F117+G117+H117+I117+L117+M117</f>
        <v>385</v>
      </c>
      <c r="Q117">
        <f t="shared" ref="Q117:Q130" si="29">F117+G117+H117+I117+L117</f>
        <v>160</v>
      </c>
    </row>
    <row r="118" spans="1:17" x14ac:dyDescent="0.25">
      <c r="A118" s="35" t="s">
        <v>29</v>
      </c>
      <c r="B118" s="2">
        <f t="shared" si="25"/>
        <v>36</v>
      </c>
      <c r="C118" s="2">
        <f t="shared" si="21"/>
        <v>28</v>
      </c>
      <c r="D118" s="2">
        <f t="shared" ref="D118" si="30">D10+D31+D52+D74+D95</f>
        <v>10</v>
      </c>
      <c r="E118" s="2">
        <f t="shared" si="21"/>
        <v>83</v>
      </c>
      <c r="F118" s="2">
        <f t="shared" si="21"/>
        <v>51</v>
      </c>
      <c r="G118" s="2">
        <f t="shared" si="21"/>
        <v>7</v>
      </c>
      <c r="H118" s="2">
        <f t="shared" si="21"/>
        <v>3</v>
      </c>
      <c r="I118" s="2">
        <f t="shared" si="21"/>
        <v>17</v>
      </c>
      <c r="J118" s="2">
        <f t="shared" si="21"/>
        <v>6</v>
      </c>
      <c r="K118" s="2">
        <f t="shared" si="21"/>
        <v>61</v>
      </c>
      <c r="L118" s="2">
        <f t="shared" si="21"/>
        <v>25</v>
      </c>
      <c r="M118" s="22">
        <f t="shared" ref="M118" si="31">M10+M31+M52+M74+M95</f>
        <v>20</v>
      </c>
      <c r="N118" s="36">
        <f t="shared" si="24"/>
        <v>327</v>
      </c>
      <c r="O118" s="37">
        <f t="shared" si="28"/>
        <v>280</v>
      </c>
      <c r="Q118">
        <f t="shared" si="29"/>
        <v>103</v>
      </c>
    </row>
    <row r="119" spans="1:17" x14ac:dyDescent="0.25">
      <c r="A119" s="35" t="s">
        <v>30</v>
      </c>
      <c r="B119" s="2">
        <f t="shared" si="25"/>
        <v>20</v>
      </c>
      <c r="C119" s="2">
        <f t="shared" si="21"/>
        <v>19</v>
      </c>
      <c r="D119" s="2">
        <f t="shared" ref="D119" si="32">D11+D32+D53+D75+D96</f>
        <v>18</v>
      </c>
      <c r="E119" s="2">
        <f t="shared" si="21"/>
        <v>6</v>
      </c>
      <c r="F119" s="2">
        <f t="shared" si="21"/>
        <v>20</v>
      </c>
      <c r="G119" s="2">
        <f t="shared" si="21"/>
        <v>16</v>
      </c>
      <c r="H119" s="2">
        <f t="shared" si="21"/>
        <v>0</v>
      </c>
      <c r="I119" s="2">
        <f t="shared" si="21"/>
        <v>6</v>
      </c>
      <c r="J119" s="2">
        <f t="shared" si="21"/>
        <v>4</v>
      </c>
      <c r="K119" s="2">
        <f t="shared" si="21"/>
        <v>44</v>
      </c>
      <c r="L119" s="2">
        <f t="shared" si="21"/>
        <v>27</v>
      </c>
      <c r="M119" s="22">
        <f t="shared" ref="M119" si="33">M11+M32+M53+M75+M96</f>
        <v>14</v>
      </c>
      <c r="N119" s="36">
        <f t="shared" si="24"/>
        <v>180</v>
      </c>
      <c r="O119" s="37">
        <f t="shared" si="28"/>
        <v>146</v>
      </c>
      <c r="Q119">
        <f t="shared" si="29"/>
        <v>69</v>
      </c>
    </row>
    <row r="120" spans="1:17" x14ac:dyDescent="0.25">
      <c r="A120" s="35" t="s">
        <v>31</v>
      </c>
      <c r="B120" s="2">
        <f t="shared" si="25"/>
        <v>43</v>
      </c>
      <c r="C120" s="2">
        <f t="shared" si="21"/>
        <v>223</v>
      </c>
      <c r="D120" s="2">
        <f t="shared" ref="D120" si="34">D12+D33+D54+D76+D97</f>
        <v>0</v>
      </c>
      <c r="E120" s="2">
        <f t="shared" si="21"/>
        <v>51</v>
      </c>
      <c r="F120" s="2">
        <f t="shared" si="21"/>
        <v>30</v>
      </c>
      <c r="G120" s="2">
        <f t="shared" si="21"/>
        <v>22</v>
      </c>
      <c r="H120" s="2">
        <f t="shared" si="21"/>
        <v>3</v>
      </c>
      <c r="I120" s="2">
        <f t="shared" si="21"/>
        <v>65</v>
      </c>
      <c r="J120" s="2">
        <f t="shared" si="21"/>
        <v>0</v>
      </c>
      <c r="K120" s="2">
        <f t="shared" si="21"/>
        <v>152</v>
      </c>
      <c r="L120" s="2">
        <f t="shared" si="21"/>
        <v>18</v>
      </c>
      <c r="M120" s="22">
        <f t="shared" ref="M120" si="35">M12+M33+M54+M76+M97</f>
        <v>33</v>
      </c>
      <c r="N120" s="36">
        <f t="shared" si="24"/>
        <v>607</v>
      </c>
      <c r="O120" s="37">
        <f t="shared" si="28"/>
        <v>488</v>
      </c>
      <c r="Q120">
        <f t="shared" si="29"/>
        <v>138</v>
      </c>
    </row>
    <row r="121" spans="1:17" x14ac:dyDescent="0.25">
      <c r="A121" s="35" t="s">
        <v>32</v>
      </c>
      <c r="B121" s="2">
        <f t="shared" si="25"/>
        <v>61</v>
      </c>
      <c r="C121" s="2">
        <f t="shared" si="21"/>
        <v>1068</v>
      </c>
      <c r="D121" s="2">
        <f t="shared" ref="D121" si="36">D13+D34+D55+D77+D98</f>
        <v>156</v>
      </c>
      <c r="E121" s="2">
        <f t="shared" si="21"/>
        <v>158</v>
      </c>
      <c r="F121" s="2">
        <f t="shared" si="21"/>
        <v>51</v>
      </c>
      <c r="G121" s="2">
        <f t="shared" si="21"/>
        <v>33</v>
      </c>
      <c r="H121" s="2">
        <f t="shared" si="21"/>
        <v>1</v>
      </c>
      <c r="I121" s="2">
        <f t="shared" si="21"/>
        <v>311</v>
      </c>
      <c r="J121" s="2">
        <f t="shared" si="21"/>
        <v>0</v>
      </c>
      <c r="K121" s="2">
        <f t="shared" si="21"/>
        <v>62</v>
      </c>
      <c r="L121" s="2">
        <f t="shared" si="21"/>
        <v>50</v>
      </c>
      <c r="M121" s="22">
        <f t="shared" ref="M121" si="37">M13+M34+M55+M77+M98</f>
        <v>129</v>
      </c>
      <c r="N121" s="36">
        <f t="shared" si="24"/>
        <v>1951</v>
      </c>
      <c r="O121" s="37">
        <f t="shared" si="28"/>
        <v>2018</v>
      </c>
      <c r="Q121">
        <f t="shared" si="29"/>
        <v>446</v>
      </c>
    </row>
    <row r="122" spans="1:17" x14ac:dyDescent="0.25">
      <c r="A122" s="35" t="s">
        <v>33</v>
      </c>
      <c r="B122" s="2">
        <f t="shared" si="25"/>
        <v>25</v>
      </c>
      <c r="C122" s="2">
        <f t="shared" si="21"/>
        <v>6</v>
      </c>
      <c r="D122" s="2">
        <f t="shared" ref="D122" si="38">D14+D35+D56+D78+D99</f>
        <v>7</v>
      </c>
      <c r="E122" s="2">
        <f t="shared" si="21"/>
        <v>99</v>
      </c>
      <c r="F122" s="2">
        <f t="shared" si="21"/>
        <v>29</v>
      </c>
      <c r="G122" s="2">
        <f t="shared" si="21"/>
        <v>0</v>
      </c>
      <c r="H122" s="2">
        <f t="shared" si="21"/>
        <v>1</v>
      </c>
      <c r="I122" s="2">
        <f t="shared" si="21"/>
        <v>17</v>
      </c>
      <c r="J122" s="2">
        <f t="shared" si="21"/>
        <v>11</v>
      </c>
      <c r="K122" s="2">
        <f t="shared" si="21"/>
        <v>40</v>
      </c>
      <c r="L122" s="2">
        <f t="shared" si="21"/>
        <v>14</v>
      </c>
      <c r="M122" s="22">
        <f t="shared" ref="M122" si="39">M14+M35+M56+M78+M99</f>
        <v>19</v>
      </c>
      <c r="N122" s="36">
        <f t="shared" si="24"/>
        <v>249</v>
      </c>
      <c r="O122" s="37">
        <f t="shared" si="28"/>
        <v>217</v>
      </c>
      <c r="Q122">
        <f t="shared" si="29"/>
        <v>61</v>
      </c>
    </row>
    <row r="123" spans="1:17" x14ac:dyDescent="0.25">
      <c r="A123" s="35" t="s">
        <v>34</v>
      </c>
      <c r="B123" s="2">
        <f t="shared" si="25"/>
        <v>16</v>
      </c>
      <c r="C123" s="2">
        <f t="shared" si="21"/>
        <v>12</v>
      </c>
      <c r="D123" s="2">
        <f t="shared" ref="D123" si="40">D15+D36+D57+D79+D100</f>
        <v>19</v>
      </c>
      <c r="E123" s="2">
        <f t="shared" si="21"/>
        <v>45</v>
      </c>
      <c r="F123" s="2">
        <f t="shared" si="21"/>
        <v>30</v>
      </c>
      <c r="G123" s="2">
        <f t="shared" si="21"/>
        <v>23</v>
      </c>
      <c r="H123" s="2">
        <f t="shared" si="21"/>
        <v>5</v>
      </c>
      <c r="I123" s="2">
        <f t="shared" si="21"/>
        <v>10</v>
      </c>
      <c r="J123" s="2">
        <f t="shared" si="21"/>
        <v>0</v>
      </c>
      <c r="K123" s="2">
        <f t="shared" si="21"/>
        <v>43</v>
      </c>
      <c r="L123" s="2">
        <f t="shared" si="21"/>
        <v>10</v>
      </c>
      <c r="M123" s="22">
        <f t="shared" ref="M123" si="41">M15+M36+M57+M79+M100</f>
        <v>11</v>
      </c>
      <c r="N123" s="36">
        <f t="shared" si="24"/>
        <v>213</v>
      </c>
      <c r="O123" s="37">
        <f t="shared" si="28"/>
        <v>181</v>
      </c>
      <c r="Q123">
        <f t="shared" si="29"/>
        <v>78</v>
      </c>
    </row>
    <row r="124" spans="1:17" x14ac:dyDescent="0.25">
      <c r="A124" s="35" t="s">
        <v>35</v>
      </c>
      <c r="B124" s="2">
        <f t="shared" si="25"/>
        <v>1</v>
      </c>
      <c r="C124" s="2">
        <f t="shared" si="21"/>
        <v>1</v>
      </c>
      <c r="D124" s="2">
        <f t="shared" ref="D124" si="42">D16+D37+D58+D80+D101</f>
        <v>0</v>
      </c>
      <c r="E124" s="2">
        <f t="shared" si="21"/>
        <v>17</v>
      </c>
      <c r="F124" s="2">
        <f t="shared" si="21"/>
        <v>23</v>
      </c>
      <c r="G124" s="2">
        <f t="shared" si="21"/>
        <v>18</v>
      </c>
      <c r="H124" s="2">
        <f t="shared" si="21"/>
        <v>0</v>
      </c>
      <c r="I124" s="2">
        <f t="shared" si="21"/>
        <v>9</v>
      </c>
      <c r="J124" s="2">
        <f t="shared" si="21"/>
        <v>0</v>
      </c>
      <c r="K124" s="2">
        <f t="shared" si="21"/>
        <v>0</v>
      </c>
      <c r="L124" s="2">
        <f t="shared" si="21"/>
        <v>14</v>
      </c>
      <c r="M124" s="22">
        <f t="shared" ref="M124" si="43">M16+M37+M58+M80+M101</f>
        <v>10</v>
      </c>
      <c r="N124" s="36">
        <f t="shared" si="24"/>
        <v>83</v>
      </c>
      <c r="O124" s="37">
        <f t="shared" si="28"/>
        <v>93</v>
      </c>
      <c r="Q124">
        <f t="shared" si="29"/>
        <v>64</v>
      </c>
    </row>
    <row r="125" spans="1:17" x14ac:dyDescent="0.25">
      <c r="A125" s="35" t="s">
        <v>36</v>
      </c>
      <c r="B125" s="2">
        <f t="shared" si="25"/>
        <v>9</v>
      </c>
      <c r="C125" s="2">
        <f t="shared" si="21"/>
        <v>0</v>
      </c>
      <c r="D125" s="2">
        <f t="shared" ref="D125" si="44">D17+D38+D59+D81+D102</f>
        <v>4</v>
      </c>
      <c r="E125" s="2">
        <f t="shared" si="21"/>
        <v>21</v>
      </c>
      <c r="F125" s="8">
        <f t="shared" si="21"/>
        <v>41</v>
      </c>
      <c r="G125" s="2">
        <f t="shared" si="21"/>
        <v>32</v>
      </c>
      <c r="H125" s="2">
        <f t="shared" si="21"/>
        <v>1</v>
      </c>
      <c r="I125" s="2">
        <f t="shared" si="21"/>
        <v>6</v>
      </c>
      <c r="J125" s="2">
        <f t="shared" si="21"/>
        <v>0</v>
      </c>
      <c r="K125" s="2">
        <f t="shared" si="21"/>
        <v>24</v>
      </c>
      <c r="L125" s="2">
        <f t="shared" si="21"/>
        <v>12</v>
      </c>
      <c r="M125" s="22">
        <f t="shared" ref="M125" si="45">M17+M38+M59+M81+M102</f>
        <v>8</v>
      </c>
      <c r="N125" s="36">
        <f t="shared" si="24"/>
        <v>150</v>
      </c>
      <c r="O125" s="37">
        <f t="shared" si="28"/>
        <v>134</v>
      </c>
      <c r="Q125">
        <f t="shared" si="29"/>
        <v>92</v>
      </c>
    </row>
    <row r="126" spans="1:17" x14ac:dyDescent="0.25">
      <c r="A126" s="35" t="s">
        <v>37</v>
      </c>
      <c r="B126" s="2">
        <f t="shared" si="25"/>
        <v>9</v>
      </c>
      <c r="C126" s="2">
        <f t="shared" si="21"/>
        <v>4</v>
      </c>
      <c r="D126" s="2">
        <f t="shared" ref="D126" si="46">D18+D39+D60+D82+D103</f>
        <v>7</v>
      </c>
      <c r="E126" s="2">
        <f t="shared" si="21"/>
        <v>4</v>
      </c>
      <c r="F126" s="2">
        <f t="shared" si="21"/>
        <v>0</v>
      </c>
      <c r="G126" s="2">
        <f t="shared" si="21"/>
        <v>0</v>
      </c>
      <c r="H126" s="2">
        <f t="shared" si="21"/>
        <v>0</v>
      </c>
      <c r="I126" s="2">
        <f t="shared" si="21"/>
        <v>10</v>
      </c>
      <c r="J126" s="2">
        <f t="shared" si="21"/>
        <v>0</v>
      </c>
      <c r="K126" s="2">
        <f t="shared" si="21"/>
        <v>40</v>
      </c>
      <c r="L126" s="2">
        <f t="shared" si="21"/>
        <v>6</v>
      </c>
      <c r="M126" s="22">
        <f t="shared" ref="M126" si="47">M18+M39+M60+M82+M103</f>
        <v>5</v>
      </c>
      <c r="N126" s="36">
        <f t="shared" si="24"/>
        <v>80</v>
      </c>
      <c r="O126" s="37">
        <f t="shared" si="28"/>
        <v>45</v>
      </c>
      <c r="Q126">
        <f t="shared" si="29"/>
        <v>16</v>
      </c>
    </row>
    <row r="127" spans="1:17" x14ac:dyDescent="0.25">
      <c r="A127" s="35" t="s">
        <v>38</v>
      </c>
      <c r="B127" s="2">
        <f t="shared" si="25"/>
        <v>5</v>
      </c>
      <c r="C127" s="2">
        <f t="shared" si="21"/>
        <v>42</v>
      </c>
      <c r="D127" s="2">
        <f t="shared" ref="D127" si="48">D19+D40+D61+D83+D104</f>
        <v>11</v>
      </c>
      <c r="E127" s="2">
        <f t="shared" si="21"/>
        <v>40</v>
      </c>
      <c r="F127" s="2">
        <f t="shared" si="21"/>
        <v>30</v>
      </c>
      <c r="G127" s="2">
        <f t="shared" si="21"/>
        <v>22</v>
      </c>
      <c r="H127" s="2">
        <f t="shared" si="21"/>
        <v>4</v>
      </c>
      <c r="I127" s="2">
        <f t="shared" si="21"/>
        <v>15</v>
      </c>
      <c r="J127" s="2">
        <f t="shared" si="21"/>
        <v>104</v>
      </c>
      <c r="K127" s="2">
        <f t="shared" si="21"/>
        <v>9</v>
      </c>
      <c r="L127" s="2">
        <f t="shared" si="21"/>
        <v>25</v>
      </c>
      <c r="M127" s="22">
        <f t="shared" ref="M127" si="49">M19+M40+M61+M83+M104</f>
        <v>20</v>
      </c>
      <c r="N127" s="36">
        <f t="shared" si="24"/>
        <v>307</v>
      </c>
      <c r="O127" s="37">
        <f t="shared" si="28"/>
        <v>214</v>
      </c>
      <c r="Q127">
        <f t="shared" si="29"/>
        <v>96</v>
      </c>
    </row>
    <row r="128" spans="1:17" x14ac:dyDescent="0.25">
      <c r="A128" s="35" t="s">
        <v>39</v>
      </c>
      <c r="B128" s="2">
        <f t="shared" si="25"/>
        <v>8</v>
      </c>
      <c r="C128" s="2">
        <f t="shared" si="21"/>
        <v>6</v>
      </c>
      <c r="D128" s="2">
        <f t="shared" ref="D128" si="50">D20+D41+D62+D84+D105</f>
        <v>6</v>
      </c>
      <c r="E128" s="2">
        <f t="shared" si="21"/>
        <v>18</v>
      </c>
      <c r="F128" s="2">
        <f t="shared" si="21"/>
        <v>18</v>
      </c>
      <c r="G128" s="2">
        <f t="shared" si="21"/>
        <v>5</v>
      </c>
      <c r="H128" s="2">
        <f t="shared" si="21"/>
        <v>2</v>
      </c>
      <c r="I128" s="2">
        <f t="shared" si="21"/>
        <v>1</v>
      </c>
      <c r="J128" s="2">
        <f t="shared" si="21"/>
        <v>0</v>
      </c>
      <c r="K128" s="2">
        <f t="shared" si="21"/>
        <v>4</v>
      </c>
      <c r="L128" s="2">
        <f t="shared" si="21"/>
        <v>6</v>
      </c>
      <c r="M128" s="22">
        <f t="shared" ref="M128" si="51">M20+M41+M62+M84+M105</f>
        <v>6</v>
      </c>
      <c r="N128" s="36">
        <f t="shared" si="24"/>
        <v>74</v>
      </c>
      <c r="O128" s="37">
        <f t="shared" si="28"/>
        <v>76</v>
      </c>
      <c r="Q128">
        <f t="shared" si="29"/>
        <v>32</v>
      </c>
    </row>
    <row r="129" spans="1:17" x14ac:dyDescent="0.25">
      <c r="A129" s="35" t="s">
        <v>40</v>
      </c>
      <c r="B129" s="2">
        <f t="shared" si="25"/>
        <v>2</v>
      </c>
      <c r="C129" s="2">
        <f t="shared" si="21"/>
        <v>8</v>
      </c>
      <c r="D129" s="2">
        <f t="shared" ref="D129" si="52">D21+D42+D63+D85+D106</f>
        <v>5</v>
      </c>
      <c r="E129" s="2">
        <f t="shared" si="21"/>
        <v>3</v>
      </c>
      <c r="F129" s="2">
        <f t="shared" si="21"/>
        <v>8</v>
      </c>
      <c r="G129" s="2">
        <f t="shared" si="21"/>
        <v>0</v>
      </c>
      <c r="H129" s="2">
        <f t="shared" si="21"/>
        <v>0</v>
      </c>
      <c r="I129" s="2">
        <f t="shared" si="21"/>
        <v>7</v>
      </c>
      <c r="J129" s="2">
        <f t="shared" si="21"/>
        <v>0</v>
      </c>
      <c r="K129" s="2">
        <f t="shared" si="21"/>
        <v>7</v>
      </c>
      <c r="L129" s="2">
        <f t="shared" si="21"/>
        <v>9</v>
      </c>
      <c r="M129" s="22">
        <f t="shared" ref="M129" si="53">M21+M42+M63+M85+M106</f>
        <v>4</v>
      </c>
      <c r="N129" s="36">
        <f t="shared" si="24"/>
        <v>49</v>
      </c>
      <c r="O129" s="37">
        <f t="shared" si="28"/>
        <v>46</v>
      </c>
      <c r="Q129">
        <f t="shared" si="29"/>
        <v>24</v>
      </c>
    </row>
    <row r="130" spans="1:17" x14ac:dyDescent="0.25">
      <c r="A130" s="33" t="s">
        <v>14</v>
      </c>
      <c r="B130" s="38">
        <f t="shared" ref="B130:K130" si="54">SUM(B116:B129)</f>
        <v>283</v>
      </c>
      <c r="C130" s="38">
        <f t="shared" si="54"/>
        <v>1465</v>
      </c>
      <c r="D130" s="38">
        <f t="shared" si="54"/>
        <v>295</v>
      </c>
      <c r="E130" s="38">
        <f t="shared" si="54"/>
        <v>684</v>
      </c>
      <c r="F130" s="38">
        <f t="shared" si="54"/>
        <v>446</v>
      </c>
      <c r="G130" s="38">
        <f t="shared" si="54"/>
        <v>260</v>
      </c>
      <c r="H130" s="38">
        <f t="shared" si="54"/>
        <v>45</v>
      </c>
      <c r="I130" s="38">
        <f t="shared" si="54"/>
        <v>521</v>
      </c>
      <c r="J130" s="38">
        <f t="shared" si="54"/>
        <v>125</v>
      </c>
      <c r="K130" s="38">
        <f t="shared" si="54"/>
        <v>638</v>
      </c>
      <c r="L130" s="38">
        <f>SUM(L116:L129)</f>
        <v>255</v>
      </c>
      <c r="M130" s="38">
        <f>SUM(M116:M129)</f>
        <v>331</v>
      </c>
      <c r="N130" s="38">
        <f>SUM(B130:M130)</f>
        <v>5348</v>
      </c>
      <c r="O130" s="37">
        <f>SUM(O116:O129)</f>
        <v>4585</v>
      </c>
      <c r="Q130">
        <f t="shared" si="29"/>
        <v>1527</v>
      </c>
    </row>
  </sheetData>
  <mergeCells count="9">
    <mergeCell ref="A68:N69"/>
    <mergeCell ref="A89:N90"/>
    <mergeCell ref="A112:N113"/>
    <mergeCell ref="A1:N1"/>
    <mergeCell ref="A2:N2"/>
    <mergeCell ref="A3:N3"/>
    <mergeCell ref="A4:N5"/>
    <mergeCell ref="A25:N26"/>
    <mergeCell ref="A46:N47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30"/>
  <sheetViews>
    <sheetView topLeftCell="A107" workbookViewId="0">
      <selection activeCell="S120" sqref="S120"/>
    </sheetView>
  </sheetViews>
  <sheetFormatPr baseColWidth="10" defaultRowHeight="15" x14ac:dyDescent="0.25"/>
  <cols>
    <col min="1" max="1" width="18.7109375" customWidth="1"/>
    <col min="2" max="2" width="8.7109375" customWidth="1"/>
    <col min="3" max="4" width="9.85546875" customWidth="1"/>
    <col min="5" max="5" width="10.28515625" customWidth="1"/>
    <col min="6" max="8" width="10.5703125" customWidth="1"/>
    <col min="9" max="9" width="11.42578125" customWidth="1"/>
    <col min="10" max="10" width="13.140625" customWidth="1"/>
    <col min="11" max="13" width="11.5703125" customWidth="1"/>
    <col min="14" max="15" width="8.42578125" customWidth="1"/>
  </cols>
  <sheetData>
    <row r="1" spans="1:26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43"/>
    </row>
    <row r="2" spans="1:26" ht="1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43"/>
    </row>
    <row r="3" spans="1:26" ht="1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43"/>
    </row>
    <row r="4" spans="1:26" ht="15" customHeight="1" x14ac:dyDescent="0.25">
      <c r="A4" s="86" t="s">
        <v>63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44"/>
    </row>
    <row r="5" spans="1:26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44"/>
    </row>
    <row r="7" spans="1:26" ht="56.25" x14ac:dyDescent="0.25">
      <c r="A7" s="15" t="s">
        <v>3</v>
      </c>
      <c r="B7" s="15" t="s">
        <v>4</v>
      </c>
      <c r="C7" s="15" t="s">
        <v>5</v>
      </c>
      <c r="D7" s="15" t="s">
        <v>75</v>
      </c>
      <c r="E7" s="15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5" t="s">
        <v>11</v>
      </c>
      <c r="K7" s="15" t="s">
        <v>12</v>
      </c>
      <c r="L7" s="15" t="s">
        <v>13</v>
      </c>
      <c r="M7" s="15" t="s">
        <v>68</v>
      </c>
      <c r="N7" s="15" t="s">
        <v>14</v>
      </c>
      <c r="O7" s="16"/>
    </row>
    <row r="8" spans="1:26" ht="15" customHeight="1" x14ac:dyDescent="0.25">
      <c r="A8" s="17" t="s">
        <v>27</v>
      </c>
      <c r="B8" s="71">
        <v>6</v>
      </c>
      <c r="C8" s="71">
        <v>20</v>
      </c>
      <c r="D8" s="71">
        <v>9</v>
      </c>
      <c r="E8" s="71">
        <v>6</v>
      </c>
      <c r="F8" s="71">
        <v>3</v>
      </c>
      <c r="G8" s="71">
        <v>11</v>
      </c>
      <c r="H8" s="71">
        <v>4</v>
      </c>
      <c r="I8" s="71">
        <v>8</v>
      </c>
      <c r="J8" s="71">
        <v>0</v>
      </c>
      <c r="K8" s="71">
        <v>7</v>
      </c>
      <c r="L8" s="71">
        <v>0</v>
      </c>
      <c r="M8" s="71">
        <v>6</v>
      </c>
      <c r="N8" s="19">
        <f>SUM(B8:M8)</f>
        <v>80</v>
      </c>
      <c r="O8" s="20">
        <f>B8+C8+D8+E8+F8+G8+H8+I8+L8+M8</f>
        <v>73</v>
      </c>
      <c r="P8" s="21"/>
    </row>
    <row r="9" spans="1:26" ht="15" customHeight="1" x14ac:dyDescent="0.25">
      <c r="A9" s="17" t="s">
        <v>28</v>
      </c>
      <c r="B9" s="71">
        <v>4</v>
      </c>
      <c r="C9" s="71">
        <v>12</v>
      </c>
      <c r="D9" s="71">
        <v>6</v>
      </c>
      <c r="E9" s="71">
        <v>23</v>
      </c>
      <c r="F9" s="71">
        <v>5</v>
      </c>
      <c r="G9" s="71">
        <v>10</v>
      </c>
      <c r="H9" s="71">
        <v>0</v>
      </c>
      <c r="I9" s="71">
        <v>9</v>
      </c>
      <c r="J9" s="71">
        <v>0</v>
      </c>
      <c r="K9" s="71">
        <v>15</v>
      </c>
      <c r="L9" s="71">
        <v>5</v>
      </c>
      <c r="M9" s="71">
        <v>10</v>
      </c>
      <c r="N9" s="19">
        <f t="shared" ref="N9:N21" si="0">SUM(B9:M9)</f>
        <v>99</v>
      </c>
      <c r="O9" s="20">
        <f t="shared" ref="O9:O21" si="1">B9+C9+D9+E9+F9+G9+H9+I9+L9+M9</f>
        <v>84</v>
      </c>
      <c r="P9" s="21"/>
    </row>
    <row r="10" spans="1:26" ht="15" customHeight="1" x14ac:dyDescent="0.25">
      <c r="A10" s="17" t="s">
        <v>29</v>
      </c>
      <c r="B10" s="71">
        <v>6</v>
      </c>
      <c r="C10" s="71">
        <v>23</v>
      </c>
      <c r="D10" s="71">
        <v>2</v>
      </c>
      <c r="E10" s="71">
        <v>14</v>
      </c>
      <c r="F10" s="71">
        <v>4</v>
      </c>
      <c r="G10" s="71">
        <v>4</v>
      </c>
      <c r="H10" s="71">
        <v>1</v>
      </c>
      <c r="I10" s="71">
        <v>9</v>
      </c>
      <c r="J10" s="71">
        <v>0</v>
      </c>
      <c r="K10" s="71">
        <v>5</v>
      </c>
      <c r="L10" s="71">
        <v>9</v>
      </c>
      <c r="M10" s="71">
        <v>2</v>
      </c>
      <c r="N10" s="19">
        <f t="shared" si="0"/>
        <v>79</v>
      </c>
      <c r="O10" s="20">
        <f t="shared" si="1"/>
        <v>74</v>
      </c>
      <c r="P10" s="21"/>
    </row>
    <row r="11" spans="1:26" ht="15" customHeight="1" x14ac:dyDescent="0.25">
      <c r="A11" s="17" t="s">
        <v>30</v>
      </c>
      <c r="B11" s="71">
        <v>5</v>
      </c>
      <c r="C11" s="71">
        <v>17</v>
      </c>
      <c r="D11" s="71">
        <v>1</v>
      </c>
      <c r="E11" s="71">
        <v>2</v>
      </c>
      <c r="F11" s="71">
        <v>1</v>
      </c>
      <c r="G11" s="71">
        <v>4</v>
      </c>
      <c r="H11" s="71">
        <v>0</v>
      </c>
      <c r="I11" s="71">
        <v>3</v>
      </c>
      <c r="J11" s="71">
        <v>1</v>
      </c>
      <c r="K11" s="71">
        <v>4</v>
      </c>
      <c r="L11" s="71">
        <v>3</v>
      </c>
      <c r="M11" s="71">
        <v>3</v>
      </c>
      <c r="N11" s="19">
        <f t="shared" si="0"/>
        <v>44</v>
      </c>
      <c r="O11" s="20">
        <f t="shared" si="1"/>
        <v>39</v>
      </c>
      <c r="P11" s="21"/>
    </row>
    <row r="12" spans="1:26" ht="15" customHeight="1" x14ac:dyDescent="0.25">
      <c r="A12" s="17" t="s">
        <v>31</v>
      </c>
      <c r="B12" s="71">
        <v>6</v>
      </c>
      <c r="C12" s="71">
        <v>44</v>
      </c>
      <c r="D12" s="71">
        <v>0</v>
      </c>
      <c r="E12" s="71">
        <v>10</v>
      </c>
      <c r="F12" s="71">
        <v>3</v>
      </c>
      <c r="G12" s="71">
        <v>5</v>
      </c>
      <c r="H12" s="71">
        <v>0</v>
      </c>
      <c r="I12" s="71">
        <v>13</v>
      </c>
      <c r="J12" s="71">
        <v>0</v>
      </c>
      <c r="K12" s="71">
        <v>35</v>
      </c>
      <c r="L12" s="71">
        <v>6</v>
      </c>
      <c r="M12" s="71">
        <v>10</v>
      </c>
      <c r="N12" s="45">
        <f t="shared" si="0"/>
        <v>132</v>
      </c>
      <c r="O12" s="20">
        <f t="shared" si="1"/>
        <v>97</v>
      </c>
      <c r="P12" s="21"/>
      <c r="Z12">
        <v>245</v>
      </c>
    </row>
    <row r="13" spans="1:26" ht="15" customHeight="1" x14ac:dyDescent="0.25">
      <c r="A13" s="17" t="s">
        <v>32</v>
      </c>
      <c r="B13" s="71">
        <v>23</v>
      </c>
      <c r="C13" s="71">
        <v>238</v>
      </c>
      <c r="D13" s="71">
        <v>36</v>
      </c>
      <c r="E13" s="71">
        <v>36</v>
      </c>
      <c r="F13" s="71">
        <v>5</v>
      </c>
      <c r="G13" s="71">
        <v>9</v>
      </c>
      <c r="H13" s="71">
        <v>4</v>
      </c>
      <c r="I13" s="71">
        <v>45</v>
      </c>
      <c r="J13" s="71">
        <v>0</v>
      </c>
      <c r="K13" s="71">
        <v>17</v>
      </c>
      <c r="L13" s="71">
        <v>14</v>
      </c>
      <c r="M13" s="71">
        <v>27</v>
      </c>
      <c r="N13" s="45">
        <f t="shared" si="0"/>
        <v>454</v>
      </c>
      <c r="O13" s="20">
        <f t="shared" si="1"/>
        <v>437</v>
      </c>
      <c r="P13" s="21"/>
      <c r="Z13">
        <v>133</v>
      </c>
    </row>
    <row r="14" spans="1:26" ht="15" customHeight="1" x14ac:dyDescent="0.25">
      <c r="A14" s="17" t="s">
        <v>33</v>
      </c>
      <c r="B14" s="71">
        <v>5</v>
      </c>
      <c r="C14" s="71">
        <v>5</v>
      </c>
      <c r="D14" s="71">
        <v>0</v>
      </c>
      <c r="E14" s="71">
        <v>9</v>
      </c>
      <c r="F14" s="71">
        <v>2</v>
      </c>
      <c r="G14" s="71">
        <v>0</v>
      </c>
      <c r="H14" s="71">
        <v>0</v>
      </c>
      <c r="I14" s="71">
        <v>4</v>
      </c>
      <c r="J14" s="71">
        <v>0</v>
      </c>
      <c r="K14" s="71">
        <v>0</v>
      </c>
      <c r="L14" s="71">
        <v>1</v>
      </c>
      <c r="M14" s="71">
        <v>2</v>
      </c>
      <c r="N14" s="19">
        <f t="shared" si="0"/>
        <v>28</v>
      </c>
      <c r="O14" s="20">
        <f t="shared" si="1"/>
        <v>28</v>
      </c>
      <c r="P14" s="21"/>
    </row>
    <row r="15" spans="1:26" ht="15" customHeight="1" x14ac:dyDescent="0.25">
      <c r="A15" s="17" t="s">
        <v>34</v>
      </c>
      <c r="B15" s="71">
        <v>3</v>
      </c>
      <c r="C15" s="71">
        <v>7</v>
      </c>
      <c r="D15" s="71">
        <v>5</v>
      </c>
      <c r="E15" s="71">
        <v>12</v>
      </c>
      <c r="F15" s="71">
        <v>5</v>
      </c>
      <c r="G15" s="71">
        <v>5</v>
      </c>
      <c r="H15" s="71">
        <v>0</v>
      </c>
      <c r="I15" s="71">
        <v>3</v>
      </c>
      <c r="J15" s="71">
        <v>26</v>
      </c>
      <c r="K15" s="71">
        <v>1</v>
      </c>
      <c r="L15" s="71">
        <v>5</v>
      </c>
      <c r="M15" s="71">
        <v>5</v>
      </c>
      <c r="N15" s="19">
        <f t="shared" si="0"/>
        <v>77</v>
      </c>
      <c r="O15" s="20">
        <f t="shared" si="1"/>
        <v>50</v>
      </c>
      <c r="P15" s="21"/>
    </row>
    <row r="16" spans="1:26" ht="15" customHeight="1" x14ac:dyDescent="0.25">
      <c r="A16" s="17" t="s">
        <v>35</v>
      </c>
      <c r="B16" s="71">
        <v>1</v>
      </c>
      <c r="C16" s="71">
        <v>0</v>
      </c>
      <c r="D16" s="71">
        <v>0</v>
      </c>
      <c r="E16" s="71">
        <v>5</v>
      </c>
      <c r="F16" s="71">
        <v>6</v>
      </c>
      <c r="G16" s="71">
        <v>3</v>
      </c>
      <c r="H16" s="71">
        <v>0</v>
      </c>
      <c r="I16" s="71">
        <v>0</v>
      </c>
      <c r="J16" s="71">
        <v>0</v>
      </c>
      <c r="K16" s="71">
        <v>0</v>
      </c>
      <c r="L16" s="71">
        <v>1</v>
      </c>
      <c r="M16" s="71">
        <v>0</v>
      </c>
      <c r="N16" s="19">
        <f t="shared" si="0"/>
        <v>16</v>
      </c>
      <c r="O16" s="20">
        <f t="shared" si="1"/>
        <v>16</v>
      </c>
      <c r="P16" s="21"/>
    </row>
    <row r="17" spans="1:26" ht="15" customHeight="1" x14ac:dyDescent="0.25">
      <c r="A17" s="17" t="s">
        <v>36</v>
      </c>
      <c r="B17" s="71">
        <v>0</v>
      </c>
      <c r="C17" s="71">
        <v>9</v>
      </c>
      <c r="D17" s="71">
        <v>1</v>
      </c>
      <c r="E17" s="71">
        <v>3</v>
      </c>
      <c r="F17" s="71">
        <v>3</v>
      </c>
      <c r="G17" s="71">
        <v>3</v>
      </c>
      <c r="H17" s="71">
        <v>0</v>
      </c>
      <c r="I17" s="71">
        <v>3</v>
      </c>
      <c r="J17" s="71">
        <v>0</v>
      </c>
      <c r="K17" s="71">
        <v>4</v>
      </c>
      <c r="L17" s="71">
        <v>1</v>
      </c>
      <c r="M17" s="71">
        <v>3</v>
      </c>
      <c r="N17" s="19">
        <f t="shared" si="0"/>
        <v>30</v>
      </c>
      <c r="O17" s="20">
        <f t="shared" si="1"/>
        <v>26</v>
      </c>
      <c r="P17" s="21"/>
    </row>
    <row r="18" spans="1:26" ht="15" customHeight="1" x14ac:dyDescent="0.25">
      <c r="A18" s="17" t="s">
        <v>37</v>
      </c>
      <c r="B18" s="71">
        <v>5</v>
      </c>
      <c r="C18" s="71">
        <v>1</v>
      </c>
      <c r="D18" s="71">
        <v>1</v>
      </c>
      <c r="E18" s="71">
        <v>6</v>
      </c>
      <c r="F18" s="71">
        <v>0</v>
      </c>
      <c r="G18" s="71">
        <v>0</v>
      </c>
      <c r="H18" s="71">
        <v>0</v>
      </c>
      <c r="I18" s="71">
        <v>1</v>
      </c>
      <c r="J18" s="71">
        <v>0</v>
      </c>
      <c r="K18" s="71">
        <v>8</v>
      </c>
      <c r="L18" s="71">
        <v>1</v>
      </c>
      <c r="M18" s="71">
        <v>0</v>
      </c>
      <c r="N18" s="19">
        <f t="shared" si="0"/>
        <v>23</v>
      </c>
      <c r="O18" s="20">
        <f t="shared" si="1"/>
        <v>15</v>
      </c>
      <c r="P18" s="21"/>
      <c r="Z18">
        <v>97</v>
      </c>
    </row>
    <row r="19" spans="1:26" ht="15" customHeight="1" x14ac:dyDescent="0.25">
      <c r="A19" s="17" t="s">
        <v>38</v>
      </c>
      <c r="B19" s="71">
        <v>2</v>
      </c>
      <c r="C19" s="71">
        <v>13</v>
      </c>
      <c r="D19" s="71">
        <v>3</v>
      </c>
      <c r="E19" s="71">
        <v>6</v>
      </c>
      <c r="F19" s="71">
        <v>3</v>
      </c>
      <c r="G19" s="71">
        <v>6</v>
      </c>
      <c r="H19" s="71">
        <v>1</v>
      </c>
      <c r="I19" s="71">
        <v>2</v>
      </c>
      <c r="J19" s="71">
        <v>22</v>
      </c>
      <c r="K19" s="71">
        <v>2</v>
      </c>
      <c r="L19" s="71">
        <v>4</v>
      </c>
      <c r="M19" s="71">
        <v>4</v>
      </c>
      <c r="N19" s="19">
        <f t="shared" si="0"/>
        <v>68</v>
      </c>
      <c r="O19" s="20">
        <f t="shared" si="1"/>
        <v>44</v>
      </c>
      <c r="P19" s="21"/>
      <c r="Z19">
        <v>147</v>
      </c>
    </row>
    <row r="20" spans="1:26" ht="15" customHeight="1" x14ac:dyDescent="0.25">
      <c r="A20" s="17" t="s">
        <v>39</v>
      </c>
      <c r="B20" s="71">
        <v>2</v>
      </c>
      <c r="C20" s="71">
        <v>3</v>
      </c>
      <c r="D20" s="71">
        <v>2</v>
      </c>
      <c r="E20" s="71">
        <v>5</v>
      </c>
      <c r="F20" s="71">
        <v>0</v>
      </c>
      <c r="G20" s="71">
        <v>1</v>
      </c>
      <c r="H20" s="71">
        <v>1</v>
      </c>
      <c r="I20" s="71">
        <v>1</v>
      </c>
      <c r="J20" s="71">
        <v>0</v>
      </c>
      <c r="K20" s="71">
        <v>4</v>
      </c>
      <c r="L20" s="71">
        <v>1</v>
      </c>
      <c r="M20" s="71">
        <v>0</v>
      </c>
      <c r="N20" s="19">
        <f t="shared" si="0"/>
        <v>20</v>
      </c>
      <c r="O20" s="20">
        <f t="shared" si="1"/>
        <v>16</v>
      </c>
      <c r="P20" s="21"/>
      <c r="Z20">
        <v>117</v>
      </c>
    </row>
    <row r="21" spans="1:26" ht="15" customHeight="1" x14ac:dyDescent="0.25">
      <c r="A21" s="17" t="s">
        <v>40</v>
      </c>
      <c r="B21" s="72">
        <v>3</v>
      </c>
      <c r="C21" s="72">
        <v>2</v>
      </c>
      <c r="D21" s="73">
        <v>3</v>
      </c>
      <c r="E21" s="72">
        <v>2</v>
      </c>
      <c r="F21" s="72">
        <v>1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2</v>
      </c>
      <c r="M21" s="72">
        <v>1</v>
      </c>
      <c r="N21" s="69">
        <f t="shared" si="0"/>
        <v>14</v>
      </c>
      <c r="O21" s="20">
        <f t="shared" si="1"/>
        <v>14</v>
      </c>
      <c r="P21" s="21"/>
    </row>
    <row r="22" spans="1:26" x14ac:dyDescent="0.25">
      <c r="A22" s="15" t="s">
        <v>14</v>
      </c>
      <c r="B22" s="70">
        <f t="shared" ref="B22:K22" si="2">SUM(B8:B21)</f>
        <v>71</v>
      </c>
      <c r="C22" s="70">
        <f t="shared" si="2"/>
        <v>394</v>
      </c>
      <c r="D22" s="70">
        <f t="shared" si="2"/>
        <v>69</v>
      </c>
      <c r="E22" s="70">
        <f t="shared" si="2"/>
        <v>139</v>
      </c>
      <c r="F22" s="70">
        <f t="shared" si="2"/>
        <v>41</v>
      </c>
      <c r="G22" s="70">
        <f t="shared" si="2"/>
        <v>61</v>
      </c>
      <c r="H22" s="70">
        <f t="shared" si="2"/>
        <v>11</v>
      </c>
      <c r="I22" s="70">
        <f t="shared" si="2"/>
        <v>101</v>
      </c>
      <c r="J22" s="70">
        <f t="shared" si="2"/>
        <v>49</v>
      </c>
      <c r="K22" s="70">
        <f t="shared" si="2"/>
        <v>102</v>
      </c>
      <c r="L22" s="70">
        <f>SUM(L8:L21)</f>
        <v>53</v>
      </c>
      <c r="M22" s="70">
        <f>SUM(M8:M21)</f>
        <v>73</v>
      </c>
      <c r="N22" s="26">
        <f>SUM(B22:M22)</f>
        <v>1164</v>
      </c>
      <c r="O22" s="20">
        <f>SUM(O8:O21)</f>
        <v>1013</v>
      </c>
    </row>
    <row r="25" spans="1:26" x14ac:dyDescent="0.25">
      <c r="A25" s="86" t="s">
        <v>64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44"/>
    </row>
    <row r="26" spans="1:26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44"/>
    </row>
    <row r="28" spans="1:26" ht="56.25" x14ac:dyDescent="0.25">
      <c r="A28" s="15" t="s">
        <v>3</v>
      </c>
      <c r="B28" s="15" t="s">
        <v>4</v>
      </c>
      <c r="C28" s="15" t="s">
        <v>5</v>
      </c>
      <c r="D28" s="15" t="s">
        <v>75</v>
      </c>
      <c r="E28" s="15" t="s">
        <v>6</v>
      </c>
      <c r="F28" s="15" t="s">
        <v>7</v>
      </c>
      <c r="G28" s="15" t="s">
        <v>8</v>
      </c>
      <c r="H28" s="15" t="s">
        <v>9</v>
      </c>
      <c r="I28" s="15" t="s">
        <v>10</v>
      </c>
      <c r="J28" s="15" t="s">
        <v>11</v>
      </c>
      <c r="K28" s="15" t="s">
        <v>12</v>
      </c>
      <c r="L28" s="15" t="s">
        <v>13</v>
      </c>
      <c r="M28" s="15" t="s">
        <v>68</v>
      </c>
      <c r="N28" s="15" t="s">
        <v>14</v>
      </c>
      <c r="O28" s="16"/>
    </row>
    <row r="29" spans="1:26" x14ac:dyDescent="0.25">
      <c r="A29" s="17" t="s">
        <v>27</v>
      </c>
      <c r="B29" s="24">
        <v>8</v>
      </c>
      <c r="C29" s="24">
        <v>16</v>
      </c>
      <c r="D29" s="24">
        <v>2</v>
      </c>
      <c r="E29" s="24">
        <v>14</v>
      </c>
      <c r="F29" s="24">
        <v>0</v>
      </c>
      <c r="G29" s="24">
        <v>6</v>
      </c>
      <c r="H29" s="24">
        <v>2</v>
      </c>
      <c r="I29" s="24">
        <v>4</v>
      </c>
      <c r="J29" s="24">
        <v>0</v>
      </c>
      <c r="K29" s="24">
        <v>6</v>
      </c>
      <c r="L29" s="24">
        <v>1</v>
      </c>
      <c r="M29" s="24">
        <v>4</v>
      </c>
      <c r="N29" s="19">
        <f>SUM(B29:M29)</f>
        <v>63</v>
      </c>
      <c r="O29" s="20">
        <f>B29+C29+D29+E29+F29+G29+H29+I29+L29+M29</f>
        <v>57</v>
      </c>
      <c r="P29" s="21"/>
    </row>
    <row r="30" spans="1:26" x14ac:dyDescent="0.25">
      <c r="A30" s="17" t="s">
        <v>28</v>
      </c>
      <c r="B30" s="24">
        <v>9</v>
      </c>
      <c r="C30" s="24">
        <v>20</v>
      </c>
      <c r="D30" s="24">
        <v>8</v>
      </c>
      <c r="E30" s="24">
        <v>18</v>
      </c>
      <c r="F30" s="24">
        <v>2</v>
      </c>
      <c r="G30" s="24">
        <v>11</v>
      </c>
      <c r="H30" s="24">
        <v>4</v>
      </c>
      <c r="I30" s="24">
        <v>5</v>
      </c>
      <c r="J30" s="24">
        <v>0</v>
      </c>
      <c r="K30" s="24">
        <v>24</v>
      </c>
      <c r="L30" s="24">
        <v>3</v>
      </c>
      <c r="M30" s="24">
        <v>10</v>
      </c>
      <c r="N30" s="19">
        <f t="shared" ref="N30:N42" si="3">SUM(B30:M30)</f>
        <v>114</v>
      </c>
      <c r="O30" s="20">
        <f t="shared" ref="O30:O42" si="4">B30+C30+D30+E30+F30+G30+H30+I30+L30+M30</f>
        <v>90</v>
      </c>
      <c r="P30" s="21"/>
    </row>
    <row r="31" spans="1:26" x14ac:dyDescent="0.25">
      <c r="A31" s="17" t="s">
        <v>29</v>
      </c>
      <c r="B31" s="24">
        <v>6</v>
      </c>
      <c r="C31" s="24">
        <v>33</v>
      </c>
      <c r="D31" s="24">
        <v>2</v>
      </c>
      <c r="E31" s="24">
        <v>28</v>
      </c>
      <c r="F31" s="24">
        <v>6</v>
      </c>
      <c r="G31" s="24">
        <v>0</v>
      </c>
      <c r="H31" s="24">
        <v>0</v>
      </c>
      <c r="I31" s="24">
        <v>3</v>
      </c>
      <c r="J31" s="24">
        <v>3</v>
      </c>
      <c r="K31" s="24">
        <v>5</v>
      </c>
      <c r="L31" s="24">
        <v>4</v>
      </c>
      <c r="M31" s="24">
        <v>6</v>
      </c>
      <c r="N31" s="19">
        <f t="shared" si="3"/>
        <v>96</v>
      </c>
      <c r="O31" s="20">
        <f t="shared" si="4"/>
        <v>88</v>
      </c>
      <c r="P31" s="21"/>
    </row>
    <row r="32" spans="1:26" x14ac:dyDescent="0.25">
      <c r="A32" s="17" t="s">
        <v>30</v>
      </c>
      <c r="B32" s="24">
        <v>5</v>
      </c>
      <c r="C32" s="24">
        <v>12</v>
      </c>
      <c r="D32" s="24">
        <v>2</v>
      </c>
      <c r="E32" s="24">
        <v>2</v>
      </c>
      <c r="F32" s="24">
        <v>4</v>
      </c>
      <c r="G32" s="24">
        <v>0</v>
      </c>
      <c r="H32" s="24">
        <v>0</v>
      </c>
      <c r="I32" s="24">
        <v>8</v>
      </c>
      <c r="J32" s="24">
        <v>0</v>
      </c>
      <c r="K32" s="24">
        <v>5</v>
      </c>
      <c r="L32" s="24">
        <v>11</v>
      </c>
      <c r="M32" s="24">
        <v>6</v>
      </c>
      <c r="N32" s="19">
        <f t="shared" si="3"/>
        <v>55</v>
      </c>
      <c r="O32" s="20">
        <f t="shared" si="4"/>
        <v>50</v>
      </c>
      <c r="P32" s="21"/>
    </row>
    <row r="33" spans="1:26" x14ac:dyDescent="0.25">
      <c r="A33" s="17" t="s">
        <v>31</v>
      </c>
      <c r="B33" s="24">
        <v>6</v>
      </c>
      <c r="C33" s="24">
        <v>51</v>
      </c>
      <c r="D33" s="24">
        <v>0</v>
      </c>
      <c r="E33" s="24">
        <v>14</v>
      </c>
      <c r="F33" s="24">
        <v>10</v>
      </c>
      <c r="G33" s="24">
        <v>7</v>
      </c>
      <c r="H33" s="24">
        <v>0</v>
      </c>
      <c r="I33" s="24">
        <v>8</v>
      </c>
      <c r="J33" s="24">
        <v>0</v>
      </c>
      <c r="K33" s="24">
        <v>33</v>
      </c>
      <c r="L33" s="24">
        <v>6</v>
      </c>
      <c r="M33" s="24">
        <v>11</v>
      </c>
      <c r="N33" s="19">
        <f t="shared" si="3"/>
        <v>146</v>
      </c>
      <c r="O33" s="20">
        <f t="shared" si="4"/>
        <v>113</v>
      </c>
      <c r="P33" s="21"/>
      <c r="Z33">
        <v>240</v>
      </c>
    </row>
    <row r="34" spans="1:26" x14ac:dyDescent="0.25">
      <c r="A34" s="17" t="s">
        <v>32</v>
      </c>
      <c r="B34" s="24">
        <v>24</v>
      </c>
      <c r="C34" s="24">
        <v>599</v>
      </c>
      <c r="D34" s="24">
        <v>44</v>
      </c>
      <c r="E34" s="24">
        <v>30</v>
      </c>
      <c r="F34" s="24">
        <v>4</v>
      </c>
      <c r="G34" s="24">
        <v>3</v>
      </c>
      <c r="H34" s="24">
        <v>1</v>
      </c>
      <c r="I34" s="24">
        <v>52</v>
      </c>
      <c r="J34" s="24">
        <v>0</v>
      </c>
      <c r="K34" s="24">
        <v>10</v>
      </c>
      <c r="L34" s="24">
        <v>10</v>
      </c>
      <c r="M34" s="24">
        <v>29</v>
      </c>
      <c r="N34" s="19">
        <f t="shared" si="3"/>
        <v>806</v>
      </c>
      <c r="O34" s="20">
        <f t="shared" si="4"/>
        <v>796</v>
      </c>
      <c r="P34" s="21"/>
      <c r="Z34">
        <v>100</v>
      </c>
    </row>
    <row r="35" spans="1:26" x14ac:dyDescent="0.25">
      <c r="A35" s="17" t="s">
        <v>33</v>
      </c>
      <c r="B35" s="24">
        <v>6</v>
      </c>
      <c r="C35" s="24">
        <v>7</v>
      </c>
      <c r="D35" s="24">
        <v>1</v>
      </c>
      <c r="E35" s="24">
        <v>10</v>
      </c>
      <c r="F35" s="24">
        <v>6</v>
      </c>
      <c r="G35" s="24">
        <v>0</v>
      </c>
      <c r="H35" s="24">
        <v>0</v>
      </c>
      <c r="I35" s="24">
        <v>2</v>
      </c>
      <c r="J35" s="24">
        <v>0</v>
      </c>
      <c r="K35" s="24">
        <v>0</v>
      </c>
      <c r="L35" s="24">
        <v>0</v>
      </c>
      <c r="M35" s="24">
        <v>1</v>
      </c>
      <c r="N35" s="19">
        <f t="shared" si="3"/>
        <v>33</v>
      </c>
      <c r="O35" s="20">
        <f t="shared" si="4"/>
        <v>33</v>
      </c>
      <c r="P35" s="21"/>
    </row>
    <row r="36" spans="1:26" x14ac:dyDescent="0.25">
      <c r="A36" s="17" t="s">
        <v>34</v>
      </c>
      <c r="B36" s="24">
        <v>3</v>
      </c>
      <c r="C36" s="24">
        <v>11</v>
      </c>
      <c r="D36" s="24">
        <v>5</v>
      </c>
      <c r="E36" s="24">
        <v>3</v>
      </c>
      <c r="F36" s="24">
        <v>7</v>
      </c>
      <c r="G36" s="24">
        <v>3</v>
      </c>
      <c r="H36" s="24">
        <v>0</v>
      </c>
      <c r="I36" s="24">
        <v>1</v>
      </c>
      <c r="J36" s="24">
        <v>25</v>
      </c>
      <c r="K36" s="24">
        <v>5</v>
      </c>
      <c r="L36" s="24">
        <v>1</v>
      </c>
      <c r="M36" s="24">
        <v>0</v>
      </c>
      <c r="N36" s="19">
        <f t="shared" si="3"/>
        <v>64</v>
      </c>
      <c r="O36" s="20">
        <f t="shared" si="4"/>
        <v>34</v>
      </c>
      <c r="P36" s="21"/>
    </row>
    <row r="37" spans="1:26" x14ac:dyDescent="0.25">
      <c r="A37" s="17" t="s">
        <v>35</v>
      </c>
      <c r="B37" s="24">
        <v>2</v>
      </c>
      <c r="C37" s="24">
        <v>2</v>
      </c>
      <c r="D37" s="24">
        <v>0</v>
      </c>
      <c r="E37" s="24">
        <v>2</v>
      </c>
      <c r="F37" s="24">
        <v>1</v>
      </c>
      <c r="G37" s="24">
        <v>2</v>
      </c>
      <c r="H37" s="24">
        <v>0</v>
      </c>
      <c r="I37" s="24">
        <v>0</v>
      </c>
      <c r="J37" s="24">
        <v>0</v>
      </c>
      <c r="K37" s="24">
        <v>0</v>
      </c>
      <c r="L37" s="24">
        <v>5</v>
      </c>
      <c r="M37" s="24">
        <v>0</v>
      </c>
      <c r="N37" s="19">
        <f t="shared" si="3"/>
        <v>14</v>
      </c>
      <c r="O37" s="20">
        <f t="shared" si="4"/>
        <v>14</v>
      </c>
      <c r="P37" s="21"/>
    </row>
    <row r="38" spans="1:26" x14ac:dyDescent="0.25">
      <c r="A38" s="17" t="s">
        <v>36</v>
      </c>
      <c r="B38" s="24">
        <v>0</v>
      </c>
      <c r="C38" s="24">
        <v>12</v>
      </c>
      <c r="D38" s="24">
        <v>2</v>
      </c>
      <c r="E38" s="24">
        <v>4</v>
      </c>
      <c r="F38" s="24">
        <v>0</v>
      </c>
      <c r="G38" s="24">
        <v>9</v>
      </c>
      <c r="H38" s="24">
        <v>0</v>
      </c>
      <c r="I38" s="24">
        <v>1</v>
      </c>
      <c r="J38" s="24">
        <v>0</v>
      </c>
      <c r="K38" s="24">
        <v>2</v>
      </c>
      <c r="L38" s="24">
        <v>2</v>
      </c>
      <c r="M38" s="24">
        <v>1</v>
      </c>
      <c r="N38" s="19">
        <f t="shared" si="3"/>
        <v>33</v>
      </c>
      <c r="O38" s="20">
        <f t="shared" si="4"/>
        <v>31</v>
      </c>
      <c r="P38" s="21"/>
    </row>
    <row r="39" spans="1:26" x14ac:dyDescent="0.25">
      <c r="A39" s="17" t="s">
        <v>37</v>
      </c>
      <c r="B39" s="24">
        <v>3</v>
      </c>
      <c r="C39" s="24">
        <v>1</v>
      </c>
      <c r="D39" s="24">
        <v>1</v>
      </c>
      <c r="E39" s="24">
        <v>7</v>
      </c>
      <c r="F39" s="24">
        <v>0</v>
      </c>
      <c r="G39" s="24">
        <v>0</v>
      </c>
      <c r="H39" s="24">
        <v>0</v>
      </c>
      <c r="I39" s="24">
        <v>1</v>
      </c>
      <c r="J39" s="24">
        <v>0</v>
      </c>
      <c r="K39" s="24">
        <v>7</v>
      </c>
      <c r="L39" s="24">
        <v>1</v>
      </c>
      <c r="M39" s="24">
        <v>0</v>
      </c>
      <c r="N39" s="19">
        <f t="shared" si="3"/>
        <v>21</v>
      </c>
      <c r="O39" s="20">
        <f t="shared" si="4"/>
        <v>14</v>
      </c>
      <c r="P39" s="21"/>
      <c r="Z39">
        <v>45</v>
      </c>
    </row>
    <row r="40" spans="1:26" x14ac:dyDescent="0.25">
      <c r="A40" s="17" t="s">
        <v>38</v>
      </c>
      <c r="B40" s="24">
        <v>4</v>
      </c>
      <c r="C40" s="24">
        <v>14</v>
      </c>
      <c r="D40" s="24">
        <v>2</v>
      </c>
      <c r="E40" s="24">
        <v>9</v>
      </c>
      <c r="F40" s="24">
        <v>1</v>
      </c>
      <c r="G40" s="24">
        <v>2</v>
      </c>
      <c r="H40" s="24">
        <v>4</v>
      </c>
      <c r="I40" s="24">
        <v>5</v>
      </c>
      <c r="J40" s="24">
        <v>16</v>
      </c>
      <c r="K40" s="24">
        <v>2</v>
      </c>
      <c r="L40" s="24">
        <v>4</v>
      </c>
      <c r="M40" s="24">
        <v>2</v>
      </c>
      <c r="N40" s="19">
        <f t="shared" si="3"/>
        <v>65</v>
      </c>
      <c r="O40" s="20">
        <f t="shared" si="4"/>
        <v>47</v>
      </c>
      <c r="P40" s="21"/>
      <c r="Z40">
        <v>124</v>
      </c>
    </row>
    <row r="41" spans="1:26" x14ac:dyDescent="0.25">
      <c r="A41" s="17" t="s">
        <v>39</v>
      </c>
      <c r="B41" s="24">
        <v>0</v>
      </c>
      <c r="C41" s="24">
        <v>5</v>
      </c>
      <c r="D41" s="24">
        <v>0</v>
      </c>
      <c r="E41" s="24">
        <v>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4</v>
      </c>
      <c r="L41" s="24">
        <v>2</v>
      </c>
      <c r="M41" s="24">
        <v>1</v>
      </c>
      <c r="N41" s="19">
        <f t="shared" si="3"/>
        <v>14</v>
      </c>
      <c r="O41" s="20">
        <f t="shared" si="4"/>
        <v>10</v>
      </c>
      <c r="P41" s="21"/>
      <c r="Z41">
        <v>121</v>
      </c>
    </row>
    <row r="42" spans="1:26" x14ac:dyDescent="0.25">
      <c r="A42" s="17" t="s">
        <v>40</v>
      </c>
      <c r="B42" s="24">
        <v>0</v>
      </c>
      <c r="C42" s="24">
        <v>5</v>
      </c>
      <c r="D42" s="24">
        <v>4</v>
      </c>
      <c r="E42" s="24">
        <v>1</v>
      </c>
      <c r="F42" s="24">
        <v>0</v>
      </c>
      <c r="G42" s="24">
        <v>0</v>
      </c>
      <c r="H42" s="24">
        <v>0</v>
      </c>
      <c r="I42" s="24">
        <v>1</v>
      </c>
      <c r="J42" s="24">
        <v>0</v>
      </c>
      <c r="K42" s="24">
        <v>0</v>
      </c>
      <c r="L42" s="24">
        <v>2</v>
      </c>
      <c r="M42" s="24">
        <v>1</v>
      </c>
      <c r="N42" s="19">
        <f t="shared" si="3"/>
        <v>14</v>
      </c>
      <c r="O42" s="20">
        <f t="shared" si="4"/>
        <v>14</v>
      </c>
      <c r="P42" s="21"/>
    </row>
    <row r="43" spans="1:26" x14ac:dyDescent="0.25">
      <c r="A43" s="15" t="s">
        <v>14</v>
      </c>
      <c r="B43" s="26">
        <f t="shared" ref="B43:L43" si="5">SUM(B29:B42)</f>
        <v>76</v>
      </c>
      <c r="C43" s="26">
        <f t="shared" si="5"/>
        <v>788</v>
      </c>
      <c r="D43" s="26">
        <f>SUM(D29:D42)</f>
        <v>73</v>
      </c>
      <c r="E43" s="26">
        <f t="shared" si="5"/>
        <v>144</v>
      </c>
      <c r="F43" s="26">
        <f t="shared" si="5"/>
        <v>41</v>
      </c>
      <c r="G43" s="26">
        <f t="shared" si="5"/>
        <v>43</v>
      </c>
      <c r="H43" s="26">
        <f t="shared" si="5"/>
        <v>11</v>
      </c>
      <c r="I43" s="26">
        <f t="shared" si="5"/>
        <v>91</v>
      </c>
      <c r="J43" s="26">
        <f t="shared" si="5"/>
        <v>44</v>
      </c>
      <c r="K43" s="26">
        <f t="shared" si="5"/>
        <v>103</v>
      </c>
      <c r="L43" s="26">
        <f t="shared" si="5"/>
        <v>52</v>
      </c>
      <c r="M43" s="26">
        <f>SUM(M29:M42)</f>
        <v>72</v>
      </c>
      <c r="N43" s="26">
        <f t="shared" ref="N43" si="6">SUM(B43:L43)</f>
        <v>1466</v>
      </c>
      <c r="O43" s="20">
        <f>SUM(O29:O42)</f>
        <v>1391</v>
      </c>
    </row>
    <row r="46" spans="1:26" x14ac:dyDescent="0.25">
      <c r="A46" s="86" t="s">
        <v>65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44"/>
    </row>
    <row r="47" spans="1:26" x14ac:dyDescent="0.2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44"/>
    </row>
    <row r="49" spans="1:26" ht="56.25" x14ac:dyDescent="0.25">
      <c r="A49" s="15" t="s">
        <v>3</v>
      </c>
      <c r="B49" s="15" t="s">
        <v>4</v>
      </c>
      <c r="C49" s="15" t="s">
        <v>5</v>
      </c>
      <c r="D49" s="15" t="s">
        <v>75</v>
      </c>
      <c r="E49" s="15" t="s">
        <v>6</v>
      </c>
      <c r="F49" s="15" t="s">
        <v>7</v>
      </c>
      <c r="G49" s="15" t="s">
        <v>8</v>
      </c>
      <c r="H49" s="15" t="s">
        <v>9</v>
      </c>
      <c r="I49" s="15" t="s">
        <v>10</v>
      </c>
      <c r="J49" s="15" t="s">
        <v>11</v>
      </c>
      <c r="K49" s="15" t="s">
        <v>12</v>
      </c>
      <c r="L49" s="15" t="s">
        <v>13</v>
      </c>
      <c r="M49" s="15" t="s">
        <v>68</v>
      </c>
      <c r="N49" s="15" t="s">
        <v>14</v>
      </c>
      <c r="O49" s="16"/>
    </row>
    <row r="50" spans="1:26" x14ac:dyDescent="0.25">
      <c r="A50" s="17" t="s">
        <v>27</v>
      </c>
      <c r="B50" s="22">
        <v>3</v>
      </c>
      <c r="C50" s="22">
        <v>20</v>
      </c>
      <c r="D50" s="22">
        <v>1</v>
      </c>
      <c r="E50" s="22">
        <v>9</v>
      </c>
      <c r="F50" s="22">
        <v>2</v>
      </c>
      <c r="G50" s="22">
        <v>10</v>
      </c>
      <c r="H50" s="22">
        <v>3</v>
      </c>
      <c r="I50" s="22">
        <v>2</v>
      </c>
      <c r="J50" s="22">
        <v>0</v>
      </c>
      <c r="K50" s="22">
        <v>11</v>
      </c>
      <c r="L50" s="22">
        <v>2</v>
      </c>
      <c r="M50" s="24">
        <v>5</v>
      </c>
      <c r="N50" s="19">
        <f>SUM(B50:M50)</f>
        <v>68</v>
      </c>
      <c r="O50" s="20">
        <f>B50+C50+D50+E50+F50+G50+H50+I50+L50+M50</f>
        <v>57</v>
      </c>
      <c r="P50" s="21"/>
    </row>
    <row r="51" spans="1:26" x14ac:dyDescent="0.25">
      <c r="A51" s="17" t="s">
        <v>28</v>
      </c>
      <c r="B51" s="22">
        <v>8</v>
      </c>
      <c r="C51" s="22">
        <v>20</v>
      </c>
      <c r="D51" s="22">
        <v>7</v>
      </c>
      <c r="E51" s="22">
        <v>18</v>
      </c>
      <c r="F51" s="22">
        <v>10</v>
      </c>
      <c r="G51" s="22">
        <v>6</v>
      </c>
      <c r="H51" s="22">
        <v>3</v>
      </c>
      <c r="I51" s="22">
        <v>9</v>
      </c>
      <c r="J51" s="22">
        <v>0</v>
      </c>
      <c r="K51" s="22">
        <v>35</v>
      </c>
      <c r="L51" s="22">
        <v>8</v>
      </c>
      <c r="M51" s="24">
        <v>10</v>
      </c>
      <c r="N51" s="19">
        <f t="shared" ref="N51:N63" si="7">SUM(B51:M51)</f>
        <v>134</v>
      </c>
      <c r="O51" s="20">
        <f t="shared" ref="O51:O63" si="8">B51+C51+D51+E51+F51+G51+H51+I51+L51+M51</f>
        <v>99</v>
      </c>
      <c r="P51" s="21"/>
    </row>
    <row r="52" spans="1:26" x14ac:dyDescent="0.25">
      <c r="A52" s="17" t="s">
        <v>29</v>
      </c>
      <c r="B52" s="22">
        <v>2</v>
      </c>
      <c r="C52" s="22">
        <v>29</v>
      </c>
      <c r="D52" s="22">
        <v>3</v>
      </c>
      <c r="E52" s="22">
        <v>17</v>
      </c>
      <c r="F52" s="22">
        <v>2</v>
      </c>
      <c r="G52" s="22">
        <v>4</v>
      </c>
      <c r="H52" s="22">
        <v>0</v>
      </c>
      <c r="I52" s="22">
        <v>3</v>
      </c>
      <c r="J52" s="22">
        <v>3</v>
      </c>
      <c r="K52" s="22">
        <v>5</v>
      </c>
      <c r="L52" s="22">
        <v>3</v>
      </c>
      <c r="M52" s="24">
        <v>2</v>
      </c>
      <c r="N52" s="19">
        <f t="shared" si="7"/>
        <v>73</v>
      </c>
      <c r="O52" s="20">
        <f t="shared" si="8"/>
        <v>65</v>
      </c>
      <c r="P52" s="21"/>
    </row>
    <row r="53" spans="1:26" x14ac:dyDescent="0.25">
      <c r="A53" s="17" t="s">
        <v>30</v>
      </c>
      <c r="B53" s="22">
        <v>2</v>
      </c>
      <c r="C53" s="22">
        <v>6</v>
      </c>
      <c r="D53" s="22">
        <v>5</v>
      </c>
      <c r="E53" s="22">
        <v>2</v>
      </c>
      <c r="F53" s="22">
        <v>5</v>
      </c>
      <c r="G53" s="22">
        <v>0</v>
      </c>
      <c r="H53" s="22">
        <v>0</v>
      </c>
      <c r="I53" s="22">
        <v>0</v>
      </c>
      <c r="J53" s="22">
        <v>5</v>
      </c>
      <c r="K53" s="22">
        <v>3</v>
      </c>
      <c r="L53" s="22">
        <v>7</v>
      </c>
      <c r="M53" s="24">
        <v>3</v>
      </c>
      <c r="N53" s="19">
        <f t="shared" si="7"/>
        <v>38</v>
      </c>
      <c r="O53" s="20">
        <f t="shared" si="8"/>
        <v>30</v>
      </c>
      <c r="P53" s="21"/>
    </row>
    <row r="54" spans="1:26" x14ac:dyDescent="0.25">
      <c r="A54" s="17" t="s">
        <v>31</v>
      </c>
      <c r="B54" s="22">
        <v>6</v>
      </c>
      <c r="C54" s="22">
        <v>44</v>
      </c>
      <c r="D54" s="22">
        <v>0</v>
      </c>
      <c r="E54" s="22">
        <v>17</v>
      </c>
      <c r="F54" s="22">
        <v>8</v>
      </c>
      <c r="G54" s="22">
        <v>2</v>
      </c>
      <c r="H54" s="22">
        <v>0</v>
      </c>
      <c r="I54" s="22">
        <v>16</v>
      </c>
      <c r="J54" s="22">
        <v>0</v>
      </c>
      <c r="K54" s="22">
        <v>15</v>
      </c>
      <c r="L54" s="22">
        <v>1</v>
      </c>
      <c r="M54" s="24">
        <v>4</v>
      </c>
      <c r="N54" s="19">
        <f t="shared" si="7"/>
        <v>113</v>
      </c>
      <c r="O54" s="20">
        <f t="shared" si="8"/>
        <v>98</v>
      </c>
      <c r="P54" s="21"/>
      <c r="Z54">
        <v>182</v>
      </c>
    </row>
    <row r="55" spans="1:26" x14ac:dyDescent="0.25">
      <c r="A55" s="17" t="s">
        <v>32</v>
      </c>
      <c r="B55" s="22">
        <v>13</v>
      </c>
      <c r="C55" s="22">
        <v>204</v>
      </c>
      <c r="D55" s="22">
        <v>25</v>
      </c>
      <c r="E55" s="22">
        <v>30</v>
      </c>
      <c r="F55" s="22">
        <v>5</v>
      </c>
      <c r="G55" s="22">
        <v>6</v>
      </c>
      <c r="H55" s="22">
        <v>1</v>
      </c>
      <c r="I55" s="22">
        <v>58</v>
      </c>
      <c r="J55" s="22">
        <v>0</v>
      </c>
      <c r="K55" s="22">
        <v>10</v>
      </c>
      <c r="L55" s="22">
        <v>4</v>
      </c>
      <c r="M55" s="24">
        <v>22</v>
      </c>
      <c r="N55" s="19">
        <f t="shared" si="7"/>
        <v>378</v>
      </c>
      <c r="O55" s="20">
        <f t="shared" si="8"/>
        <v>368</v>
      </c>
      <c r="P55" s="21"/>
      <c r="Z55">
        <v>125</v>
      </c>
    </row>
    <row r="56" spans="1:26" x14ac:dyDescent="0.25">
      <c r="A56" s="17" t="s">
        <v>33</v>
      </c>
      <c r="B56" s="22">
        <v>1</v>
      </c>
      <c r="C56" s="22">
        <v>12</v>
      </c>
      <c r="D56" s="22">
        <v>1</v>
      </c>
      <c r="E56" s="22">
        <v>12</v>
      </c>
      <c r="F56" s="22">
        <v>4</v>
      </c>
      <c r="G56" s="22">
        <v>0</v>
      </c>
      <c r="H56" s="22">
        <v>0</v>
      </c>
      <c r="I56" s="22">
        <v>0</v>
      </c>
      <c r="J56" s="22">
        <v>0</v>
      </c>
      <c r="K56" s="22">
        <v>9</v>
      </c>
      <c r="L56" s="22">
        <v>1</v>
      </c>
      <c r="M56" s="24">
        <v>1</v>
      </c>
      <c r="N56" s="19">
        <f t="shared" si="7"/>
        <v>41</v>
      </c>
      <c r="O56" s="20">
        <f t="shared" si="8"/>
        <v>32</v>
      </c>
      <c r="P56" s="21"/>
    </row>
    <row r="57" spans="1:26" x14ac:dyDescent="0.25">
      <c r="A57" s="17" t="s">
        <v>34</v>
      </c>
      <c r="B57" s="22">
        <v>1</v>
      </c>
      <c r="C57" s="22">
        <v>19</v>
      </c>
      <c r="D57" s="22">
        <v>1</v>
      </c>
      <c r="E57" s="22">
        <v>9</v>
      </c>
      <c r="F57" s="22">
        <v>11</v>
      </c>
      <c r="G57" s="22">
        <v>2</v>
      </c>
      <c r="H57" s="22">
        <v>0</v>
      </c>
      <c r="I57" s="22">
        <v>3</v>
      </c>
      <c r="J57" s="22">
        <v>34</v>
      </c>
      <c r="K57" s="22">
        <v>2</v>
      </c>
      <c r="L57" s="22">
        <v>1</v>
      </c>
      <c r="M57" s="24">
        <v>4</v>
      </c>
      <c r="N57" s="19">
        <f t="shared" si="7"/>
        <v>87</v>
      </c>
      <c r="O57" s="20">
        <f t="shared" si="8"/>
        <v>51</v>
      </c>
      <c r="P57" s="21"/>
    </row>
    <row r="58" spans="1:26" x14ac:dyDescent="0.25">
      <c r="A58" s="17" t="s">
        <v>35</v>
      </c>
      <c r="B58" s="22">
        <v>1</v>
      </c>
      <c r="C58" s="22">
        <v>8</v>
      </c>
      <c r="D58" s="22">
        <v>0</v>
      </c>
      <c r="E58" s="22">
        <v>6</v>
      </c>
      <c r="F58" s="22">
        <v>1</v>
      </c>
      <c r="G58" s="22">
        <v>1</v>
      </c>
      <c r="H58" s="22">
        <v>0</v>
      </c>
      <c r="I58" s="22">
        <v>1</v>
      </c>
      <c r="J58" s="22">
        <v>0</v>
      </c>
      <c r="K58" s="22">
        <v>0</v>
      </c>
      <c r="L58" s="22">
        <v>6</v>
      </c>
      <c r="M58" s="24">
        <v>3</v>
      </c>
      <c r="N58" s="19">
        <f t="shared" si="7"/>
        <v>27</v>
      </c>
      <c r="O58" s="20">
        <f t="shared" si="8"/>
        <v>27</v>
      </c>
      <c r="P58" s="21"/>
    </row>
    <row r="59" spans="1:26" x14ac:dyDescent="0.25">
      <c r="A59" s="17" t="s">
        <v>36</v>
      </c>
      <c r="B59" s="22">
        <v>2</v>
      </c>
      <c r="C59" s="22">
        <v>10</v>
      </c>
      <c r="D59" s="22">
        <v>0</v>
      </c>
      <c r="E59" s="22">
        <v>1</v>
      </c>
      <c r="F59" s="22">
        <v>2</v>
      </c>
      <c r="G59" s="22">
        <v>5</v>
      </c>
      <c r="H59" s="22">
        <v>0</v>
      </c>
      <c r="I59" s="22">
        <v>1</v>
      </c>
      <c r="J59" s="22">
        <v>0</v>
      </c>
      <c r="K59" s="22">
        <v>0</v>
      </c>
      <c r="L59" s="22">
        <v>3</v>
      </c>
      <c r="M59" s="24">
        <v>4</v>
      </c>
      <c r="N59" s="19">
        <f t="shared" si="7"/>
        <v>28</v>
      </c>
      <c r="O59" s="20">
        <f t="shared" si="8"/>
        <v>28</v>
      </c>
      <c r="P59" s="21"/>
    </row>
    <row r="60" spans="1:26" x14ac:dyDescent="0.25">
      <c r="A60" s="17" t="s">
        <v>37</v>
      </c>
      <c r="B60" s="22">
        <v>1</v>
      </c>
      <c r="C60" s="22">
        <v>2</v>
      </c>
      <c r="D60" s="22">
        <v>2</v>
      </c>
      <c r="E60" s="22">
        <v>4</v>
      </c>
      <c r="F60" s="22">
        <v>0</v>
      </c>
      <c r="G60" s="22">
        <v>0</v>
      </c>
      <c r="H60" s="22">
        <v>0</v>
      </c>
      <c r="I60" s="22">
        <v>2</v>
      </c>
      <c r="J60" s="22">
        <v>0</v>
      </c>
      <c r="K60" s="22">
        <v>7</v>
      </c>
      <c r="L60" s="22">
        <v>1</v>
      </c>
      <c r="M60" s="24">
        <v>0</v>
      </c>
      <c r="N60" s="19">
        <f t="shared" si="7"/>
        <v>19</v>
      </c>
      <c r="O60" s="20">
        <f t="shared" si="8"/>
        <v>12</v>
      </c>
      <c r="P60" s="21"/>
      <c r="Z60">
        <v>52</v>
      </c>
    </row>
    <row r="61" spans="1:26" x14ac:dyDescent="0.25">
      <c r="A61" s="17" t="s">
        <v>38</v>
      </c>
      <c r="B61" s="22">
        <v>1</v>
      </c>
      <c r="C61" s="22">
        <v>20</v>
      </c>
      <c r="D61" s="22">
        <v>6</v>
      </c>
      <c r="E61" s="22">
        <v>13</v>
      </c>
      <c r="F61" s="22">
        <v>3</v>
      </c>
      <c r="G61" s="22">
        <v>4</v>
      </c>
      <c r="H61" s="22">
        <v>1</v>
      </c>
      <c r="I61" s="22">
        <v>4</v>
      </c>
      <c r="J61" s="22">
        <v>19</v>
      </c>
      <c r="K61" s="22">
        <v>3</v>
      </c>
      <c r="L61" s="22">
        <v>3</v>
      </c>
      <c r="M61" s="24">
        <v>2</v>
      </c>
      <c r="N61" s="19">
        <f t="shared" si="7"/>
        <v>79</v>
      </c>
      <c r="O61" s="20">
        <f t="shared" si="8"/>
        <v>57</v>
      </c>
      <c r="P61" s="21"/>
      <c r="Z61">
        <v>123</v>
      </c>
    </row>
    <row r="62" spans="1:26" x14ac:dyDescent="0.25">
      <c r="A62" s="17" t="s">
        <v>39</v>
      </c>
      <c r="B62" s="22">
        <v>1</v>
      </c>
      <c r="C62" s="22">
        <v>6</v>
      </c>
      <c r="D62" s="22">
        <v>2</v>
      </c>
      <c r="E62" s="22">
        <v>5</v>
      </c>
      <c r="F62" s="22">
        <v>0</v>
      </c>
      <c r="G62" s="22">
        <v>0</v>
      </c>
      <c r="H62" s="22">
        <v>0</v>
      </c>
      <c r="I62" s="22">
        <v>4</v>
      </c>
      <c r="J62" s="22">
        <v>0</v>
      </c>
      <c r="K62" s="22">
        <v>0</v>
      </c>
      <c r="L62" s="22">
        <v>3</v>
      </c>
      <c r="M62" s="24">
        <v>2</v>
      </c>
      <c r="N62" s="19">
        <f t="shared" si="7"/>
        <v>23</v>
      </c>
      <c r="O62" s="20">
        <f t="shared" si="8"/>
        <v>23</v>
      </c>
      <c r="P62" s="21"/>
      <c r="Z62">
        <v>66</v>
      </c>
    </row>
    <row r="63" spans="1:26" x14ac:dyDescent="0.25">
      <c r="A63" s="17" t="s">
        <v>40</v>
      </c>
      <c r="B63" s="22">
        <v>1</v>
      </c>
      <c r="C63" s="22">
        <v>1</v>
      </c>
      <c r="D63" s="22">
        <v>1</v>
      </c>
      <c r="E63" s="22">
        <v>0</v>
      </c>
      <c r="F63" s="22">
        <v>0</v>
      </c>
      <c r="G63" s="22">
        <v>0</v>
      </c>
      <c r="H63" s="22">
        <v>0</v>
      </c>
      <c r="I63" s="22">
        <v>1</v>
      </c>
      <c r="J63" s="22">
        <v>0</v>
      </c>
      <c r="K63" s="22">
        <v>1</v>
      </c>
      <c r="L63" s="22">
        <v>1</v>
      </c>
      <c r="M63" s="24">
        <v>0</v>
      </c>
      <c r="N63" s="19">
        <f t="shared" si="7"/>
        <v>6</v>
      </c>
      <c r="O63" s="20">
        <f t="shared" si="8"/>
        <v>5</v>
      </c>
      <c r="P63" s="21"/>
    </row>
    <row r="64" spans="1:26" x14ac:dyDescent="0.25">
      <c r="A64" s="15" t="s">
        <v>14</v>
      </c>
      <c r="B64" s="26">
        <f t="shared" ref="B64:K64" si="9">SUM(B50:B63)</f>
        <v>43</v>
      </c>
      <c r="C64" s="26">
        <f t="shared" si="9"/>
        <v>401</v>
      </c>
      <c r="D64" s="26">
        <f t="shared" si="9"/>
        <v>54</v>
      </c>
      <c r="E64" s="26">
        <f t="shared" si="9"/>
        <v>143</v>
      </c>
      <c r="F64" s="26">
        <f t="shared" si="9"/>
        <v>53</v>
      </c>
      <c r="G64" s="26">
        <f t="shared" si="9"/>
        <v>40</v>
      </c>
      <c r="H64" s="26">
        <f t="shared" si="9"/>
        <v>8</v>
      </c>
      <c r="I64" s="26">
        <f t="shared" si="9"/>
        <v>104</v>
      </c>
      <c r="J64" s="26">
        <f t="shared" si="9"/>
        <v>61</v>
      </c>
      <c r="K64" s="26">
        <f t="shared" si="9"/>
        <v>101</v>
      </c>
      <c r="L64" s="26">
        <f>SUM(L50:L63)</f>
        <v>44</v>
      </c>
      <c r="M64" s="26">
        <f>SUM(M50:M63)</f>
        <v>62</v>
      </c>
      <c r="N64" s="26">
        <f t="shared" ref="N64" si="10">SUM(B64:L64)</f>
        <v>1052</v>
      </c>
      <c r="O64" s="20">
        <f>SUM(O50:O63)</f>
        <v>952</v>
      </c>
    </row>
    <row r="67" spans="1:27" x14ac:dyDescent="0.25">
      <c r="O67" s="31"/>
    </row>
    <row r="68" spans="1:27" x14ac:dyDescent="0.25">
      <c r="A68" s="86" t="s">
        <v>66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44"/>
    </row>
    <row r="69" spans="1:27" x14ac:dyDescent="0.25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44"/>
    </row>
    <row r="71" spans="1:27" ht="56.25" x14ac:dyDescent="0.25">
      <c r="A71" s="15" t="s">
        <v>3</v>
      </c>
      <c r="B71" s="15" t="s">
        <v>4</v>
      </c>
      <c r="C71" s="15" t="s">
        <v>5</v>
      </c>
      <c r="D71" s="15" t="s">
        <v>75</v>
      </c>
      <c r="E71" s="15" t="s">
        <v>6</v>
      </c>
      <c r="F71" s="15" t="s">
        <v>7</v>
      </c>
      <c r="G71" s="15" t="s">
        <v>8</v>
      </c>
      <c r="H71" s="15" t="s">
        <v>9</v>
      </c>
      <c r="I71" s="15" t="s">
        <v>10</v>
      </c>
      <c r="J71" s="15" t="s">
        <v>11</v>
      </c>
      <c r="K71" s="15" t="s">
        <v>12</v>
      </c>
      <c r="L71" s="15" t="s">
        <v>13</v>
      </c>
      <c r="M71" s="15" t="s">
        <v>68</v>
      </c>
      <c r="N71" s="15" t="s">
        <v>14</v>
      </c>
      <c r="O71" s="16"/>
    </row>
    <row r="72" spans="1:27" x14ac:dyDescent="0.25">
      <c r="A72" s="17" t="s">
        <v>27</v>
      </c>
      <c r="B72" s="24">
        <v>2</v>
      </c>
      <c r="C72" s="24">
        <v>18</v>
      </c>
      <c r="D72" s="24">
        <v>3</v>
      </c>
      <c r="E72" s="24">
        <v>4</v>
      </c>
      <c r="F72" s="24">
        <v>2</v>
      </c>
      <c r="G72" s="24">
        <v>6</v>
      </c>
      <c r="H72" s="24">
        <v>1</v>
      </c>
      <c r="I72" s="24">
        <v>7</v>
      </c>
      <c r="J72" s="24">
        <v>0</v>
      </c>
      <c r="K72" s="24">
        <v>7</v>
      </c>
      <c r="L72" s="24">
        <v>4</v>
      </c>
      <c r="M72" s="24">
        <v>2</v>
      </c>
      <c r="N72" s="19">
        <f>SUM(B72:M72)</f>
        <v>56</v>
      </c>
      <c r="O72" s="20">
        <f>B72+C72+D72+E72+F72+G72+H72+I72+L72+M72</f>
        <v>49</v>
      </c>
      <c r="P72" s="21"/>
    </row>
    <row r="73" spans="1:27" x14ac:dyDescent="0.25">
      <c r="A73" s="17" t="s">
        <v>28</v>
      </c>
      <c r="B73" s="24">
        <v>2</v>
      </c>
      <c r="C73" s="24">
        <v>9</v>
      </c>
      <c r="D73" s="24">
        <v>10</v>
      </c>
      <c r="E73" s="24">
        <v>19</v>
      </c>
      <c r="F73" s="24">
        <v>7</v>
      </c>
      <c r="G73" s="24">
        <v>10</v>
      </c>
      <c r="H73" s="24">
        <v>3</v>
      </c>
      <c r="I73" s="24">
        <v>5</v>
      </c>
      <c r="J73" s="24">
        <v>0</v>
      </c>
      <c r="K73" s="24">
        <v>24</v>
      </c>
      <c r="L73" s="24">
        <v>5</v>
      </c>
      <c r="M73" s="24">
        <v>9</v>
      </c>
      <c r="N73" s="19">
        <f t="shared" ref="N73:N85" si="11">SUM(B73:M73)</f>
        <v>103</v>
      </c>
      <c r="O73" s="20">
        <f t="shared" ref="O73:O85" si="12">B73+C73+D73+E73+F73+G73+H73+I73+L73+M73</f>
        <v>79</v>
      </c>
      <c r="P73" s="21"/>
    </row>
    <row r="74" spans="1:27" x14ac:dyDescent="0.25">
      <c r="A74" s="17" t="s">
        <v>29</v>
      </c>
      <c r="B74" s="24">
        <v>7</v>
      </c>
      <c r="C74" s="24">
        <v>24</v>
      </c>
      <c r="D74" s="24">
        <v>4</v>
      </c>
      <c r="E74" s="24">
        <v>15</v>
      </c>
      <c r="F74" s="24">
        <v>1</v>
      </c>
      <c r="G74" s="24">
        <v>4</v>
      </c>
      <c r="H74" s="24">
        <v>0</v>
      </c>
      <c r="I74" s="24">
        <v>4</v>
      </c>
      <c r="J74" s="24">
        <v>1</v>
      </c>
      <c r="K74" s="24">
        <v>10</v>
      </c>
      <c r="L74" s="24">
        <v>6</v>
      </c>
      <c r="M74" s="24">
        <v>7</v>
      </c>
      <c r="N74" s="19">
        <f t="shared" si="11"/>
        <v>83</v>
      </c>
      <c r="O74" s="20">
        <f t="shared" si="12"/>
        <v>72</v>
      </c>
      <c r="P74" s="21"/>
    </row>
    <row r="75" spans="1:27" x14ac:dyDescent="0.25">
      <c r="A75" s="17" t="s">
        <v>30</v>
      </c>
      <c r="B75" s="24">
        <v>4</v>
      </c>
      <c r="C75" s="24">
        <v>16</v>
      </c>
      <c r="D75" s="24">
        <v>2</v>
      </c>
      <c r="E75" s="24">
        <v>1</v>
      </c>
      <c r="F75" s="24">
        <v>4</v>
      </c>
      <c r="G75" s="24">
        <v>5</v>
      </c>
      <c r="H75" s="24">
        <v>0</v>
      </c>
      <c r="I75" s="24">
        <v>2</v>
      </c>
      <c r="J75" s="24">
        <v>2</v>
      </c>
      <c r="K75" s="24">
        <v>1</v>
      </c>
      <c r="L75" s="24">
        <v>3</v>
      </c>
      <c r="M75" s="24">
        <v>2</v>
      </c>
      <c r="N75" s="19">
        <f t="shared" si="11"/>
        <v>42</v>
      </c>
      <c r="O75" s="20">
        <f t="shared" si="12"/>
        <v>39</v>
      </c>
      <c r="P75" s="21"/>
    </row>
    <row r="76" spans="1:27" x14ac:dyDescent="0.25">
      <c r="A76" s="17" t="s">
        <v>31</v>
      </c>
      <c r="B76" s="24">
        <v>12</v>
      </c>
      <c r="C76" s="24">
        <v>49</v>
      </c>
      <c r="D76" s="24">
        <v>0</v>
      </c>
      <c r="E76" s="24">
        <v>7</v>
      </c>
      <c r="F76" s="24">
        <v>10</v>
      </c>
      <c r="G76" s="24">
        <v>10</v>
      </c>
      <c r="H76" s="24">
        <v>2</v>
      </c>
      <c r="I76" s="24">
        <v>11</v>
      </c>
      <c r="J76" s="24">
        <v>0</v>
      </c>
      <c r="K76" s="24">
        <v>35</v>
      </c>
      <c r="L76" s="24">
        <v>1</v>
      </c>
      <c r="M76" s="24">
        <v>4</v>
      </c>
      <c r="N76" s="19">
        <f t="shared" si="11"/>
        <v>141</v>
      </c>
      <c r="O76" s="20">
        <f t="shared" si="12"/>
        <v>106</v>
      </c>
      <c r="P76" s="21"/>
      <c r="AA76">
        <v>206</v>
      </c>
    </row>
    <row r="77" spans="1:27" x14ac:dyDescent="0.25">
      <c r="A77" s="17" t="s">
        <v>32</v>
      </c>
      <c r="B77" s="24">
        <v>15</v>
      </c>
      <c r="C77" s="24">
        <v>182</v>
      </c>
      <c r="D77" s="24">
        <v>15</v>
      </c>
      <c r="E77" s="24">
        <v>32</v>
      </c>
      <c r="F77" s="24">
        <v>4</v>
      </c>
      <c r="G77" s="24">
        <v>2</v>
      </c>
      <c r="H77" s="24">
        <v>1</v>
      </c>
      <c r="I77" s="24">
        <v>55</v>
      </c>
      <c r="J77" s="24">
        <v>0</v>
      </c>
      <c r="K77" s="24">
        <v>8</v>
      </c>
      <c r="L77" s="24">
        <v>6</v>
      </c>
      <c r="M77" s="24">
        <v>28</v>
      </c>
      <c r="N77" s="19">
        <f t="shared" si="11"/>
        <v>348</v>
      </c>
      <c r="O77" s="20">
        <f t="shared" si="12"/>
        <v>340</v>
      </c>
      <c r="P77" s="21"/>
      <c r="AA77">
        <v>83</v>
      </c>
    </row>
    <row r="78" spans="1:27" x14ac:dyDescent="0.25">
      <c r="A78" s="17" t="s">
        <v>33</v>
      </c>
      <c r="B78" s="24">
        <v>2</v>
      </c>
      <c r="C78" s="24">
        <v>10</v>
      </c>
      <c r="D78" s="24">
        <v>0</v>
      </c>
      <c r="E78" s="24">
        <v>10</v>
      </c>
      <c r="F78" s="24">
        <v>6</v>
      </c>
      <c r="G78" s="24">
        <v>0</v>
      </c>
      <c r="H78" s="24">
        <v>0</v>
      </c>
      <c r="I78" s="24">
        <v>3</v>
      </c>
      <c r="J78" s="24">
        <v>0</v>
      </c>
      <c r="K78" s="24">
        <v>5</v>
      </c>
      <c r="L78" s="24">
        <v>0</v>
      </c>
      <c r="M78" s="24">
        <v>1</v>
      </c>
      <c r="N78" s="19">
        <f t="shared" si="11"/>
        <v>37</v>
      </c>
      <c r="O78" s="20">
        <f t="shared" si="12"/>
        <v>32</v>
      </c>
      <c r="P78" s="21"/>
    </row>
    <row r="79" spans="1:27" x14ac:dyDescent="0.25">
      <c r="A79" s="17" t="s">
        <v>34</v>
      </c>
      <c r="B79" s="24">
        <v>3</v>
      </c>
      <c r="C79" s="24">
        <v>24</v>
      </c>
      <c r="D79" s="24">
        <v>2</v>
      </c>
      <c r="E79" s="24">
        <v>9</v>
      </c>
      <c r="F79" s="24">
        <v>6</v>
      </c>
      <c r="G79" s="24">
        <v>0</v>
      </c>
      <c r="H79" s="24">
        <v>0</v>
      </c>
      <c r="I79" s="24">
        <v>5</v>
      </c>
      <c r="J79" s="24">
        <v>31</v>
      </c>
      <c r="K79" s="24">
        <v>5</v>
      </c>
      <c r="L79" s="24">
        <v>0</v>
      </c>
      <c r="M79" s="24">
        <v>1</v>
      </c>
      <c r="N79" s="19">
        <f t="shared" si="11"/>
        <v>86</v>
      </c>
      <c r="O79" s="20">
        <f t="shared" si="12"/>
        <v>50</v>
      </c>
      <c r="P79" s="21"/>
    </row>
    <row r="80" spans="1:27" x14ac:dyDescent="0.25">
      <c r="A80" s="17" t="s">
        <v>35</v>
      </c>
      <c r="B80" s="24">
        <v>2</v>
      </c>
      <c r="C80" s="24">
        <v>2</v>
      </c>
      <c r="D80" s="24">
        <v>0</v>
      </c>
      <c r="E80" s="24">
        <v>1</v>
      </c>
      <c r="F80" s="24">
        <v>1</v>
      </c>
      <c r="G80" s="24">
        <v>4</v>
      </c>
      <c r="H80" s="24">
        <v>0</v>
      </c>
      <c r="I80" s="24">
        <v>2</v>
      </c>
      <c r="J80" s="24">
        <v>0</v>
      </c>
      <c r="K80" s="24">
        <v>0</v>
      </c>
      <c r="L80" s="24">
        <v>0</v>
      </c>
      <c r="M80" s="24">
        <v>0</v>
      </c>
      <c r="N80" s="19">
        <f t="shared" si="11"/>
        <v>12</v>
      </c>
      <c r="O80" s="20">
        <f t="shared" si="12"/>
        <v>12</v>
      </c>
      <c r="P80" s="21"/>
    </row>
    <row r="81" spans="1:27" x14ac:dyDescent="0.25">
      <c r="A81" s="17" t="s">
        <v>36</v>
      </c>
      <c r="B81" s="24">
        <v>1</v>
      </c>
      <c r="C81" s="24">
        <v>10</v>
      </c>
      <c r="D81" s="24">
        <v>0</v>
      </c>
      <c r="E81" s="24">
        <v>1</v>
      </c>
      <c r="F81" s="24">
        <v>1</v>
      </c>
      <c r="G81" s="24">
        <v>7</v>
      </c>
      <c r="H81" s="24">
        <v>0</v>
      </c>
      <c r="I81" s="24">
        <v>0</v>
      </c>
      <c r="J81" s="24">
        <v>0</v>
      </c>
      <c r="K81" s="24">
        <v>0</v>
      </c>
      <c r="L81" s="24">
        <v>3</v>
      </c>
      <c r="M81" s="24">
        <v>0</v>
      </c>
      <c r="N81" s="19">
        <f t="shared" si="11"/>
        <v>23</v>
      </c>
      <c r="O81" s="20">
        <f t="shared" si="12"/>
        <v>23</v>
      </c>
      <c r="P81" s="21"/>
    </row>
    <row r="82" spans="1:27" x14ac:dyDescent="0.25">
      <c r="A82" s="17" t="s">
        <v>37</v>
      </c>
      <c r="B82" s="24">
        <v>1</v>
      </c>
      <c r="C82" s="24">
        <v>2</v>
      </c>
      <c r="D82" s="24">
        <v>2</v>
      </c>
      <c r="E82" s="24">
        <v>7</v>
      </c>
      <c r="F82" s="24">
        <v>1</v>
      </c>
      <c r="G82" s="24">
        <v>0</v>
      </c>
      <c r="H82" s="24">
        <v>0</v>
      </c>
      <c r="I82" s="24">
        <v>4</v>
      </c>
      <c r="J82" s="24">
        <v>0</v>
      </c>
      <c r="K82" s="24">
        <v>10</v>
      </c>
      <c r="L82" s="24">
        <v>1</v>
      </c>
      <c r="M82" s="24">
        <v>3</v>
      </c>
      <c r="N82" s="19">
        <f t="shared" si="11"/>
        <v>31</v>
      </c>
      <c r="O82" s="20">
        <f t="shared" si="12"/>
        <v>21</v>
      </c>
      <c r="P82" s="21"/>
      <c r="AA82">
        <v>50</v>
      </c>
    </row>
    <row r="83" spans="1:27" x14ac:dyDescent="0.25">
      <c r="A83" s="17" t="s">
        <v>38</v>
      </c>
      <c r="B83" s="24">
        <v>1</v>
      </c>
      <c r="C83" s="24">
        <v>15</v>
      </c>
      <c r="D83" s="24">
        <v>3</v>
      </c>
      <c r="E83" s="24">
        <v>9</v>
      </c>
      <c r="F83" s="24">
        <v>1</v>
      </c>
      <c r="G83" s="24">
        <v>9</v>
      </c>
      <c r="H83" s="24">
        <v>0</v>
      </c>
      <c r="I83" s="24">
        <v>3</v>
      </c>
      <c r="J83" s="24">
        <v>15</v>
      </c>
      <c r="K83" s="24">
        <v>1</v>
      </c>
      <c r="L83" s="24">
        <v>4</v>
      </c>
      <c r="M83" s="24">
        <v>2</v>
      </c>
      <c r="N83" s="19">
        <f t="shared" si="11"/>
        <v>63</v>
      </c>
      <c r="O83" s="20">
        <f t="shared" si="12"/>
        <v>47</v>
      </c>
      <c r="P83" s="21"/>
      <c r="AA83">
        <v>182</v>
      </c>
    </row>
    <row r="84" spans="1:27" x14ac:dyDescent="0.25">
      <c r="A84" s="17" t="s">
        <v>39</v>
      </c>
      <c r="B84" s="24">
        <v>2</v>
      </c>
      <c r="C84" s="24">
        <v>10</v>
      </c>
      <c r="D84" s="24">
        <v>5</v>
      </c>
      <c r="E84" s="24">
        <v>7</v>
      </c>
      <c r="F84" s="24">
        <v>1</v>
      </c>
      <c r="G84" s="24">
        <v>1</v>
      </c>
      <c r="H84" s="24">
        <v>0</v>
      </c>
      <c r="I84" s="24">
        <v>1</v>
      </c>
      <c r="J84" s="24">
        <v>0</v>
      </c>
      <c r="K84" s="24">
        <v>0</v>
      </c>
      <c r="L84" s="24">
        <v>3</v>
      </c>
      <c r="M84" s="24">
        <v>2</v>
      </c>
      <c r="N84" s="19">
        <f t="shared" si="11"/>
        <v>32</v>
      </c>
      <c r="O84" s="20">
        <f t="shared" si="12"/>
        <v>32</v>
      </c>
      <c r="P84" s="21"/>
      <c r="AA84">
        <v>58</v>
      </c>
    </row>
    <row r="85" spans="1:27" x14ac:dyDescent="0.25">
      <c r="A85" s="17" t="s">
        <v>40</v>
      </c>
      <c r="B85" s="24">
        <v>1</v>
      </c>
      <c r="C85" s="24">
        <v>1</v>
      </c>
      <c r="D85" s="24">
        <v>3</v>
      </c>
      <c r="E85" s="24">
        <v>1</v>
      </c>
      <c r="F85" s="24">
        <v>0</v>
      </c>
      <c r="G85" s="24">
        <v>0</v>
      </c>
      <c r="H85" s="24">
        <v>0</v>
      </c>
      <c r="I85" s="24">
        <v>4</v>
      </c>
      <c r="J85" s="24">
        <v>0</v>
      </c>
      <c r="K85" s="24">
        <v>4</v>
      </c>
      <c r="L85" s="24">
        <v>1</v>
      </c>
      <c r="M85" s="24">
        <v>1</v>
      </c>
      <c r="N85" s="19">
        <f t="shared" si="11"/>
        <v>16</v>
      </c>
      <c r="O85" s="20">
        <f t="shared" si="12"/>
        <v>12</v>
      </c>
      <c r="P85" s="21"/>
    </row>
    <row r="86" spans="1:27" x14ac:dyDescent="0.25">
      <c r="A86" s="15" t="s">
        <v>14</v>
      </c>
      <c r="B86" s="26">
        <f t="shared" ref="B86:L86" si="13">SUM(B72:B85)</f>
        <v>55</v>
      </c>
      <c r="C86" s="26">
        <f t="shared" si="13"/>
        <v>372</v>
      </c>
      <c r="D86" s="26">
        <f t="shared" si="13"/>
        <v>49</v>
      </c>
      <c r="E86" s="26">
        <f t="shared" si="13"/>
        <v>123</v>
      </c>
      <c r="F86" s="26">
        <f t="shared" si="13"/>
        <v>45</v>
      </c>
      <c r="G86" s="26">
        <f t="shared" si="13"/>
        <v>58</v>
      </c>
      <c r="H86" s="26">
        <f t="shared" si="13"/>
        <v>7</v>
      </c>
      <c r="I86" s="26">
        <f t="shared" si="13"/>
        <v>106</v>
      </c>
      <c r="J86" s="26">
        <f t="shared" si="13"/>
        <v>49</v>
      </c>
      <c r="K86" s="26">
        <f t="shared" si="13"/>
        <v>110</v>
      </c>
      <c r="L86" s="26">
        <f t="shared" si="13"/>
        <v>37</v>
      </c>
      <c r="M86" s="26">
        <f>SUM(M72:M85)</f>
        <v>62</v>
      </c>
      <c r="N86" s="26">
        <f t="shared" ref="N86" si="14">SUM(B86:L86)</f>
        <v>1011</v>
      </c>
      <c r="O86" s="20">
        <f>SUM(O72:O85)</f>
        <v>914</v>
      </c>
    </row>
    <row r="89" spans="1:27" x14ac:dyDescent="0.25">
      <c r="A89" s="86" t="s">
        <v>67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44"/>
    </row>
    <row r="90" spans="1:27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44"/>
    </row>
    <row r="92" spans="1:27" ht="56.25" x14ac:dyDescent="0.25">
      <c r="A92" s="15" t="s">
        <v>3</v>
      </c>
      <c r="B92" s="15" t="s">
        <v>4</v>
      </c>
      <c r="C92" s="15" t="s">
        <v>5</v>
      </c>
      <c r="D92" s="15" t="s">
        <v>75</v>
      </c>
      <c r="E92" s="15" t="s">
        <v>6</v>
      </c>
      <c r="F92" s="15" t="s">
        <v>7</v>
      </c>
      <c r="G92" s="15" t="s">
        <v>8</v>
      </c>
      <c r="H92" s="15" t="s">
        <v>9</v>
      </c>
      <c r="I92" s="15" t="s">
        <v>10</v>
      </c>
      <c r="J92" s="15" t="s">
        <v>11</v>
      </c>
      <c r="K92" s="15" t="s">
        <v>12</v>
      </c>
      <c r="L92" s="15" t="s">
        <v>13</v>
      </c>
      <c r="M92" s="15" t="s">
        <v>68</v>
      </c>
      <c r="N92" s="15" t="s">
        <v>14</v>
      </c>
      <c r="O92" s="16"/>
    </row>
    <row r="93" spans="1:27" x14ac:dyDescent="0.25">
      <c r="A93" s="17" t="s">
        <v>27</v>
      </c>
      <c r="B93" s="74">
        <v>3</v>
      </c>
      <c r="C93" s="74">
        <v>14</v>
      </c>
      <c r="D93" s="75">
        <v>2</v>
      </c>
      <c r="E93" s="74">
        <v>5</v>
      </c>
      <c r="F93" s="74">
        <v>2</v>
      </c>
      <c r="G93" s="74">
        <v>6</v>
      </c>
      <c r="H93" s="74">
        <v>4</v>
      </c>
      <c r="I93" s="74">
        <v>6</v>
      </c>
      <c r="J93" s="74">
        <v>0</v>
      </c>
      <c r="K93" s="74">
        <v>7</v>
      </c>
      <c r="L93" s="74">
        <v>3</v>
      </c>
      <c r="M93" s="74">
        <v>6</v>
      </c>
      <c r="N93" s="19">
        <f>SUM(B93:M93)</f>
        <v>58</v>
      </c>
      <c r="O93" s="32">
        <f>B93+C93+D93+E93+F93+G93+H93+I93+L93+M93</f>
        <v>51</v>
      </c>
    </row>
    <row r="94" spans="1:27" x14ac:dyDescent="0.25">
      <c r="A94" s="17" t="s">
        <v>28</v>
      </c>
      <c r="B94" s="76">
        <v>6</v>
      </c>
      <c r="C94" s="76">
        <v>10</v>
      </c>
      <c r="D94" s="77">
        <v>7</v>
      </c>
      <c r="E94" s="76">
        <v>20</v>
      </c>
      <c r="F94" s="76">
        <v>5</v>
      </c>
      <c r="G94" s="76">
        <v>1</v>
      </c>
      <c r="H94" s="76">
        <v>3</v>
      </c>
      <c r="I94" s="76">
        <v>12</v>
      </c>
      <c r="J94" s="76">
        <v>0</v>
      </c>
      <c r="K94" s="76">
        <v>18</v>
      </c>
      <c r="L94" s="76">
        <v>3</v>
      </c>
      <c r="M94" s="76">
        <v>6</v>
      </c>
      <c r="N94" s="19">
        <f t="shared" ref="N94:N106" si="15">SUM(B94:M94)</f>
        <v>91</v>
      </c>
      <c r="O94" s="32">
        <f t="shared" ref="O94:O106" si="16">B94+C94+D94+E94+F94+G94+H94+I94+L94+M94</f>
        <v>73</v>
      </c>
    </row>
    <row r="95" spans="1:27" x14ac:dyDescent="0.25">
      <c r="A95" s="17" t="s">
        <v>29</v>
      </c>
      <c r="B95" s="78">
        <v>0</v>
      </c>
      <c r="C95" s="78">
        <v>22</v>
      </c>
      <c r="D95" s="78">
        <v>1</v>
      </c>
      <c r="E95" s="78">
        <v>8</v>
      </c>
      <c r="F95" s="78">
        <v>3</v>
      </c>
      <c r="G95" s="78">
        <v>0</v>
      </c>
      <c r="H95" s="78">
        <v>0</v>
      </c>
      <c r="I95" s="78">
        <v>4</v>
      </c>
      <c r="J95" s="78">
        <v>0</v>
      </c>
      <c r="K95" s="78">
        <v>7</v>
      </c>
      <c r="L95" s="78">
        <v>3</v>
      </c>
      <c r="M95" s="78">
        <v>0</v>
      </c>
      <c r="N95" s="19">
        <f t="shared" si="15"/>
        <v>48</v>
      </c>
      <c r="O95" s="32">
        <f t="shared" si="16"/>
        <v>41</v>
      </c>
    </row>
    <row r="96" spans="1:27" x14ac:dyDescent="0.25">
      <c r="A96" s="17" t="s">
        <v>30</v>
      </c>
      <c r="B96" s="79">
        <v>3</v>
      </c>
      <c r="C96" s="79">
        <v>12</v>
      </c>
      <c r="D96" s="80">
        <v>1</v>
      </c>
      <c r="E96" s="79">
        <v>1</v>
      </c>
      <c r="F96" s="79">
        <v>0</v>
      </c>
      <c r="G96" s="79">
        <v>4</v>
      </c>
      <c r="H96" s="79">
        <v>0</v>
      </c>
      <c r="I96" s="79">
        <v>2</v>
      </c>
      <c r="J96" s="79">
        <v>1</v>
      </c>
      <c r="K96" s="79">
        <v>3</v>
      </c>
      <c r="L96" s="79">
        <v>3</v>
      </c>
      <c r="M96" s="79">
        <v>5</v>
      </c>
      <c r="N96" s="19">
        <f t="shared" si="15"/>
        <v>35</v>
      </c>
      <c r="O96" s="32">
        <f t="shared" si="16"/>
        <v>31</v>
      </c>
    </row>
    <row r="97" spans="1:27" x14ac:dyDescent="0.25">
      <c r="A97" s="17" t="s">
        <v>31</v>
      </c>
      <c r="B97" s="76">
        <v>5</v>
      </c>
      <c r="C97" s="76">
        <v>54</v>
      </c>
      <c r="D97" s="77">
        <v>0</v>
      </c>
      <c r="E97" s="76">
        <v>13</v>
      </c>
      <c r="F97" s="76">
        <v>5</v>
      </c>
      <c r="G97" s="76">
        <v>5</v>
      </c>
      <c r="H97" s="76">
        <v>1</v>
      </c>
      <c r="I97" s="76">
        <v>9</v>
      </c>
      <c r="J97" s="76">
        <v>0</v>
      </c>
      <c r="K97" s="76">
        <v>16</v>
      </c>
      <c r="L97" s="76">
        <v>1</v>
      </c>
      <c r="M97" s="76">
        <v>8</v>
      </c>
      <c r="N97" s="19">
        <f t="shared" si="15"/>
        <v>117</v>
      </c>
      <c r="O97" s="32">
        <f t="shared" si="16"/>
        <v>101</v>
      </c>
      <c r="AA97">
        <v>283</v>
      </c>
    </row>
    <row r="98" spans="1:27" x14ac:dyDescent="0.25">
      <c r="A98" s="17" t="s">
        <v>32</v>
      </c>
      <c r="B98" s="81">
        <v>14</v>
      </c>
      <c r="C98" s="81">
        <v>222</v>
      </c>
      <c r="D98" s="81">
        <v>42</v>
      </c>
      <c r="E98" s="81">
        <v>34</v>
      </c>
      <c r="F98" s="81">
        <v>5</v>
      </c>
      <c r="G98" s="81">
        <v>11</v>
      </c>
      <c r="H98" s="81">
        <v>3</v>
      </c>
      <c r="I98" s="81">
        <v>64</v>
      </c>
      <c r="J98" s="81">
        <v>0</v>
      </c>
      <c r="K98" s="81">
        <v>7</v>
      </c>
      <c r="L98" s="81">
        <v>12</v>
      </c>
      <c r="M98" s="81">
        <v>24</v>
      </c>
      <c r="N98" s="19">
        <f t="shared" si="15"/>
        <v>438</v>
      </c>
      <c r="O98" s="32">
        <f t="shared" si="16"/>
        <v>431</v>
      </c>
      <c r="AA98">
        <v>122</v>
      </c>
    </row>
    <row r="99" spans="1:27" x14ac:dyDescent="0.25">
      <c r="A99" s="17" t="s">
        <v>33</v>
      </c>
      <c r="B99" s="76">
        <v>4</v>
      </c>
      <c r="C99" s="76">
        <v>9</v>
      </c>
      <c r="D99" s="77">
        <v>1</v>
      </c>
      <c r="E99" s="76">
        <v>8</v>
      </c>
      <c r="F99" s="76">
        <v>6</v>
      </c>
      <c r="G99" s="76">
        <v>0</v>
      </c>
      <c r="H99" s="76">
        <v>2</v>
      </c>
      <c r="I99" s="76">
        <v>3</v>
      </c>
      <c r="J99" s="76">
        <v>0</v>
      </c>
      <c r="K99" s="76">
        <v>3</v>
      </c>
      <c r="L99" s="76">
        <v>5</v>
      </c>
      <c r="M99" s="76">
        <v>3</v>
      </c>
      <c r="N99" s="19">
        <f t="shared" si="15"/>
        <v>44</v>
      </c>
      <c r="O99" s="32">
        <f t="shared" si="16"/>
        <v>41</v>
      </c>
    </row>
    <row r="100" spans="1:27" x14ac:dyDescent="0.25">
      <c r="A100" s="17" t="s">
        <v>34</v>
      </c>
      <c r="B100" s="78">
        <v>4</v>
      </c>
      <c r="C100" s="78">
        <v>21</v>
      </c>
      <c r="D100" s="78">
        <v>2</v>
      </c>
      <c r="E100" s="78">
        <v>13</v>
      </c>
      <c r="F100" s="78">
        <v>9</v>
      </c>
      <c r="G100" s="78">
        <v>2</v>
      </c>
      <c r="H100" s="78">
        <v>0</v>
      </c>
      <c r="I100" s="78">
        <v>5</v>
      </c>
      <c r="J100" s="78">
        <v>33</v>
      </c>
      <c r="K100" s="78">
        <v>3</v>
      </c>
      <c r="L100" s="78">
        <v>3</v>
      </c>
      <c r="M100" s="78">
        <v>4</v>
      </c>
      <c r="N100" s="19">
        <f t="shared" si="15"/>
        <v>99</v>
      </c>
      <c r="O100" s="32">
        <f t="shared" si="16"/>
        <v>63</v>
      </c>
    </row>
    <row r="101" spans="1:27" x14ac:dyDescent="0.25">
      <c r="A101" s="17" t="s">
        <v>35</v>
      </c>
      <c r="B101" s="78">
        <v>1</v>
      </c>
      <c r="C101" s="78">
        <v>4</v>
      </c>
      <c r="D101" s="81">
        <v>0</v>
      </c>
      <c r="E101" s="78">
        <v>2</v>
      </c>
      <c r="F101" s="78">
        <v>4</v>
      </c>
      <c r="G101" s="78">
        <v>2</v>
      </c>
      <c r="H101" s="78">
        <v>0</v>
      </c>
      <c r="I101" s="78">
        <v>0</v>
      </c>
      <c r="J101" s="78">
        <v>0</v>
      </c>
      <c r="K101" s="78">
        <v>0</v>
      </c>
      <c r="L101" s="78">
        <v>3</v>
      </c>
      <c r="M101" s="78">
        <v>2</v>
      </c>
      <c r="N101" s="19">
        <f t="shared" si="15"/>
        <v>18</v>
      </c>
      <c r="O101" s="32">
        <f t="shared" si="16"/>
        <v>18</v>
      </c>
    </row>
    <row r="102" spans="1:27" x14ac:dyDescent="0.25">
      <c r="A102" s="17" t="s">
        <v>36</v>
      </c>
      <c r="B102" s="79">
        <v>2</v>
      </c>
      <c r="C102" s="79">
        <v>18</v>
      </c>
      <c r="D102" s="82">
        <v>0</v>
      </c>
      <c r="E102" s="79">
        <v>4</v>
      </c>
      <c r="F102" s="79">
        <v>2</v>
      </c>
      <c r="G102" s="79">
        <v>6</v>
      </c>
      <c r="H102" s="79">
        <v>0</v>
      </c>
      <c r="I102" s="79">
        <v>0</v>
      </c>
      <c r="J102" s="79">
        <v>0</v>
      </c>
      <c r="K102" s="79">
        <v>0</v>
      </c>
      <c r="L102" s="79">
        <v>1</v>
      </c>
      <c r="M102" s="79">
        <v>2</v>
      </c>
      <c r="N102" s="19">
        <f t="shared" si="15"/>
        <v>35</v>
      </c>
      <c r="O102" s="32">
        <f t="shared" si="16"/>
        <v>35</v>
      </c>
    </row>
    <row r="103" spans="1:27" x14ac:dyDescent="0.25">
      <c r="A103" s="17" t="s">
        <v>37</v>
      </c>
      <c r="B103" s="76">
        <v>4</v>
      </c>
      <c r="C103" s="76">
        <v>7</v>
      </c>
      <c r="D103" s="77">
        <v>7</v>
      </c>
      <c r="E103" s="76">
        <v>5</v>
      </c>
      <c r="F103" s="76">
        <v>0</v>
      </c>
      <c r="G103" s="76">
        <v>0</v>
      </c>
      <c r="H103" s="76">
        <v>0</v>
      </c>
      <c r="I103" s="76">
        <v>2</v>
      </c>
      <c r="J103" s="76">
        <v>0</v>
      </c>
      <c r="K103" s="76">
        <v>7</v>
      </c>
      <c r="L103" s="76">
        <v>1</v>
      </c>
      <c r="M103" s="76">
        <v>0</v>
      </c>
      <c r="N103" s="19">
        <f t="shared" si="15"/>
        <v>33</v>
      </c>
      <c r="O103" s="32">
        <f t="shared" si="16"/>
        <v>26</v>
      </c>
      <c r="AA103">
        <v>48</v>
      </c>
    </row>
    <row r="104" spans="1:27" x14ac:dyDescent="0.25">
      <c r="A104" s="17" t="s">
        <v>38</v>
      </c>
      <c r="B104" s="76">
        <v>3</v>
      </c>
      <c r="C104" s="76">
        <v>18</v>
      </c>
      <c r="D104" s="77">
        <v>7</v>
      </c>
      <c r="E104" s="76">
        <v>6</v>
      </c>
      <c r="F104" s="76">
        <v>2</v>
      </c>
      <c r="G104" s="76">
        <v>8</v>
      </c>
      <c r="H104" s="76">
        <v>4</v>
      </c>
      <c r="I104" s="76">
        <v>5</v>
      </c>
      <c r="J104" s="76">
        <v>9</v>
      </c>
      <c r="K104" s="76">
        <v>7</v>
      </c>
      <c r="L104" s="76">
        <v>4</v>
      </c>
      <c r="M104" s="76">
        <v>7</v>
      </c>
      <c r="N104" s="19">
        <f t="shared" si="15"/>
        <v>80</v>
      </c>
      <c r="O104" s="32">
        <f t="shared" si="16"/>
        <v>64</v>
      </c>
      <c r="AA104">
        <v>172</v>
      </c>
    </row>
    <row r="105" spans="1:27" x14ac:dyDescent="0.25">
      <c r="A105" s="17" t="s">
        <v>39</v>
      </c>
      <c r="B105" s="74">
        <v>1</v>
      </c>
      <c r="C105" s="74">
        <v>7</v>
      </c>
      <c r="D105" s="74">
        <v>3</v>
      </c>
      <c r="E105" s="74">
        <v>4</v>
      </c>
      <c r="F105" s="74">
        <v>0</v>
      </c>
      <c r="G105" s="74">
        <v>1</v>
      </c>
      <c r="H105" s="74">
        <v>0</v>
      </c>
      <c r="I105" s="74">
        <v>1</v>
      </c>
      <c r="J105" s="74">
        <v>0</v>
      </c>
      <c r="K105" s="74">
        <v>0</v>
      </c>
      <c r="L105" s="74">
        <v>1</v>
      </c>
      <c r="M105" s="74">
        <v>5</v>
      </c>
      <c r="N105" s="19">
        <f t="shared" si="15"/>
        <v>23</v>
      </c>
      <c r="O105" s="32">
        <f t="shared" si="16"/>
        <v>23</v>
      </c>
      <c r="AA105">
        <v>73</v>
      </c>
    </row>
    <row r="106" spans="1:27" x14ac:dyDescent="0.25">
      <c r="A106" s="17" t="s">
        <v>40</v>
      </c>
      <c r="B106" s="76">
        <v>0</v>
      </c>
      <c r="C106" s="76">
        <v>3</v>
      </c>
      <c r="D106" s="77">
        <v>1</v>
      </c>
      <c r="E106" s="76">
        <v>0</v>
      </c>
      <c r="F106" s="76">
        <v>0</v>
      </c>
      <c r="G106" s="76">
        <v>0</v>
      </c>
      <c r="H106" s="76">
        <v>0</v>
      </c>
      <c r="I106" s="76">
        <v>1</v>
      </c>
      <c r="J106" s="76">
        <v>0</v>
      </c>
      <c r="K106" s="76">
        <v>3</v>
      </c>
      <c r="L106" s="76">
        <v>1</v>
      </c>
      <c r="M106" s="76">
        <v>4</v>
      </c>
      <c r="N106" s="19">
        <f t="shared" si="15"/>
        <v>13</v>
      </c>
      <c r="O106" s="32">
        <f t="shared" si="16"/>
        <v>10</v>
      </c>
    </row>
    <row r="107" spans="1:27" x14ac:dyDescent="0.25">
      <c r="A107" s="15" t="s">
        <v>14</v>
      </c>
      <c r="B107" s="26">
        <f t="shared" ref="B107:L107" si="17">SUM(B93:B106)</f>
        <v>50</v>
      </c>
      <c r="C107" s="26">
        <f t="shared" si="17"/>
        <v>421</v>
      </c>
      <c r="D107" s="26">
        <f t="shared" si="17"/>
        <v>74</v>
      </c>
      <c r="E107" s="26">
        <f t="shared" si="17"/>
        <v>123</v>
      </c>
      <c r="F107" s="26">
        <f t="shared" si="17"/>
        <v>43</v>
      </c>
      <c r="G107" s="26">
        <f t="shared" si="17"/>
        <v>46</v>
      </c>
      <c r="H107" s="26">
        <f t="shared" si="17"/>
        <v>17</v>
      </c>
      <c r="I107" s="26">
        <f t="shared" si="17"/>
        <v>114</v>
      </c>
      <c r="J107" s="26">
        <f t="shared" si="17"/>
        <v>43</v>
      </c>
      <c r="K107" s="26">
        <f t="shared" si="17"/>
        <v>81</v>
      </c>
      <c r="L107" s="26">
        <f t="shared" si="17"/>
        <v>44</v>
      </c>
      <c r="M107" s="26">
        <f>SUM(M93:M106)</f>
        <v>76</v>
      </c>
      <c r="N107" s="26">
        <f>SUM(B107:M107)</f>
        <v>1132</v>
      </c>
      <c r="O107" s="32">
        <f>SUM(O93:O106)</f>
        <v>1008</v>
      </c>
      <c r="P107">
        <f>B107+E107+F107+G107+H107+I107+L107</f>
        <v>437</v>
      </c>
    </row>
    <row r="112" spans="1:27" x14ac:dyDescent="0.25">
      <c r="A112" s="86" t="s">
        <v>42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44"/>
    </row>
    <row r="113" spans="1:17" x14ac:dyDescent="0.25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44"/>
    </row>
    <row r="115" spans="1:17" ht="56.25" x14ac:dyDescent="0.25">
      <c r="A115" s="33" t="s">
        <v>3</v>
      </c>
      <c r="B115" s="33" t="s">
        <v>4</v>
      </c>
      <c r="C115" s="33" t="s">
        <v>5</v>
      </c>
      <c r="D115" s="33" t="s">
        <v>75</v>
      </c>
      <c r="E115" s="33" t="s">
        <v>6</v>
      </c>
      <c r="F115" s="33" t="s">
        <v>7</v>
      </c>
      <c r="G115" s="33" t="s">
        <v>8</v>
      </c>
      <c r="H115" s="33" t="s">
        <v>9</v>
      </c>
      <c r="I115" s="33" t="s">
        <v>10</v>
      </c>
      <c r="J115" s="33" t="s">
        <v>11</v>
      </c>
      <c r="K115" s="33" t="s">
        <v>12</v>
      </c>
      <c r="L115" s="33" t="s">
        <v>13</v>
      </c>
      <c r="M115" s="33" t="s">
        <v>68</v>
      </c>
      <c r="N115" s="33" t="s">
        <v>14</v>
      </c>
      <c r="O115" s="34"/>
    </row>
    <row r="116" spans="1:17" x14ac:dyDescent="0.25">
      <c r="A116" s="35" t="s">
        <v>27</v>
      </c>
      <c r="B116" s="2">
        <f>B8+B29+B50+B72+B93</f>
        <v>22</v>
      </c>
      <c r="C116" s="2">
        <f t="shared" ref="C116:L129" si="18">C8+C29+C50+C72+C93</f>
        <v>88</v>
      </c>
      <c r="D116" s="2">
        <f t="shared" ref="D116" si="19">D8+D29+D50+D72+D93</f>
        <v>17</v>
      </c>
      <c r="E116" s="2">
        <f t="shared" si="18"/>
        <v>38</v>
      </c>
      <c r="F116" s="2">
        <f t="shared" si="18"/>
        <v>9</v>
      </c>
      <c r="G116" s="2">
        <f t="shared" si="18"/>
        <v>39</v>
      </c>
      <c r="H116" s="2">
        <f t="shared" si="18"/>
        <v>14</v>
      </c>
      <c r="I116" s="2">
        <f t="shared" si="18"/>
        <v>27</v>
      </c>
      <c r="J116" s="2">
        <f t="shared" si="18"/>
        <v>0</v>
      </c>
      <c r="K116" s="2">
        <f t="shared" si="18"/>
        <v>38</v>
      </c>
      <c r="L116" s="2">
        <f t="shared" si="18"/>
        <v>10</v>
      </c>
      <c r="M116" s="24">
        <f t="shared" ref="M116" si="20">M8+M29+M50+M72+M93</f>
        <v>23</v>
      </c>
      <c r="N116" s="36">
        <f>SUM(B116:M116)</f>
        <v>325</v>
      </c>
      <c r="O116" s="37">
        <f>B116+C116+D116+E116+F116+G116+H116+I116+L116+M116</f>
        <v>287</v>
      </c>
      <c r="Q116">
        <f t="shared" ref="Q116:Q130" si="21">F116+G116+H116+I116+L116</f>
        <v>99</v>
      </c>
    </row>
    <row r="117" spans="1:17" x14ac:dyDescent="0.25">
      <c r="A117" s="35" t="s">
        <v>28</v>
      </c>
      <c r="B117" s="2">
        <f t="shared" ref="B117:B129" si="22">B9+B30+B51+B73+B94</f>
        <v>29</v>
      </c>
      <c r="C117" s="2">
        <f t="shared" si="18"/>
        <v>71</v>
      </c>
      <c r="D117" s="2">
        <f t="shared" ref="D117" si="23">D9+D30+D51+D73+D94</f>
        <v>38</v>
      </c>
      <c r="E117" s="2">
        <f t="shared" si="18"/>
        <v>98</v>
      </c>
      <c r="F117" s="2">
        <f t="shared" si="18"/>
        <v>29</v>
      </c>
      <c r="G117" s="2">
        <f t="shared" si="18"/>
        <v>38</v>
      </c>
      <c r="H117" s="2">
        <f t="shared" si="18"/>
        <v>13</v>
      </c>
      <c r="I117" s="2">
        <f t="shared" si="18"/>
        <v>40</v>
      </c>
      <c r="J117" s="2">
        <f t="shared" si="18"/>
        <v>0</v>
      </c>
      <c r="K117" s="2">
        <f t="shared" si="18"/>
        <v>116</v>
      </c>
      <c r="L117" s="2">
        <f t="shared" si="18"/>
        <v>24</v>
      </c>
      <c r="M117" s="24">
        <f t="shared" ref="M117" si="24">M9+M30+M51+M73+M94</f>
        <v>45</v>
      </c>
      <c r="N117" s="36">
        <f t="shared" ref="N117:N129" si="25">SUM(B117:M117)</f>
        <v>541</v>
      </c>
      <c r="O117" s="37">
        <f t="shared" ref="O117:O129" si="26">B117+C117+D117+E117+F117+G117+H117+I117+L117+M117</f>
        <v>425</v>
      </c>
      <c r="Q117">
        <f t="shared" si="21"/>
        <v>144</v>
      </c>
    </row>
    <row r="118" spans="1:17" x14ac:dyDescent="0.25">
      <c r="A118" s="35" t="s">
        <v>29</v>
      </c>
      <c r="B118" s="2">
        <f t="shared" si="22"/>
        <v>21</v>
      </c>
      <c r="C118" s="2">
        <f t="shared" si="18"/>
        <v>131</v>
      </c>
      <c r="D118" s="2">
        <f t="shared" ref="D118" si="27">D10+D31+D52+D74+D95</f>
        <v>12</v>
      </c>
      <c r="E118" s="2">
        <f t="shared" si="18"/>
        <v>82</v>
      </c>
      <c r="F118" s="2">
        <f t="shared" si="18"/>
        <v>16</v>
      </c>
      <c r="G118" s="2">
        <f t="shared" si="18"/>
        <v>12</v>
      </c>
      <c r="H118" s="2">
        <f t="shared" si="18"/>
        <v>1</v>
      </c>
      <c r="I118" s="2">
        <f t="shared" si="18"/>
        <v>23</v>
      </c>
      <c r="J118" s="2">
        <f t="shared" si="18"/>
        <v>7</v>
      </c>
      <c r="K118" s="2">
        <f t="shared" si="18"/>
        <v>32</v>
      </c>
      <c r="L118" s="2">
        <f t="shared" si="18"/>
        <v>25</v>
      </c>
      <c r="M118" s="24">
        <f t="shared" ref="M118" si="28">M10+M31+M52+M74+M95</f>
        <v>17</v>
      </c>
      <c r="N118" s="36">
        <f t="shared" si="25"/>
        <v>379</v>
      </c>
      <c r="O118" s="37">
        <f t="shared" si="26"/>
        <v>340</v>
      </c>
      <c r="Q118">
        <f t="shared" si="21"/>
        <v>77</v>
      </c>
    </row>
    <row r="119" spans="1:17" x14ac:dyDescent="0.25">
      <c r="A119" s="35" t="s">
        <v>30</v>
      </c>
      <c r="B119" s="2">
        <f t="shared" si="22"/>
        <v>19</v>
      </c>
      <c r="C119" s="2">
        <f t="shared" si="18"/>
        <v>63</v>
      </c>
      <c r="D119" s="2">
        <f t="shared" ref="D119" si="29">D11+D32+D53+D75+D96</f>
        <v>11</v>
      </c>
      <c r="E119" s="2">
        <f t="shared" si="18"/>
        <v>8</v>
      </c>
      <c r="F119" s="2">
        <f t="shared" si="18"/>
        <v>14</v>
      </c>
      <c r="G119" s="2">
        <f t="shared" si="18"/>
        <v>13</v>
      </c>
      <c r="H119" s="2">
        <f t="shared" si="18"/>
        <v>0</v>
      </c>
      <c r="I119" s="2">
        <f t="shared" si="18"/>
        <v>15</v>
      </c>
      <c r="J119" s="2">
        <f t="shared" si="18"/>
        <v>9</v>
      </c>
      <c r="K119" s="2">
        <f t="shared" si="18"/>
        <v>16</v>
      </c>
      <c r="L119" s="2">
        <f t="shared" si="18"/>
        <v>27</v>
      </c>
      <c r="M119" s="24">
        <f t="shared" ref="M119" si="30">M11+M32+M53+M75+M96</f>
        <v>19</v>
      </c>
      <c r="N119" s="36">
        <f t="shared" si="25"/>
        <v>214</v>
      </c>
      <c r="O119" s="37">
        <f t="shared" si="26"/>
        <v>189</v>
      </c>
      <c r="Q119">
        <f t="shared" si="21"/>
        <v>69</v>
      </c>
    </row>
    <row r="120" spans="1:17" x14ac:dyDescent="0.25">
      <c r="A120" s="35" t="s">
        <v>31</v>
      </c>
      <c r="B120" s="2">
        <f t="shared" si="22"/>
        <v>35</v>
      </c>
      <c r="C120" s="2">
        <f t="shared" si="18"/>
        <v>242</v>
      </c>
      <c r="D120" s="2">
        <f t="shared" ref="D120" si="31">D12+D33+D54+D76+D97</f>
        <v>0</v>
      </c>
      <c r="E120" s="2">
        <f t="shared" si="18"/>
        <v>61</v>
      </c>
      <c r="F120" s="2">
        <f t="shared" si="18"/>
        <v>36</v>
      </c>
      <c r="G120" s="2">
        <f t="shared" si="18"/>
        <v>29</v>
      </c>
      <c r="H120" s="2">
        <f t="shared" si="18"/>
        <v>3</v>
      </c>
      <c r="I120" s="2">
        <f t="shared" si="18"/>
        <v>57</v>
      </c>
      <c r="J120" s="2">
        <f t="shared" si="18"/>
        <v>0</v>
      </c>
      <c r="K120" s="2">
        <f t="shared" si="18"/>
        <v>134</v>
      </c>
      <c r="L120" s="2">
        <f t="shared" si="18"/>
        <v>15</v>
      </c>
      <c r="M120" s="24">
        <f t="shared" ref="M120" si="32">M12+M33+M54+M76+M97</f>
        <v>37</v>
      </c>
      <c r="N120" s="36">
        <f t="shared" si="25"/>
        <v>649</v>
      </c>
      <c r="O120" s="37">
        <f t="shared" si="26"/>
        <v>515</v>
      </c>
      <c r="Q120">
        <f t="shared" si="21"/>
        <v>140</v>
      </c>
    </row>
    <row r="121" spans="1:17" x14ac:dyDescent="0.25">
      <c r="A121" s="35" t="s">
        <v>32</v>
      </c>
      <c r="B121" s="2">
        <f t="shared" si="22"/>
        <v>89</v>
      </c>
      <c r="C121" s="2">
        <f t="shared" si="18"/>
        <v>1445</v>
      </c>
      <c r="D121" s="2">
        <f t="shared" ref="D121" si="33">D13+D34+D55+D77+D98</f>
        <v>162</v>
      </c>
      <c r="E121" s="2">
        <f t="shared" si="18"/>
        <v>162</v>
      </c>
      <c r="F121" s="2">
        <f t="shared" si="18"/>
        <v>23</v>
      </c>
      <c r="G121" s="2">
        <f t="shared" si="18"/>
        <v>31</v>
      </c>
      <c r="H121" s="2">
        <f t="shared" si="18"/>
        <v>10</v>
      </c>
      <c r="I121" s="2">
        <f t="shared" si="18"/>
        <v>274</v>
      </c>
      <c r="J121" s="2">
        <f t="shared" si="18"/>
        <v>0</v>
      </c>
      <c r="K121" s="2">
        <f t="shared" si="18"/>
        <v>52</v>
      </c>
      <c r="L121" s="2">
        <f t="shared" si="18"/>
        <v>46</v>
      </c>
      <c r="M121" s="24">
        <f t="shared" ref="M121" si="34">M13+M34+M55+M77+M98</f>
        <v>130</v>
      </c>
      <c r="N121" s="36">
        <f t="shared" si="25"/>
        <v>2424</v>
      </c>
      <c r="O121" s="37">
        <f t="shared" si="26"/>
        <v>2372</v>
      </c>
      <c r="Q121">
        <f t="shared" si="21"/>
        <v>384</v>
      </c>
    </row>
    <row r="122" spans="1:17" x14ac:dyDescent="0.25">
      <c r="A122" s="35" t="s">
        <v>33</v>
      </c>
      <c r="B122" s="2">
        <f t="shared" si="22"/>
        <v>18</v>
      </c>
      <c r="C122" s="2">
        <f t="shared" si="18"/>
        <v>43</v>
      </c>
      <c r="D122" s="2">
        <f t="shared" ref="D122" si="35">D14+D35+D56+D78+D99</f>
        <v>3</v>
      </c>
      <c r="E122" s="2">
        <f t="shared" si="18"/>
        <v>49</v>
      </c>
      <c r="F122" s="2">
        <f t="shared" si="18"/>
        <v>24</v>
      </c>
      <c r="G122" s="2">
        <f t="shared" si="18"/>
        <v>0</v>
      </c>
      <c r="H122" s="2">
        <f t="shared" si="18"/>
        <v>2</v>
      </c>
      <c r="I122" s="2">
        <f t="shared" si="18"/>
        <v>12</v>
      </c>
      <c r="J122" s="2">
        <f t="shared" si="18"/>
        <v>0</v>
      </c>
      <c r="K122" s="2">
        <f t="shared" si="18"/>
        <v>17</v>
      </c>
      <c r="L122" s="2">
        <f t="shared" si="18"/>
        <v>7</v>
      </c>
      <c r="M122" s="24">
        <f t="shared" ref="M122" si="36">M14+M35+M56+M78+M99</f>
        <v>8</v>
      </c>
      <c r="N122" s="36">
        <f t="shared" si="25"/>
        <v>183</v>
      </c>
      <c r="O122" s="37">
        <f t="shared" si="26"/>
        <v>166</v>
      </c>
      <c r="Q122">
        <f t="shared" si="21"/>
        <v>45</v>
      </c>
    </row>
    <row r="123" spans="1:17" x14ac:dyDescent="0.25">
      <c r="A123" s="35" t="s">
        <v>34</v>
      </c>
      <c r="B123" s="2">
        <f t="shared" si="22"/>
        <v>14</v>
      </c>
      <c r="C123" s="2">
        <f t="shared" si="18"/>
        <v>82</v>
      </c>
      <c r="D123" s="2">
        <f t="shared" ref="D123" si="37">D15+D36+D57+D79+D100</f>
        <v>15</v>
      </c>
      <c r="E123" s="2">
        <f t="shared" si="18"/>
        <v>46</v>
      </c>
      <c r="F123" s="2">
        <f t="shared" si="18"/>
        <v>38</v>
      </c>
      <c r="G123" s="2">
        <f t="shared" si="18"/>
        <v>12</v>
      </c>
      <c r="H123" s="2">
        <f t="shared" si="18"/>
        <v>0</v>
      </c>
      <c r="I123" s="2">
        <f t="shared" si="18"/>
        <v>17</v>
      </c>
      <c r="J123" s="2">
        <f t="shared" si="18"/>
        <v>149</v>
      </c>
      <c r="K123" s="2">
        <f t="shared" si="18"/>
        <v>16</v>
      </c>
      <c r="L123" s="2">
        <f t="shared" si="18"/>
        <v>10</v>
      </c>
      <c r="M123" s="24">
        <f t="shared" ref="M123" si="38">M15+M36+M57+M79+M100</f>
        <v>14</v>
      </c>
      <c r="N123" s="36">
        <f t="shared" si="25"/>
        <v>413</v>
      </c>
      <c r="O123" s="37">
        <f t="shared" si="26"/>
        <v>248</v>
      </c>
      <c r="Q123">
        <f t="shared" si="21"/>
        <v>77</v>
      </c>
    </row>
    <row r="124" spans="1:17" x14ac:dyDescent="0.25">
      <c r="A124" s="35" t="s">
        <v>35</v>
      </c>
      <c r="B124" s="2">
        <f t="shared" si="22"/>
        <v>7</v>
      </c>
      <c r="C124" s="2">
        <f t="shared" si="18"/>
        <v>16</v>
      </c>
      <c r="D124" s="2">
        <f t="shared" ref="D124" si="39">D16+D37+D58+D80+D101</f>
        <v>0</v>
      </c>
      <c r="E124" s="2">
        <f t="shared" si="18"/>
        <v>16</v>
      </c>
      <c r="F124" s="2">
        <f t="shared" si="18"/>
        <v>13</v>
      </c>
      <c r="G124" s="2">
        <f t="shared" si="18"/>
        <v>12</v>
      </c>
      <c r="H124" s="2">
        <f t="shared" si="18"/>
        <v>0</v>
      </c>
      <c r="I124" s="2">
        <f t="shared" si="18"/>
        <v>3</v>
      </c>
      <c r="J124" s="2">
        <f t="shared" si="18"/>
        <v>0</v>
      </c>
      <c r="K124" s="2">
        <f t="shared" si="18"/>
        <v>0</v>
      </c>
      <c r="L124" s="2">
        <f t="shared" si="18"/>
        <v>15</v>
      </c>
      <c r="M124" s="24">
        <f t="shared" ref="M124" si="40">M16+M37+M58+M80+M101</f>
        <v>5</v>
      </c>
      <c r="N124" s="36">
        <f t="shared" si="25"/>
        <v>87</v>
      </c>
      <c r="O124" s="37">
        <f t="shared" si="26"/>
        <v>87</v>
      </c>
      <c r="Q124">
        <f t="shared" si="21"/>
        <v>43</v>
      </c>
    </row>
    <row r="125" spans="1:17" x14ac:dyDescent="0.25">
      <c r="A125" s="35" t="s">
        <v>36</v>
      </c>
      <c r="B125" s="2">
        <f t="shared" si="22"/>
        <v>5</v>
      </c>
      <c r="C125" s="2">
        <f t="shared" si="18"/>
        <v>59</v>
      </c>
      <c r="D125" s="2">
        <f t="shared" ref="D125" si="41">D17+D38+D59+D81+D102</f>
        <v>3</v>
      </c>
      <c r="E125" s="2">
        <f t="shared" si="18"/>
        <v>13</v>
      </c>
      <c r="F125" s="8">
        <f t="shared" si="18"/>
        <v>8</v>
      </c>
      <c r="G125" s="2">
        <f t="shared" si="18"/>
        <v>30</v>
      </c>
      <c r="H125" s="2">
        <f t="shared" si="18"/>
        <v>0</v>
      </c>
      <c r="I125" s="2">
        <f t="shared" si="18"/>
        <v>5</v>
      </c>
      <c r="J125" s="2">
        <f t="shared" si="18"/>
        <v>0</v>
      </c>
      <c r="K125" s="2">
        <f t="shared" si="18"/>
        <v>6</v>
      </c>
      <c r="L125" s="2">
        <f t="shared" si="18"/>
        <v>10</v>
      </c>
      <c r="M125" s="24">
        <f t="shared" ref="M125" si="42">M17+M38+M59+M81+M102</f>
        <v>10</v>
      </c>
      <c r="N125" s="36">
        <f t="shared" si="25"/>
        <v>149</v>
      </c>
      <c r="O125" s="37">
        <f t="shared" si="26"/>
        <v>143</v>
      </c>
      <c r="Q125">
        <f t="shared" si="21"/>
        <v>53</v>
      </c>
    </row>
    <row r="126" spans="1:17" x14ac:dyDescent="0.25">
      <c r="A126" s="35" t="s">
        <v>37</v>
      </c>
      <c r="B126" s="2">
        <f t="shared" si="22"/>
        <v>14</v>
      </c>
      <c r="C126" s="2">
        <f t="shared" si="18"/>
        <v>13</v>
      </c>
      <c r="D126" s="2">
        <f t="shared" ref="D126" si="43">D18+D39+D60+D82+D103</f>
        <v>13</v>
      </c>
      <c r="E126" s="2">
        <f t="shared" si="18"/>
        <v>29</v>
      </c>
      <c r="F126" s="2">
        <f t="shared" si="18"/>
        <v>1</v>
      </c>
      <c r="G126" s="2">
        <f t="shared" si="18"/>
        <v>0</v>
      </c>
      <c r="H126" s="2">
        <f t="shared" si="18"/>
        <v>0</v>
      </c>
      <c r="I126" s="2">
        <f t="shared" si="18"/>
        <v>10</v>
      </c>
      <c r="J126" s="2">
        <f t="shared" si="18"/>
        <v>0</v>
      </c>
      <c r="K126" s="2">
        <f t="shared" si="18"/>
        <v>39</v>
      </c>
      <c r="L126" s="2">
        <f t="shared" si="18"/>
        <v>5</v>
      </c>
      <c r="M126" s="24">
        <f t="shared" ref="M126" si="44">M18+M39+M60+M82+M103</f>
        <v>3</v>
      </c>
      <c r="N126" s="36">
        <f t="shared" si="25"/>
        <v>127</v>
      </c>
      <c r="O126" s="37">
        <f t="shared" si="26"/>
        <v>88</v>
      </c>
      <c r="Q126">
        <f t="shared" si="21"/>
        <v>16</v>
      </c>
    </row>
    <row r="127" spans="1:17" x14ac:dyDescent="0.25">
      <c r="A127" s="35" t="s">
        <v>38</v>
      </c>
      <c r="B127" s="2">
        <f t="shared" si="22"/>
        <v>11</v>
      </c>
      <c r="C127" s="2">
        <f t="shared" si="18"/>
        <v>80</v>
      </c>
      <c r="D127" s="2">
        <f t="shared" ref="D127" si="45">D19+D40+D61+D83+D104</f>
        <v>21</v>
      </c>
      <c r="E127" s="2">
        <f t="shared" si="18"/>
        <v>43</v>
      </c>
      <c r="F127" s="2">
        <f t="shared" si="18"/>
        <v>10</v>
      </c>
      <c r="G127" s="2">
        <f t="shared" si="18"/>
        <v>29</v>
      </c>
      <c r="H127" s="2">
        <f t="shared" si="18"/>
        <v>10</v>
      </c>
      <c r="I127" s="2">
        <f t="shared" si="18"/>
        <v>19</v>
      </c>
      <c r="J127" s="2">
        <f t="shared" si="18"/>
        <v>81</v>
      </c>
      <c r="K127" s="2">
        <f t="shared" si="18"/>
        <v>15</v>
      </c>
      <c r="L127" s="2">
        <f t="shared" si="18"/>
        <v>19</v>
      </c>
      <c r="M127" s="24">
        <f t="shared" ref="M127" si="46">M19+M40+M61+M83+M104</f>
        <v>17</v>
      </c>
      <c r="N127" s="36">
        <f t="shared" si="25"/>
        <v>355</v>
      </c>
      <c r="O127" s="37">
        <f t="shared" si="26"/>
        <v>259</v>
      </c>
      <c r="Q127">
        <f t="shared" si="21"/>
        <v>87</v>
      </c>
    </row>
    <row r="128" spans="1:17" x14ac:dyDescent="0.25">
      <c r="A128" s="35" t="s">
        <v>39</v>
      </c>
      <c r="B128" s="2">
        <f t="shared" si="22"/>
        <v>6</v>
      </c>
      <c r="C128" s="2">
        <f t="shared" si="18"/>
        <v>31</v>
      </c>
      <c r="D128" s="2">
        <f t="shared" ref="D128" si="47">D20+D41+D62+D84+D105</f>
        <v>12</v>
      </c>
      <c r="E128" s="2">
        <f t="shared" si="18"/>
        <v>23</v>
      </c>
      <c r="F128" s="2">
        <f t="shared" si="18"/>
        <v>1</v>
      </c>
      <c r="G128" s="2">
        <f t="shared" si="18"/>
        <v>3</v>
      </c>
      <c r="H128" s="2">
        <f t="shared" si="18"/>
        <v>1</v>
      </c>
      <c r="I128" s="2">
        <f t="shared" si="18"/>
        <v>7</v>
      </c>
      <c r="J128" s="2">
        <f t="shared" si="18"/>
        <v>0</v>
      </c>
      <c r="K128" s="2">
        <f t="shared" si="18"/>
        <v>8</v>
      </c>
      <c r="L128" s="2">
        <f t="shared" si="18"/>
        <v>10</v>
      </c>
      <c r="M128" s="24">
        <f t="shared" ref="M128" si="48">M20+M41+M62+M84+M105</f>
        <v>10</v>
      </c>
      <c r="N128" s="36">
        <f t="shared" si="25"/>
        <v>112</v>
      </c>
      <c r="O128" s="37">
        <f t="shared" si="26"/>
        <v>104</v>
      </c>
      <c r="Q128">
        <f t="shared" si="21"/>
        <v>22</v>
      </c>
    </row>
    <row r="129" spans="1:17" x14ac:dyDescent="0.25">
      <c r="A129" s="35" t="s">
        <v>40</v>
      </c>
      <c r="B129" s="2">
        <f t="shared" si="22"/>
        <v>5</v>
      </c>
      <c r="C129" s="2">
        <f t="shared" si="18"/>
        <v>12</v>
      </c>
      <c r="D129" s="2">
        <f t="shared" ref="D129" si="49">D21+D42+D63+D85+D106</f>
        <v>12</v>
      </c>
      <c r="E129" s="2">
        <f t="shared" si="18"/>
        <v>4</v>
      </c>
      <c r="F129" s="2">
        <f t="shared" si="18"/>
        <v>1</v>
      </c>
      <c r="G129" s="2">
        <f t="shared" si="18"/>
        <v>0</v>
      </c>
      <c r="H129" s="2">
        <f t="shared" si="18"/>
        <v>0</v>
      </c>
      <c r="I129" s="2">
        <f t="shared" si="18"/>
        <v>7</v>
      </c>
      <c r="J129" s="2">
        <f t="shared" si="18"/>
        <v>0</v>
      </c>
      <c r="K129" s="2">
        <f t="shared" si="18"/>
        <v>8</v>
      </c>
      <c r="L129" s="2">
        <f t="shared" si="18"/>
        <v>7</v>
      </c>
      <c r="M129" s="24">
        <f t="shared" ref="M129" si="50">M21+M42+M63+M85+M106</f>
        <v>7</v>
      </c>
      <c r="N129" s="36">
        <f t="shared" si="25"/>
        <v>63</v>
      </c>
      <c r="O129" s="37">
        <f t="shared" si="26"/>
        <v>55</v>
      </c>
      <c r="Q129">
        <f t="shared" si="21"/>
        <v>15</v>
      </c>
    </row>
    <row r="130" spans="1:17" x14ac:dyDescent="0.25">
      <c r="A130" s="33" t="s">
        <v>14</v>
      </c>
      <c r="B130" s="38">
        <f t="shared" ref="B130:K130" si="51">SUM(B116:B129)</f>
        <v>295</v>
      </c>
      <c r="C130" s="38">
        <f t="shared" si="51"/>
        <v>2376</v>
      </c>
      <c r="D130" s="38"/>
      <c r="E130" s="38">
        <f t="shared" si="51"/>
        <v>672</v>
      </c>
      <c r="F130" s="38">
        <f t="shared" si="51"/>
        <v>223</v>
      </c>
      <c r="G130" s="38">
        <f t="shared" si="51"/>
        <v>248</v>
      </c>
      <c r="H130" s="38">
        <f t="shared" si="51"/>
        <v>54</v>
      </c>
      <c r="I130" s="38">
        <f t="shared" si="51"/>
        <v>516</v>
      </c>
      <c r="J130" s="38">
        <f t="shared" si="51"/>
        <v>246</v>
      </c>
      <c r="K130" s="38">
        <f t="shared" si="51"/>
        <v>497</v>
      </c>
      <c r="L130" s="38">
        <f>SUM(L116:L129)</f>
        <v>230</v>
      </c>
      <c r="M130" s="38">
        <f>SUM(M116:M129)</f>
        <v>345</v>
      </c>
      <c r="N130" s="38">
        <f>SUM(B130:M130)</f>
        <v>5702</v>
      </c>
      <c r="O130" s="37">
        <f>SUM(O116:O129)</f>
        <v>5278</v>
      </c>
      <c r="Q130">
        <f t="shared" si="21"/>
        <v>1271</v>
      </c>
    </row>
  </sheetData>
  <mergeCells count="9">
    <mergeCell ref="A68:N69"/>
    <mergeCell ref="A89:N90"/>
    <mergeCell ref="A112:N113"/>
    <mergeCell ref="A1:N1"/>
    <mergeCell ref="A2:N2"/>
    <mergeCell ref="A3:N3"/>
    <mergeCell ref="A4:N5"/>
    <mergeCell ref="A25:N26"/>
    <mergeCell ref="A46:N47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CONSOLIDADO ENE</vt:lpstr>
      <vt:lpstr>CENADE 04 - 08 ENERO</vt:lpstr>
      <vt:lpstr>CENADE 11 - 15 ENERO</vt:lpstr>
      <vt:lpstr>CENADE 18 - 22 ENERO</vt:lpstr>
      <vt:lpstr>CENADE 25 - 29 ENERO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Miranda</dc:creator>
  <cp:lastModifiedBy>Maria Blanca Bachez Hernandez</cp:lastModifiedBy>
  <dcterms:created xsi:type="dcterms:W3CDTF">2015-12-01T17:55:44Z</dcterms:created>
  <dcterms:modified xsi:type="dcterms:W3CDTF">2021-06-21T16:55:16Z</dcterms:modified>
</cp:coreProperties>
</file>