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20" yWindow="-120" windowWidth="20730" windowHeight="11160"/>
  </bookViews>
  <sheets>
    <sheet name="capc. alm. derivados 2019" sheetId="2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6" i="22" l="1"/>
  <c r="C15" i="22"/>
  <c r="C10" i="22"/>
  <c r="C45" i="22" l="1"/>
  <c r="C44" i="22"/>
  <c r="C43" i="22"/>
  <c r="C9" i="22"/>
  <c r="C8" i="22"/>
  <c r="C17" i="22"/>
  <c r="C23" i="22"/>
  <c r="C24" i="22"/>
  <c r="C29" i="22"/>
  <c r="C34" i="22"/>
  <c r="C35" i="22"/>
  <c r="C36" i="22"/>
  <c r="C37" i="22"/>
  <c r="C11" i="22" l="1"/>
  <c r="C38" i="22"/>
  <c r="C18" i="22"/>
  <c r="C46" i="22"/>
</calcChain>
</file>

<file path=xl/sharedStrings.xml><?xml version="1.0" encoding="utf-8"?>
<sst xmlns="http://schemas.openxmlformats.org/spreadsheetml/2006/main" count="47" uniqueCount="25">
  <si>
    <t>PRODUCTO</t>
  </si>
  <si>
    <t>CAPACIDAD NOMINAL (KBL)</t>
  </si>
  <si>
    <t>Gasolina Superior</t>
  </si>
  <si>
    <t>Gasolina  Regular</t>
  </si>
  <si>
    <t>Diesel Oil</t>
  </si>
  <si>
    <t>Gasolina Regular</t>
  </si>
  <si>
    <t>Diesel Oil (Acajutla)</t>
  </si>
  <si>
    <t>(Acajutla, Sonsonate)</t>
  </si>
  <si>
    <t>(Recinto Portuario CEPA - Acajutla, Sonsonate)</t>
  </si>
  <si>
    <t>Multipropósito (Gasol. Reg.)</t>
  </si>
  <si>
    <t>SUBTOTAL</t>
  </si>
  <si>
    <t xml:space="preserve">Compañía de Energía de Centroamérica, S.A. de C.V. </t>
  </si>
  <si>
    <t>(CENÉRGICA, S.A de C.V. ) (Acajutla, Sonsonate)</t>
  </si>
  <si>
    <t>(ALBAPES)  (Acajutla, Sonsonate)</t>
  </si>
  <si>
    <r>
      <t xml:space="preserve">Gasolina Superior </t>
    </r>
    <r>
      <rPr>
        <b/>
        <vertAlign val="superscript"/>
        <sz val="12"/>
        <color indexed="57"/>
        <rFont val="Arial MT"/>
      </rPr>
      <t>(**)</t>
    </r>
  </si>
  <si>
    <r>
      <t>(**)</t>
    </r>
    <r>
      <rPr>
        <b/>
        <sz val="10"/>
        <color indexed="57"/>
        <rFont val="Arial MT"/>
      </rPr>
      <t xml:space="preserve"> Inició operaciones el 06/Dic/03.</t>
    </r>
  </si>
  <si>
    <r>
      <t>(*)</t>
    </r>
    <r>
      <rPr>
        <b/>
        <sz val="10"/>
        <color indexed="52"/>
        <rFont val="Arial MT"/>
      </rPr>
      <t xml:space="preserve"> El tanque Nº 7 se utiliza para Gasolina Superior desde el 27/Feb/00.</t>
    </r>
  </si>
  <si>
    <t>La terminal inició operaciones en mayo de 2011.</t>
  </si>
  <si>
    <t>PUMA El Salvador, S.A. de C.V.</t>
  </si>
  <si>
    <t>ALBA Petróleos de El Salvador, S.E.M. de C.V.</t>
  </si>
  <si>
    <t>CHEVRON Caribbean Inc. (Acajutla, Sonsonate)</t>
  </si>
  <si>
    <r>
      <t>(*)</t>
    </r>
    <r>
      <rPr>
        <b/>
        <sz val="10"/>
        <color indexed="10"/>
        <rFont val="Arial MT"/>
      </rPr>
      <t xml:space="preserve"> Revisión completa de capacidades nominales y de los productos que se almacenan.</t>
    </r>
  </si>
  <si>
    <r>
      <t xml:space="preserve">R.A. Ltda. de C.V. </t>
    </r>
    <r>
      <rPr>
        <b/>
        <vertAlign val="superscript"/>
        <sz val="12"/>
        <color indexed="9"/>
        <rFont val="Arial MT"/>
      </rPr>
      <t>(*)</t>
    </r>
    <r>
      <rPr>
        <b/>
        <sz val="12"/>
        <color indexed="9"/>
        <rFont val="Arial MT"/>
      </rPr>
      <t xml:space="preserve">  (Acajutla, Sonsonate)</t>
    </r>
  </si>
  <si>
    <t>Orazul Energy El Salvador, S. en C. de C.V. (antes Duke Energy Int'l.)</t>
  </si>
  <si>
    <t>CAPACIDAD   NOMINAL  DE  ALMACENAMIENTO  DE  HIDROCARBUROS  LÍQUIDOS EN PUERTO, DE LAS COMPAÑIAS DE EL SALVADOR,  2 0 1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</si>
</sst>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9">
    <font>
      <sz val="12"/>
      <name val="Arial MT"/>
    </font>
    <font>
      <b/>
      <sz val="12"/>
      <name val="Arial MT"/>
    </font>
    <font>
      <sz val="8"/>
      <name val="Arial MT"/>
    </font>
    <font>
      <sz val="7"/>
      <name val="Arial MT"/>
    </font>
    <font>
      <vertAlign val="superscript"/>
      <sz val="9"/>
      <name val="Arial MT"/>
    </font>
    <font>
      <sz val="9"/>
      <name val="Arial MT"/>
    </font>
    <font>
      <sz val="12"/>
      <color indexed="9"/>
      <name val="Arial MT"/>
    </font>
    <font>
      <b/>
      <sz val="12"/>
      <color indexed="9"/>
      <name val="Arial MT"/>
    </font>
    <font>
      <b/>
      <sz val="12"/>
      <color indexed="52"/>
      <name val="Arial MT"/>
    </font>
    <font>
      <b/>
      <sz val="12"/>
      <color indexed="10"/>
      <name val="Arial MT"/>
    </font>
    <font>
      <b/>
      <sz val="12"/>
      <color indexed="57"/>
      <name val="Arial MT"/>
    </font>
    <font>
      <b/>
      <sz val="10"/>
      <color indexed="57"/>
      <name val="Arial MT"/>
    </font>
    <font>
      <b/>
      <vertAlign val="superscript"/>
      <sz val="12"/>
      <color indexed="57"/>
      <name val="Arial MT"/>
    </font>
    <font>
      <b/>
      <sz val="11"/>
      <color indexed="57"/>
      <name val="Arial MT"/>
    </font>
    <font>
      <b/>
      <sz val="9"/>
      <color indexed="57"/>
      <name val="Arial MT"/>
    </font>
    <font>
      <b/>
      <sz val="12"/>
      <color indexed="12"/>
      <name val="Arial MT"/>
    </font>
    <font>
      <b/>
      <sz val="11"/>
      <color indexed="12"/>
      <name val="Arial MT"/>
    </font>
    <font>
      <b/>
      <sz val="12"/>
      <color indexed="19"/>
      <name val="Arial MT"/>
    </font>
    <font>
      <b/>
      <sz val="13"/>
      <color indexed="9"/>
      <name val="Arial MT"/>
    </font>
    <font>
      <b/>
      <sz val="10"/>
      <color indexed="12"/>
      <name val="Arial MT"/>
    </font>
    <font>
      <b/>
      <vertAlign val="superscript"/>
      <sz val="10"/>
      <color indexed="57"/>
      <name val="Arial MT"/>
    </font>
    <font>
      <b/>
      <vertAlign val="superscript"/>
      <sz val="10"/>
      <color indexed="52"/>
      <name val="Arial MT"/>
    </font>
    <font>
      <b/>
      <sz val="10"/>
      <color indexed="52"/>
      <name val="Arial MT"/>
    </font>
    <font>
      <b/>
      <i/>
      <sz val="12"/>
      <color indexed="10"/>
      <name val="Arial MT"/>
    </font>
    <font>
      <i/>
      <sz val="12"/>
      <color indexed="10"/>
      <name val="Arial MT"/>
    </font>
    <font>
      <b/>
      <vertAlign val="superscript"/>
      <sz val="10"/>
      <color indexed="10"/>
      <name val="Arial MT"/>
    </font>
    <font>
      <b/>
      <sz val="10"/>
      <color indexed="10"/>
      <name val="Arial MT"/>
    </font>
    <font>
      <b/>
      <vertAlign val="superscript"/>
      <sz val="12"/>
      <color indexed="9"/>
      <name val="Arial MT"/>
    </font>
    <font>
      <b/>
      <sz val="11"/>
      <color indexed="9"/>
      <name val="Arial MT"/>
    </font>
  </fonts>
  <fills count="9">
    <fill>
      <patternFill patternType="none"/>
    </fill>
    <fill>
      <patternFill patternType="gray125"/>
    </fill>
    <fill>
      <patternFill patternType="gray125">
        <fgColor indexed="8"/>
        <bgColor indexed="10"/>
      </patternFill>
    </fill>
    <fill>
      <patternFill patternType="gray125">
        <fgColor indexed="8"/>
        <bgColor indexed="12"/>
      </patternFill>
    </fill>
    <fill>
      <patternFill patternType="gray125">
        <fgColor indexed="8"/>
        <bgColor indexed="61"/>
      </patternFill>
    </fill>
    <fill>
      <patternFill patternType="gray125">
        <fgColor indexed="8"/>
        <bgColor indexed="52"/>
      </patternFill>
    </fill>
    <fill>
      <patternFill patternType="gray125">
        <fgColor indexed="8"/>
        <bgColor indexed="57"/>
      </patternFill>
    </fill>
    <fill>
      <patternFill patternType="gray125">
        <fgColor indexed="8"/>
        <bgColor indexed="19"/>
      </patternFill>
    </fill>
    <fill>
      <patternFill patternType="gray125">
        <fgColor indexed="8"/>
        <bgColor indexed="21"/>
      </patternFill>
    </fill>
  </fills>
  <borders count="70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/>
      <right style="thin">
        <color indexed="10"/>
      </right>
      <top/>
      <bottom style="thin">
        <color indexed="10"/>
      </bottom>
      <diagonal/>
    </border>
    <border>
      <left style="thin">
        <color indexed="10"/>
      </left>
      <right/>
      <top/>
      <bottom/>
      <diagonal/>
    </border>
    <border>
      <left/>
      <right style="thin">
        <color indexed="10"/>
      </right>
      <top/>
      <bottom/>
      <diagonal/>
    </border>
    <border>
      <left style="thin">
        <color indexed="10"/>
      </left>
      <right/>
      <top/>
      <bottom style="thin">
        <color indexed="10"/>
      </bottom>
      <diagonal/>
    </border>
    <border>
      <left style="thin">
        <color indexed="52"/>
      </left>
      <right style="thin">
        <color indexed="52"/>
      </right>
      <top style="thin">
        <color indexed="52"/>
      </top>
      <bottom style="thin">
        <color indexed="52"/>
      </bottom>
      <diagonal/>
    </border>
    <border>
      <left style="thin">
        <color indexed="52"/>
      </left>
      <right/>
      <top style="thin">
        <color indexed="52"/>
      </top>
      <bottom/>
      <diagonal/>
    </border>
    <border>
      <left/>
      <right/>
      <top style="thin">
        <color indexed="52"/>
      </top>
      <bottom/>
      <diagonal/>
    </border>
    <border>
      <left/>
      <right style="thin">
        <color indexed="52"/>
      </right>
      <top style="thin">
        <color indexed="52"/>
      </top>
      <bottom/>
      <diagonal/>
    </border>
    <border>
      <left style="thin">
        <color indexed="52"/>
      </left>
      <right/>
      <top/>
      <bottom/>
      <diagonal/>
    </border>
    <border>
      <left/>
      <right style="thin">
        <color indexed="52"/>
      </right>
      <top/>
      <bottom/>
      <diagonal/>
    </border>
    <border>
      <left style="thin">
        <color indexed="52"/>
      </left>
      <right/>
      <top/>
      <bottom style="thin">
        <color indexed="52"/>
      </bottom>
      <diagonal/>
    </border>
    <border>
      <left style="thin">
        <color indexed="53"/>
      </left>
      <right/>
      <top style="thin">
        <color indexed="52"/>
      </top>
      <bottom style="thin">
        <color indexed="53"/>
      </bottom>
      <diagonal/>
    </border>
    <border>
      <left style="thin">
        <color indexed="53"/>
      </left>
      <right/>
      <top style="thin">
        <color indexed="53"/>
      </top>
      <bottom style="thin">
        <color indexed="53"/>
      </bottom>
      <diagonal/>
    </border>
    <border>
      <left/>
      <right style="thin">
        <color indexed="53"/>
      </right>
      <top style="thin">
        <color indexed="53"/>
      </top>
      <bottom style="thin">
        <color indexed="53"/>
      </bottom>
      <diagonal/>
    </border>
    <border>
      <left style="thin">
        <color indexed="19"/>
      </left>
      <right style="thin">
        <color indexed="19"/>
      </right>
      <top style="thin">
        <color indexed="19"/>
      </top>
      <bottom style="thin">
        <color indexed="19"/>
      </bottom>
      <diagonal/>
    </border>
    <border>
      <left style="thin">
        <color indexed="19"/>
      </left>
      <right/>
      <top style="thin">
        <color indexed="19"/>
      </top>
      <bottom style="thin">
        <color indexed="19"/>
      </bottom>
      <diagonal/>
    </border>
    <border>
      <left/>
      <right style="thin">
        <color indexed="19"/>
      </right>
      <top style="thin">
        <color indexed="19"/>
      </top>
      <bottom style="thin">
        <color indexed="19"/>
      </bottom>
      <diagonal/>
    </border>
    <border>
      <left style="thin">
        <color indexed="19"/>
      </left>
      <right/>
      <top style="thin">
        <color indexed="19"/>
      </top>
      <bottom/>
      <diagonal/>
    </border>
    <border>
      <left/>
      <right/>
      <top style="thin">
        <color indexed="19"/>
      </top>
      <bottom/>
      <diagonal/>
    </border>
    <border>
      <left/>
      <right style="thin">
        <color indexed="19"/>
      </right>
      <top style="thin">
        <color indexed="19"/>
      </top>
      <bottom/>
      <diagonal/>
    </border>
    <border>
      <left style="thin">
        <color indexed="57"/>
      </left>
      <right style="thin">
        <color indexed="57"/>
      </right>
      <top/>
      <bottom style="thin">
        <color indexed="57"/>
      </bottom>
      <diagonal/>
    </border>
    <border>
      <left style="thin">
        <color indexed="57"/>
      </left>
      <right/>
      <top style="thin">
        <color indexed="57"/>
      </top>
      <bottom style="thin">
        <color indexed="57"/>
      </bottom>
      <diagonal/>
    </border>
    <border>
      <left/>
      <right style="thin">
        <color indexed="57"/>
      </right>
      <top style="thin">
        <color indexed="57"/>
      </top>
      <bottom style="thin">
        <color indexed="57"/>
      </bottom>
      <diagonal/>
    </border>
    <border>
      <left style="thin">
        <color indexed="57"/>
      </left>
      <right/>
      <top style="thin">
        <color indexed="57"/>
      </top>
      <bottom/>
      <diagonal/>
    </border>
    <border>
      <left/>
      <right/>
      <top style="thin">
        <color indexed="57"/>
      </top>
      <bottom/>
      <diagonal/>
    </border>
    <border>
      <left/>
      <right style="thin">
        <color indexed="57"/>
      </right>
      <top style="thin">
        <color indexed="57"/>
      </top>
      <bottom/>
      <diagonal/>
    </border>
    <border>
      <left style="thin">
        <color indexed="57"/>
      </left>
      <right/>
      <top/>
      <bottom style="thin">
        <color indexed="57"/>
      </bottom>
      <diagonal/>
    </border>
    <border>
      <left style="thin">
        <color indexed="21"/>
      </left>
      <right style="thin">
        <color indexed="21"/>
      </right>
      <top style="thin">
        <color indexed="21"/>
      </top>
      <bottom style="thin">
        <color indexed="2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12"/>
      </left>
      <right/>
      <top style="thin">
        <color indexed="12"/>
      </top>
      <bottom/>
      <diagonal/>
    </border>
    <border>
      <left/>
      <right/>
      <top style="thin">
        <color indexed="12"/>
      </top>
      <bottom/>
      <diagonal/>
    </border>
    <border>
      <left/>
      <right style="thin">
        <color indexed="12"/>
      </right>
      <top style="thin">
        <color indexed="12"/>
      </top>
      <bottom/>
      <diagonal/>
    </border>
    <border>
      <left style="thin">
        <color indexed="12"/>
      </left>
      <right/>
      <top/>
      <bottom style="thin">
        <color indexed="12"/>
      </bottom>
      <diagonal/>
    </border>
    <border>
      <left/>
      <right/>
      <top/>
      <bottom style="thin">
        <color indexed="12"/>
      </bottom>
      <diagonal/>
    </border>
    <border>
      <left/>
      <right style="thin">
        <color indexed="12"/>
      </right>
      <top/>
      <bottom style="thin">
        <color indexed="12"/>
      </bottom>
      <diagonal/>
    </border>
    <border>
      <left/>
      <right style="thin">
        <color indexed="64"/>
      </right>
      <top/>
      <bottom/>
      <diagonal/>
    </border>
    <border>
      <left style="thin">
        <color indexed="12"/>
      </left>
      <right style="thin">
        <color indexed="12"/>
      </right>
      <top style="thin">
        <color indexed="12"/>
      </top>
      <bottom/>
      <diagonal/>
    </border>
    <border>
      <left style="thin">
        <color indexed="12"/>
      </left>
      <right/>
      <top/>
      <bottom/>
      <diagonal/>
    </border>
    <border>
      <left/>
      <right style="thin">
        <color indexed="12"/>
      </right>
      <top/>
      <bottom/>
      <diagonal/>
    </border>
    <border>
      <left style="thin">
        <color indexed="21"/>
      </left>
      <right/>
      <top style="thin">
        <color indexed="21"/>
      </top>
      <bottom/>
      <diagonal/>
    </border>
    <border>
      <left/>
      <right/>
      <top style="thin">
        <color indexed="21"/>
      </top>
      <bottom/>
      <diagonal/>
    </border>
    <border>
      <left/>
      <right style="thin">
        <color indexed="21"/>
      </right>
      <top style="thin">
        <color indexed="21"/>
      </top>
      <bottom/>
      <diagonal/>
    </border>
    <border>
      <left style="thin">
        <color indexed="21"/>
      </left>
      <right/>
      <top/>
      <bottom/>
      <diagonal/>
    </border>
    <border>
      <left/>
      <right style="thin">
        <color indexed="21"/>
      </right>
      <top/>
      <bottom/>
      <diagonal/>
    </border>
    <border>
      <left style="thin">
        <color indexed="21"/>
      </left>
      <right/>
      <top/>
      <bottom style="thin">
        <color indexed="21"/>
      </bottom>
      <diagonal/>
    </border>
    <border>
      <left style="thin">
        <color indexed="17"/>
      </left>
      <right/>
      <top style="thin">
        <color indexed="21"/>
      </top>
      <bottom style="thin">
        <color indexed="17"/>
      </bottom>
      <diagonal/>
    </border>
    <border>
      <left style="thin">
        <color indexed="21"/>
      </left>
      <right/>
      <top style="thin">
        <color indexed="21"/>
      </top>
      <bottom style="thin">
        <color indexed="21"/>
      </bottom>
      <diagonal/>
    </border>
    <border>
      <left/>
      <right style="thin">
        <color indexed="21"/>
      </right>
      <top style="thin">
        <color indexed="21"/>
      </top>
      <bottom style="thin">
        <color indexed="21"/>
      </bottom>
      <diagonal/>
    </border>
    <border>
      <left/>
      <right/>
      <top/>
      <bottom style="thin">
        <color indexed="64"/>
      </bottom>
      <diagonal/>
    </border>
    <border>
      <left style="thin">
        <color indexed="12"/>
      </left>
      <right/>
      <top style="thin">
        <color indexed="12"/>
      </top>
      <bottom style="thin">
        <color indexed="12"/>
      </bottom>
      <diagonal/>
    </border>
    <border>
      <left/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/>
      <top style="thin">
        <color indexed="12"/>
      </top>
      <bottom style="thin">
        <color indexed="64"/>
      </bottom>
      <diagonal/>
    </border>
    <border>
      <left/>
      <right/>
      <top/>
      <bottom style="thin">
        <color indexed="57"/>
      </bottom>
      <diagonal/>
    </border>
    <border>
      <left/>
      <right style="thin">
        <color indexed="57"/>
      </right>
      <top/>
      <bottom style="thin">
        <color indexed="57"/>
      </bottom>
      <diagonal/>
    </border>
    <border>
      <left style="thin">
        <color indexed="50"/>
      </left>
      <right/>
      <top/>
      <bottom/>
      <diagonal/>
    </border>
    <border>
      <left/>
      <right style="thin">
        <color indexed="50"/>
      </right>
      <top/>
      <bottom/>
      <diagonal/>
    </border>
    <border>
      <left style="thin">
        <color indexed="50"/>
      </left>
      <right/>
      <top style="thin">
        <color indexed="50"/>
      </top>
      <bottom/>
      <diagonal/>
    </border>
    <border>
      <left/>
      <right/>
      <top style="thin">
        <color indexed="50"/>
      </top>
      <bottom/>
      <diagonal/>
    </border>
    <border>
      <left/>
      <right style="thin">
        <color indexed="50"/>
      </right>
      <top style="thin">
        <color indexed="50"/>
      </top>
      <bottom/>
      <diagonal/>
    </border>
    <border>
      <left/>
      <right/>
      <top/>
      <bottom style="thin">
        <color indexed="21"/>
      </bottom>
      <diagonal/>
    </border>
    <border>
      <left/>
      <right style="thin">
        <color indexed="21"/>
      </right>
      <top/>
      <bottom style="thin">
        <color indexed="21"/>
      </bottom>
      <diagonal/>
    </border>
  </borders>
  <cellStyleXfs count="1">
    <xf numFmtId="0" fontId="0" fillId="0" borderId="0"/>
  </cellStyleXfs>
  <cellXfs count="109">
    <xf numFmtId="0" fontId="0" fillId="0" borderId="0" xfId="0"/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1" fillId="0" borderId="0" xfId="0" applyFont="1" applyBorder="1" applyAlignment="1">
      <alignment vertical="center"/>
    </xf>
    <xf numFmtId="39" fontId="8" fillId="0" borderId="0" xfId="0" applyNumberFormat="1" applyFont="1" applyBorder="1" applyAlignment="1" applyProtection="1">
      <alignment horizontal="right" vertical="center"/>
    </xf>
    <xf numFmtId="0" fontId="10" fillId="0" borderId="0" xfId="0" applyFont="1" applyBorder="1" applyAlignment="1">
      <alignment vertical="center"/>
    </xf>
    <xf numFmtId="39" fontId="10" fillId="0" borderId="0" xfId="0" applyNumberFormat="1" applyFont="1" applyBorder="1" applyAlignment="1" applyProtection="1">
      <alignment vertical="center"/>
    </xf>
    <xf numFmtId="39" fontId="15" fillId="0" borderId="0" xfId="0" applyNumberFormat="1" applyFont="1" applyBorder="1" applyAlignment="1" applyProtection="1">
      <alignment vertical="center"/>
    </xf>
    <xf numFmtId="0" fontId="7" fillId="2" borderId="1" xfId="0" applyFont="1" applyFill="1" applyBorder="1" applyAlignment="1">
      <alignment horizontal="centerContinuous" vertical="center"/>
    </xf>
    <xf numFmtId="0" fontId="6" fillId="2" borderId="1" xfId="0" applyFont="1" applyFill="1" applyBorder="1" applyAlignment="1">
      <alignment horizontal="centerContinuous" vertical="center"/>
    </xf>
    <xf numFmtId="39" fontId="9" fillId="0" borderId="2" xfId="0" applyNumberFormat="1" applyFont="1" applyBorder="1" applyAlignment="1" applyProtection="1">
      <alignment horizontal="centerContinuous" vertical="center"/>
    </xf>
    <xf numFmtId="0" fontId="9" fillId="0" borderId="2" xfId="0" applyFont="1" applyBorder="1" applyAlignment="1">
      <alignment horizontal="center" vertical="center"/>
    </xf>
    <xf numFmtId="39" fontId="9" fillId="0" borderId="3" xfId="0" applyNumberFormat="1" applyFont="1" applyBorder="1" applyAlignment="1" applyProtection="1">
      <alignment vertical="center"/>
    </xf>
    <xf numFmtId="0" fontId="9" fillId="0" borderId="4" xfId="0" applyFont="1" applyBorder="1" applyAlignment="1">
      <alignment horizontal="center" vertical="center"/>
    </xf>
    <xf numFmtId="39" fontId="9" fillId="0" borderId="5" xfId="0" applyNumberFormat="1" applyFont="1" applyBorder="1" applyAlignment="1" applyProtection="1">
      <alignment vertical="center"/>
    </xf>
    <xf numFmtId="0" fontId="8" fillId="0" borderId="7" xfId="0" applyFont="1" applyBorder="1" applyAlignment="1">
      <alignment horizontal="center" vertical="center"/>
    </xf>
    <xf numFmtId="39" fontId="8" fillId="0" borderId="7" xfId="0" applyNumberFormat="1" applyFont="1" applyBorder="1" applyAlignment="1" applyProtection="1">
      <alignment horizontal="centerContinuous" vertical="center"/>
    </xf>
    <xf numFmtId="0" fontId="8" fillId="0" borderId="8" xfId="0" applyFont="1" applyBorder="1" applyAlignment="1">
      <alignment horizontal="center" vertical="center"/>
    </xf>
    <xf numFmtId="39" fontId="8" fillId="0" borderId="9" xfId="0" applyNumberFormat="1" applyFont="1" applyBorder="1" applyAlignment="1" applyProtection="1">
      <alignment horizontal="right" vertical="center"/>
    </xf>
    <xf numFmtId="39" fontId="8" fillId="0" borderId="10" xfId="0" applyNumberFormat="1" applyFont="1" applyBorder="1" applyAlignment="1" applyProtection="1">
      <alignment horizontal="centerContinuous" vertical="center"/>
    </xf>
    <xf numFmtId="0" fontId="8" fillId="0" borderId="11" xfId="0" applyFont="1" applyBorder="1" applyAlignment="1">
      <alignment horizontal="center" vertical="center"/>
    </xf>
    <xf numFmtId="39" fontId="8" fillId="0" borderId="12" xfId="0" applyNumberFormat="1" applyFont="1" applyBorder="1" applyAlignment="1" applyProtection="1">
      <alignment horizontal="centerContinuous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39" fontId="8" fillId="0" borderId="12" xfId="0" applyNumberFormat="1" applyFont="1" applyBorder="1" applyAlignment="1" applyProtection="1">
      <alignment vertical="center"/>
    </xf>
    <xf numFmtId="39" fontId="8" fillId="0" borderId="15" xfId="0" applyNumberFormat="1" applyFont="1" applyBorder="1" applyAlignment="1" applyProtection="1">
      <alignment horizontal="right" vertical="center"/>
    </xf>
    <xf numFmtId="39" fontId="8" fillId="0" borderId="16" xfId="0" applyNumberFormat="1" applyFont="1" applyBorder="1" applyAlignment="1" applyProtection="1">
      <alignment vertical="center"/>
    </xf>
    <xf numFmtId="0" fontId="17" fillId="0" borderId="17" xfId="0" applyFont="1" applyBorder="1" applyAlignment="1">
      <alignment horizontal="center" vertical="center"/>
    </xf>
    <xf numFmtId="39" fontId="17" fillId="0" borderId="18" xfId="0" applyNumberFormat="1" applyFont="1" applyBorder="1" applyAlignment="1" applyProtection="1">
      <alignment horizontal="centerContinuous" vertical="center"/>
    </xf>
    <xf numFmtId="39" fontId="17" fillId="0" borderId="19" xfId="0" applyNumberFormat="1" applyFont="1" applyBorder="1" applyAlignment="1" applyProtection="1">
      <alignment horizontal="centerContinuous" vertical="center"/>
    </xf>
    <xf numFmtId="0" fontId="17" fillId="0" borderId="20" xfId="0" applyFont="1" applyBorder="1" applyAlignment="1">
      <alignment horizontal="center" vertical="center"/>
    </xf>
    <xf numFmtId="39" fontId="17" fillId="0" borderId="21" xfId="0" applyNumberFormat="1" applyFont="1" applyBorder="1" applyAlignment="1" applyProtection="1">
      <alignment vertical="center"/>
    </xf>
    <xf numFmtId="39" fontId="17" fillId="0" borderId="22" xfId="0" applyNumberFormat="1" applyFont="1" applyBorder="1" applyAlignment="1" applyProtection="1">
      <alignment vertical="center"/>
    </xf>
    <xf numFmtId="39" fontId="17" fillId="0" borderId="17" xfId="0" applyNumberFormat="1" applyFont="1" applyBorder="1" applyAlignment="1" applyProtection="1">
      <alignment vertical="center"/>
    </xf>
    <xf numFmtId="0" fontId="10" fillId="0" borderId="23" xfId="0" applyFont="1" applyBorder="1" applyAlignment="1">
      <alignment horizontal="center" vertical="center"/>
    </xf>
    <xf numFmtId="39" fontId="10" fillId="0" borderId="24" xfId="0" applyNumberFormat="1" applyFont="1" applyBorder="1" applyAlignment="1" applyProtection="1">
      <alignment horizontal="centerContinuous" vertical="center"/>
    </xf>
    <xf numFmtId="39" fontId="10" fillId="0" borderId="25" xfId="0" applyNumberFormat="1" applyFont="1" applyBorder="1" applyAlignment="1" applyProtection="1">
      <alignment horizontal="centerContinuous" vertical="center"/>
    </xf>
    <xf numFmtId="0" fontId="10" fillId="0" borderId="26" xfId="0" applyFont="1" applyBorder="1" applyAlignment="1">
      <alignment horizontal="center" vertical="center"/>
    </xf>
    <xf numFmtId="39" fontId="10" fillId="0" borderId="27" xfId="0" applyNumberFormat="1" applyFont="1" applyBorder="1" applyAlignment="1" applyProtection="1">
      <alignment vertical="center"/>
    </xf>
    <xf numFmtId="39" fontId="10" fillId="0" borderId="28" xfId="0" applyNumberFormat="1" applyFont="1" applyBorder="1" applyAlignment="1" applyProtection="1">
      <alignment vertical="center"/>
    </xf>
    <xf numFmtId="0" fontId="10" fillId="0" borderId="30" xfId="0" applyFont="1" applyBorder="1" applyAlignment="1">
      <alignment horizontal="center" vertical="center"/>
    </xf>
    <xf numFmtId="39" fontId="15" fillId="0" borderId="31" xfId="0" applyNumberFormat="1" applyFont="1" applyBorder="1" applyAlignment="1" applyProtection="1">
      <alignment horizontal="centerContinuous" vertical="center"/>
    </xf>
    <xf numFmtId="0" fontId="7" fillId="3" borderId="32" xfId="0" applyFont="1" applyFill="1" applyBorder="1" applyAlignment="1">
      <alignment horizontal="centerContinuous" vertical="center"/>
    </xf>
    <xf numFmtId="0" fontId="6" fillId="3" borderId="33" xfId="0" applyFont="1" applyFill="1" applyBorder="1" applyAlignment="1">
      <alignment horizontal="centerContinuous" vertical="center"/>
    </xf>
    <xf numFmtId="0" fontId="6" fillId="3" borderId="34" xfId="0" applyFont="1" applyFill="1" applyBorder="1" applyAlignment="1">
      <alignment horizontal="centerContinuous" vertical="center"/>
    </xf>
    <xf numFmtId="0" fontId="7" fillId="3" borderId="35" xfId="0" applyFont="1" applyFill="1" applyBorder="1" applyAlignment="1">
      <alignment horizontal="centerContinuous" vertical="center"/>
    </xf>
    <xf numFmtId="0" fontId="6" fillId="3" borderId="36" xfId="0" applyFont="1" applyFill="1" applyBorder="1" applyAlignment="1">
      <alignment horizontal="centerContinuous" vertical="center"/>
    </xf>
    <xf numFmtId="0" fontId="6" fillId="3" borderId="37" xfId="0" applyFont="1" applyFill="1" applyBorder="1" applyAlignment="1">
      <alignment horizontal="centerContinuous" vertical="center"/>
    </xf>
    <xf numFmtId="39" fontId="15" fillId="0" borderId="38" xfId="0" applyNumberFormat="1" applyFont="1" applyBorder="1" applyAlignment="1" applyProtection="1">
      <alignment horizontal="centerContinuous" vertical="center"/>
    </xf>
    <xf numFmtId="0" fontId="15" fillId="0" borderId="39" xfId="0" applyFont="1" applyBorder="1" applyAlignment="1">
      <alignment horizontal="center" vertical="center"/>
    </xf>
    <xf numFmtId="0" fontId="15" fillId="0" borderId="32" xfId="0" applyFont="1" applyBorder="1" applyAlignment="1">
      <alignment horizontal="center" vertical="center"/>
    </xf>
    <xf numFmtId="40" fontId="15" fillId="0" borderId="33" xfId="0" applyNumberFormat="1" applyFont="1" applyBorder="1" applyAlignment="1" applyProtection="1">
      <alignment vertical="center"/>
    </xf>
    <xf numFmtId="39" fontId="15" fillId="0" borderId="34" xfId="0" applyNumberFormat="1" applyFont="1" applyBorder="1" applyAlignment="1" applyProtection="1">
      <alignment horizontal="centerContinuous" vertical="center"/>
    </xf>
    <xf numFmtId="0" fontId="15" fillId="0" borderId="40" xfId="0" quotePrefix="1" applyFont="1" applyBorder="1" applyAlignment="1">
      <alignment horizontal="center" vertical="center"/>
    </xf>
    <xf numFmtId="39" fontId="15" fillId="0" borderId="41" xfId="0" applyNumberFormat="1" applyFont="1" applyBorder="1" applyAlignment="1" applyProtection="1">
      <alignment vertical="center"/>
    </xf>
    <xf numFmtId="0" fontId="16" fillId="0" borderId="35" xfId="0" applyFont="1" applyBorder="1" applyAlignment="1">
      <alignment horizontal="center" vertical="center"/>
    </xf>
    <xf numFmtId="39" fontId="10" fillId="0" borderId="30" xfId="0" applyNumberFormat="1" applyFont="1" applyBorder="1" applyAlignment="1" applyProtection="1">
      <alignment horizontal="centerContinuous" vertical="center"/>
    </xf>
    <xf numFmtId="0" fontId="10" fillId="0" borderId="42" xfId="0" applyFont="1" applyBorder="1" applyAlignment="1">
      <alignment horizontal="center" vertical="center"/>
    </xf>
    <xf numFmtId="40" fontId="10" fillId="0" borderId="43" xfId="0" applyNumberFormat="1" applyFont="1" applyBorder="1" applyAlignment="1" applyProtection="1">
      <alignment vertical="center"/>
    </xf>
    <xf numFmtId="39" fontId="10" fillId="0" borderId="44" xfId="0" applyNumberFormat="1" applyFont="1" applyBorder="1" applyAlignment="1" applyProtection="1">
      <alignment horizontal="centerContinuous" vertical="center"/>
    </xf>
    <xf numFmtId="0" fontId="10" fillId="0" borderId="45" xfId="0" quotePrefix="1" applyFont="1" applyBorder="1" applyAlignment="1">
      <alignment horizontal="center" vertical="center"/>
    </xf>
    <xf numFmtId="39" fontId="10" fillId="0" borderId="46" xfId="0" applyNumberFormat="1" applyFont="1" applyBorder="1" applyAlignment="1" applyProtection="1">
      <alignment vertical="center"/>
    </xf>
    <xf numFmtId="0" fontId="10" fillId="0" borderId="45" xfId="0" applyFont="1" applyBorder="1" applyAlignment="1">
      <alignment horizontal="center" vertical="center"/>
    </xf>
    <xf numFmtId="0" fontId="13" fillId="0" borderId="47" xfId="0" applyFont="1" applyBorder="1" applyAlignment="1">
      <alignment horizontal="center" vertical="center"/>
    </xf>
    <xf numFmtId="0" fontId="10" fillId="0" borderId="48" xfId="0" applyFont="1" applyBorder="1" applyAlignment="1">
      <alignment horizontal="center" vertical="center"/>
    </xf>
    <xf numFmtId="39" fontId="10" fillId="0" borderId="49" xfId="0" applyNumberFormat="1" applyFont="1" applyBorder="1" applyAlignment="1" applyProtection="1">
      <alignment vertical="center"/>
    </xf>
    <xf numFmtId="39" fontId="10" fillId="0" borderId="50" xfId="0" applyNumberFormat="1" applyFont="1" applyBorder="1" applyAlignment="1" applyProtection="1">
      <alignment vertical="center"/>
    </xf>
    <xf numFmtId="0" fontId="14" fillId="0" borderId="0" xfId="0" applyFont="1" applyBorder="1" applyAlignment="1">
      <alignment vertical="center"/>
    </xf>
    <xf numFmtId="0" fontId="9" fillId="0" borderId="6" xfId="0" applyFont="1" applyBorder="1" applyAlignment="1">
      <alignment horizontal="center" vertical="center"/>
    </xf>
    <xf numFmtId="39" fontId="24" fillId="0" borderId="0" xfId="0" applyNumberFormat="1" applyFont="1" applyBorder="1" applyAlignment="1" applyProtection="1">
      <alignment vertical="center"/>
    </xf>
    <xf numFmtId="39" fontId="23" fillId="0" borderId="6" xfId="0" applyNumberFormat="1" applyFont="1" applyBorder="1" applyAlignment="1" applyProtection="1">
      <alignment vertical="center"/>
    </xf>
    <xf numFmtId="0" fontId="15" fillId="0" borderId="52" xfId="0" applyFont="1" applyBorder="1" applyAlignment="1">
      <alignment horizontal="center" vertical="center"/>
    </xf>
    <xf numFmtId="39" fontId="15" fillId="0" borderId="52" xfId="0" applyNumberFormat="1" applyFont="1" applyBorder="1" applyAlignment="1" applyProtection="1">
      <alignment vertical="center"/>
    </xf>
    <xf numFmtId="39" fontId="15" fillId="0" borderId="53" xfId="0" applyNumberFormat="1" applyFont="1" applyBorder="1" applyAlignment="1" applyProtection="1">
      <alignment vertical="center"/>
    </xf>
    <xf numFmtId="0" fontId="3" fillId="0" borderId="0" xfId="0" applyFont="1" applyAlignment="1">
      <alignment horizontal="right" vertical="center"/>
    </xf>
    <xf numFmtId="0" fontId="18" fillId="4" borderId="54" xfId="0" applyFont="1" applyFill="1" applyBorder="1" applyAlignment="1">
      <alignment horizontal="center" vertical="center" wrapText="1"/>
    </xf>
    <xf numFmtId="0" fontId="18" fillId="4" borderId="55" xfId="0" applyFont="1" applyFill="1" applyBorder="1" applyAlignment="1">
      <alignment horizontal="center" vertical="center" wrapText="1"/>
    </xf>
    <xf numFmtId="0" fontId="18" fillId="4" borderId="56" xfId="0" applyFont="1" applyFill="1" applyBorder="1" applyAlignment="1">
      <alignment horizontal="center" vertical="center" wrapText="1"/>
    </xf>
    <xf numFmtId="0" fontId="18" fillId="4" borderId="57" xfId="0" applyFont="1" applyFill="1" applyBorder="1" applyAlignment="1">
      <alignment horizontal="center" vertical="center" wrapText="1"/>
    </xf>
    <xf numFmtId="0" fontId="18" fillId="4" borderId="58" xfId="0" applyFont="1" applyFill="1" applyBorder="1" applyAlignment="1">
      <alignment horizontal="center" vertical="center" wrapText="1"/>
    </xf>
    <xf numFmtId="0" fontId="18" fillId="4" borderId="59" xfId="0" applyFont="1" applyFill="1" applyBorder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20" fillId="0" borderId="36" xfId="0" applyFont="1" applyBorder="1" applyAlignment="1">
      <alignment horizontal="center" vertical="center"/>
    </xf>
    <xf numFmtId="0" fontId="19" fillId="0" borderId="60" xfId="0" applyFont="1" applyBorder="1" applyAlignment="1">
      <alignment horizontal="center" vertical="center"/>
    </xf>
    <xf numFmtId="0" fontId="19" fillId="0" borderId="51" xfId="0" applyFont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6" borderId="26" xfId="0" applyFont="1" applyFill="1" applyBorder="1" applyAlignment="1">
      <alignment horizontal="center" vertical="center"/>
    </xf>
    <xf numFmtId="0" fontId="7" fillId="6" borderId="27" xfId="0" applyFont="1" applyFill="1" applyBorder="1" applyAlignment="1">
      <alignment horizontal="center" vertical="center"/>
    </xf>
    <xf numFmtId="0" fontId="7" fillId="6" borderId="28" xfId="0" applyFont="1" applyFill="1" applyBorder="1" applyAlignment="1">
      <alignment horizontal="center" vertical="center"/>
    </xf>
    <xf numFmtId="0" fontId="7" fillId="6" borderId="29" xfId="0" applyFont="1" applyFill="1" applyBorder="1" applyAlignment="1">
      <alignment horizontal="center" vertical="center"/>
    </xf>
    <xf numFmtId="0" fontId="7" fillId="6" borderId="61" xfId="0" applyFont="1" applyFill="1" applyBorder="1" applyAlignment="1">
      <alignment horizontal="center" vertical="center"/>
    </xf>
    <xf numFmtId="0" fontId="7" fillId="6" borderId="62" xfId="0" applyFont="1" applyFill="1" applyBorder="1" applyAlignment="1">
      <alignment horizontal="center" vertical="center"/>
    </xf>
    <xf numFmtId="0" fontId="7" fillId="7" borderId="63" xfId="0" applyFont="1" applyFill="1" applyBorder="1" applyAlignment="1">
      <alignment horizontal="center" vertical="center"/>
    </xf>
    <xf numFmtId="0" fontId="7" fillId="7" borderId="0" xfId="0" applyFont="1" applyFill="1" applyBorder="1" applyAlignment="1">
      <alignment horizontal="center" vertical="center"/>
    </xf>
    <xf numFmtId="0" fontId="7" fillId="7" borderId="64" xfId="0" applyFont="1" applyFill="1" applyBorder="1" applyAlignment="1">
      <alignment horizontal="center" vertical="center"/>
    </xf>
    <xf numFmtId="0" fontId="28" fillId="7" borderId="65" xfId="0" applyFont="1" applyFill="1" applyBorder="1" applyAlignment="1">
      <alignment horizontal="center" vertical="center"/>
    </xf>
    <xf numFmtId="0" fontId="28" fillId="7" borderId="66" xfId="0" applyFont="1" applyFill="1" applyBorder="1" applyAlignment="1">
      <alignment horizontal="center" vertical="center"/>
    </xf>
    <xf numFmtId="0" fontId="28" fillId="7" borderId="67" xfId="0" applyFont="1" applyFill="1" applyBorder="1" applyAlignment="1">
      <alignment horizontal="center" vertical="center"/>
    </xf>
    <xf numFmtId="0" fontId="7" fillId="8" borderId="47" xfId="0" applyFont="1" applyFill="1" applyBorder="1" applyAlignment="1">
      <alignment horizontal="center" vertical="center"/>
    </xf>
    <xf numFmtId="0" fontId="7" fillId="8" borderId="68" xfId="0" applyFont="1" applyFill="1" applyBorder="1" applyAlignment="1">
      <alignment horizontal="center" vertical="center"/>
    </xf>
    <xf numFmtId="0" fontId="7" fillId="8" borderId="69" xfId="0" applyFont="1" applyFill="1" applyBorder="1" applyAlignment="1">
      <alignment horizontal="center" vertical="center"/>
    </xf>
    <xf numFmtId="0" fontId="7" fillId="8" borderId="42" xfId="0" applyFont="1" applyFill="1" applyBorder="1" applyAlignment="1">
      <alignment horizontal="center" vertical="center"/>
    </xf>
    <xf numFmtId="0" fontId="7" fillId="8" borderId="43" xfId="0" applyFont="1" applyFill="1" applyBorder="1" applyAlignment="1">
      <alignment horizontal="center" vertical="center"/>
    </xf>
    <xf numFmtId="0" fontId="7" fillId="8" borderId="44" xfId="0" applyFont="1" applyFill="1" applyBorder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5"/>
    <pageSetUpPr fitToPage="1"/>
  </sheetPr>
  <dimension ref="A1:E47"/>
  <sheetViews>
    <sheetView tabSelected="1" view="pageBreakPreview" zoomScaleNormal="100" workbookViewId="0">
      <selection activeCell="C96" sqref="C96"/>
    </sheetView>
  </sheetViews>
  <sheetFormatPr baseColWidth="10" defaultColWidth="9.77734375" defaultRowHeight="15"/>
  <cols>
    <col min="1" max="1" width="6.5546875" customWidth="1"/>
    <col min="2" max="2" width="27.21875" customWidth="1"/>
    <col min="3" max="3" width="17.5546875" customWidth="1"/>
    <col min="4" max="4" width="10.88671875" customWidth="1"/>
    <col min="5" max="5" width="6.88671875" customWidth="1"/>
  </cols>
  <sheetData>
    <row r="1" spans="1:5" s="4" customFormat="1" ht="10.5" customHeight="1">
      <c r="A1" s="3"/>
      <c r="C1" s="77"/>
      <c r="D1" s="77"/>
      <c r="E1" s="77"/>
    </row>
    <row r="2" spans="1:5" s="4" customFormat="1" ht="9.75" customHeight="1" thickBot="1"/>
    <row r="3" spans="1:5" s="4" customFormat="1" ht="18" customHeight="1">
      <c r="A3" s="78" t="s">
        <v>24</v>
      </c>
      <c r="B3" s="79"/>
      <c r="C3" s="79"/>
      <c r="D3" s="79"/>
      <c r="E3" s="80"/>
    </row>
    <row r="4" spans="1:5" s="4" customFormat="1" ht="15.75" thickBot="1">
      <c r="A4" s="81"/>
      <c r="B4" s="82"/>
      <c r="C4" s="82"/>
      <c r="D4" s="82"/>
      <c r="E4" s="83"/>
    </row>
    <row r="5" spans="1:5" s="4" customFormat="1" ht="9.75" customHeight="1"/>
    <row r="6" spans="1:5" s="4" customFormat="1" ht="18.75">
      <c r="A6" s="5"/>
      <c r="B6" s="11" t="s">
        <v>22</v>
      </c>
      <c r="C6" s="12"/>
      <c r="D6" s="12"/>
      <c r="E6" s="5"/>
    </row>
    <row r="7" spans="1:5" s="4" customFormat="1" ht="15.75">
      <c r="A7" s="5"/>
      <c r="B7" s="14" t="s">
        <v>0</v>
      </c>
      <c r="C7" s="13" t="s">
        <v>1</v>
      </c>
      <c r="D7" s="13"/>
      <c r="E7" s="5"/>
    </row>
    <row r="8" spans="1:5" s="4" customFormat="1" ht="15.75">
      <c r="A8" s="5"/>
      <c r="B8" s="16" t="s">
        <v>2</v>
      </c>
      <c r="C8" s="72">
        <f>(36400+23800)/1000</f>
        <v>60.2</v>
      </c>
      <c r="D8" s="17"/>
      <c r="E8" s="5"/>
    </row>
    <row r="9" spans="1:5" s="4" customFormat="1" ht="15.75">
      <c r="A9" s="5"/>
      <c r="B9" s="16" t="s">
        <v>3</v>
      </c>
      <c r="C9" s="72">
        <f>(16100+42500+60200+14700)/1000</f>
        <v>133.5</v>
      </c>
      <c r="D9" s="17"/>
      <c r="E9" s="5"/>
    </row>
    <row r="10" spans="1:5" s="4" customFormat="1" ht="15.75">
      <c r="A10" s="5"/>
      <c r="B10" s="16" t="s">
        <v>4</v>
      </c>
      <c r="C10" s="72">
        <f>(108400+33700+60900)/1000</f>
        <v>203</v>
      </c>
      <c r="D10" s="17"/>
      <c r="E10" s="5"/>
    </row>
    <row r="11" spans="1:5" s="4" customFormat="1" ht="15.75">
      <c r="A11" s="5"/>
      <c r="B11" s="71" t="s">
        <v>10</v>
      </c>
      <c r="C11" s="73">
        <f>SUM(C8:C10)</f>
        <v>396.7</v>
      </c>
      <c r="D11" s="15"/>
      <c r="E11" s="5"/>
    </row>
    <row r="12" spans="1:5" s="4" customFormat="1">
      <c r="A12" s="84" t="s">
        <v>21</v>
      </c>
      <c r="B12" s="84"/>
      <c r="C12" s="84"/>
      <c r="D12" s="84"/>
      <c r="E12" s="84"/>
    </row>
    <row r="13" spans="1:5" s="4" customFormat="1" ht="15.75">
      <c r="A13" s="6"/>
      <c r="B13" s="88" t="s">
        <v>20</v>
      </c>
      <c r="C13" s="88"/>
      <c r="D13" s="88"/>
      <c r="E13" s="5"/>
    </row>
    <row r="14" spans="1:5" s="4" customFormat="1" ht="15.75">
      <c r="A14" s="5"/>
      <c r="B14" s="18" t="s">
        <v>0</v>
      </c>
      <c r="C14" s="19" t="s">
        <v>1</v>
      </c>
      <c r="D14" s="19"/>
      <c r="E14" s="5"/>
    </row>
    <row r="15" spans="1:5" s="4" customFormat="1" ht="15.75">
      <c r="A15" s="5"/>
      <c r="B15" s="20" t="s">
        <v>2</v>
      </c>
      <c r="C15" s="21">
        <f>(50000+40000+75000)/1000</f>
        <v>165</v>
      </c>
      <c r="D15" s="22"/>
      <c r="E15" s="5"/>
    </row>
    <row r="16" spans="1:5" s="4" customFormat="1" ht="15.75">
      <c r="A16" s="5"/>
      <c r="B16" s="23" t="s">
        <v>5</v>
      </c>
      <c r="C16" s="7">
        <f>(50000+10000+75000)/1000</f>
        <v>135</v>
      </c>
      <c r="D16" s="24"/>
      <c r="E16" s="5"/>
    </row>
    <row r="17" spans="1:5" s="4" customFormat="1" ht="15.75">
      <c r="A17" s="5"/>
      <c r="B17" s="25" t="s">
        <v>4</v>
      </c>
      <c r="C17" s="7">
        <f>(50000+100000)/1000</f>
        <v>150</v>
      </c>
      <c r="D17" s="27"/>
      <c r="E17" s="5"/>
    </row>
    <row r="18" spans="1:5" s="4" customFormat="1" ht="15.75">
      <c r="A18" s="5"/>
      <c r="B18" s="26" t="s">
        <v>10</v>
      </c>
      <c r="C18" s="28">
        <f>SUM(C15:C17)</f>
        <v>450</v>
      </c>
      <c r="D18" s="29"/>
      <c r="E18" s="5"/>
    </row>
    <row r="19" spans="1:5" s="4" customFormat="1" ht="16.5" customHeight="1">
      <c r="A19" s="5"/>
      <c r="B19" s="107" t="s">
        <v>16</v>
      </c>
      <c r="C19" s="107"/>
      <c r="D19" s="107"/>
      <c r="E19" s="5"/>
    </row>
    <row r="20" spans="1:5" s="4" customFormat="1">
      <c r="A20" s="5"/>
      <c r="B20" s="98" t="s">
        <v>23</v>
      </c>
      <c r="C20" s="99"/>
      <c r="D20" s="100"/>
      <c r="E20" s="5"/>
    </row>
    <row r="21" spans="1:5" s="4" customFormat="1" ht="15.75">
      <c r="A21" s="5"/>
      <c r="B21" s="95" t="s">
        <v>7</v>
      </c>
      <c r="C21" s="96"/>
      <c r="D21" s="97"/>
      <c r="E21" s="5"/>
    </row>
    <row r="22" spans="1:5" s="4" customFormat="1" ht="15.75">
      <c r="A22" s="5"/>
      <c r="B22" s="30" t="s">
        <v>0</v>
      </c>
      <c r="C22" s="31" t="s">
        <v>1</v>
      </c>
      <c r="D22" s="32"/>
      <c r="E22" s="5"/>
    </row>
    <row r="23" spans="1:5" s="4" customFormat="1" ht="15.75">
      <c r="A23" s="5"/>
      <c r="B23" s="33" t="s">
        <v>6</v>
      </c>
      <c r="C23" s="34">
        <f>(7809000)/42/1000</f>
        <v>185.92857142857142</v>
      </c>
      <c r="D23" s="35"/>
      <c r="E23" s="5"/>
    </row>
    <row r="24" spans="1:5" s="4" customFormat="1" ht="15.75">
      <c r="A24" s="5"/>
      <c r="B24" s="30" t="s">
        <v>10</v>
      </c>
      <c r="C24" s="36">
        <f>SUM(C23:C23)</f>
        <v>185.92857142857142</v>
      </c>
      <c r="D24" s="36"/>
      <c r="E24" s="5"/>
    </row>
    <row r="25" spans="1:5" s="4" customFormat="1" ht="9.75" customHeight="1">
      <c r="A25" s="5"/>
      <c r="E25" s="5"/>
    </row>
    <row r="26" spans="1:5" s="4" customFormat="1" ht="15.75">
      <c r="A26" s="5"/>
      <c r="B26" s="89" t="s">
        <v>11</v>
      </c>
      <c r="C26" s="90"/>
      <c r="D26" s="91"/>
      <c r="E26" s="5"/>
    </row>
    <row r="27" spans="1:5" s="4" customFormat="1" ht="15.75">
      <c r="A27" s="5"/>
      <c r="B27" s="92" t="s">
        <v>12</v>
      </c>
      <c r="C27" s="93"/>
      <c r="D27" s="94"/>
      <c r="E27" s="5"/>
    </row>
    <row r="28" spans="1:5" s="4" customFormat="1" ht="15.75">
      <c r="A28" s="5"/>
      <c r="B28" s="37" t="s">
        <v>0</v>
      </c>
      <c r="C28" s="38" t="s">
        <v>1</v>
      </c>
      <c r="D28" s="39"/>
      <c r="E28" s="5"/>
    </row>
    <row r="29" spans="1:5" s="4" customFormat="1" ht="15.75">
      <c r="A29" s="5"/>
      <c r="B29" s="40" t="s">
        <v>4</v>
      </c>
      <c r="C29" s="41">
        <f>(100000)/1000</f>
        <v>100</v>
      </c>
      <c r="D29" s="42"/>
      <c r="E29" s="5"/>
    </row>
    <row r="30" spans="1:5" s="4" customFormat="1" ht="14.25" customHeight="1">
      <c r="A30" s="5"/>
      <c r="B30" s="108"/>
      <c r="C30" s="108"/>
      <c r="D30" s="108"/>
      <c r="E30" s="5"/>
    </row>
    <row r="31" spans="1:5" s="4" customFormat="1" ht="15.75">
      <c r="A31" s="5"/>
      <c r="B31" s="104" t="s">
        <v>18</v>
      </c>
      <c r="C31" s="105"/>
      <c r="D31" s="106"/>
      <c r="E31" s="5"/>
    </row>
    <row r="32" spans="1:5" s="4" customFormat="1" ht="15.75">
      <c r="A32" s="5"/>
      <c r="B32" s="101" t="s">
        <v>8</v>
      </c>
      <c r="C32" s="102"/>
      <c r="D32" s="103"/>
      <c r="E32" s="5"/>
    </row>
    <row r="33" spans="1:5" s="4" customFormat="1" ht="15.75">
      <c r="A33" s="8"/>
      <c r="B33" s="43" t="s">
        <v>0</v>
      </c>
      <c r="C33" s="59" t="s">
        <v>1</v>
      </c>
      <c r="D33" s="59"/>
      <c r="E33" s="8"/>
    </row>
    <row r="34" spans="1:5" s="4" customFormat="1" ht="18.75">
      <c r="A34" s="8"/>
      <c r="B34" s="60" t="s">
        <v>14</v>
      </c>
      <c r="C34" s="61">
        <f>30000/1000</f>
        <v>30</v>
      </c>
      <c r="D34" s="62"/>
      <c r="E34" s="8"/>
    </row>
    <row r="35" spans="1:5" s="4" customFormat="1" ht="15.75">
      <c r="A35" s="8"/>
      <c r="B35" s="63" t="s">
        <v>5</v>
      </c>
      <c r="C35" s="9">
        <f>30000/1000</f>
        <v>30</v>
      </c>
      <c r="D35" s="64"/>
      <c r="E35" s="8"/>
    </row>
    <row r="36" spans="1:5" s="4" customFormat="1" ht="15.75">
      <c r="A36" s="8"/>
      <c r="B36" s="65" t="s">
        <v>4</v>
      </c>
      <c r="C36" s="9">
        <f>(2*55000)/1000</f>
        <v>110</v>
      </c>
      <c r="D36" s="64"/>
      <c r="E36" s="8"/>
    </row>
    <row r="37" spans="1:5" s="4" customFormat="1" ht="15.75">
      <c r="A37" s="8"/>
      <c r="B37" s="66" t="s">
        <v>9</v>
      </c>
      <c r="C37" s="9">
        <f>50000/1000</f>
        <v>50</v>
      </c>
      <c r="D37" s="64"/>
      <c r="E37" s="8"/>
    </row>
    <row r="38" spans="1:5" s="4" customFormat="1" ht="15.75">
      <c r="A38" s="8"/>
      <c r="B38" s="67" t="s">
        <v>10</v>
      </c>
      <c r="C38" s="68">
        <f>SUM(C34:C37)</f>
        <v>220</v>
      </c>
      <c r="D38" s="69"/>
      <c r="E38" s="8"/>
    </row>
    <row r="39" spans="1:5" s="4" customFormat="1" ht="15.75" customHeight="1">
      <c r="B39" s="85" t="s">
        <v>15</v>
      </c>
      <c r="C39" s="85"/>
      <c r="D39" s="85"/>
      <c r="E39" s="70"/>
    </row>
    <row r="40" spans="1:5" s="4" customFormat="1" ht="15.75" customHeight="1">
      <c r="A40" s="1"/>
      <c r="B40" s="45" t="s">
        <v>19</v>
      </c>
      <c r="C40" s="46"/>
      <c r="D40" s="47"/>
      <c r="E40" s="2"/>
    </row>
    <row r="41" spans="1:5" s="4" customFormat="1" ht="15.75" customHeight="1">
      <c r="A41" s="1"/>
      <c r="B41" s="48" t="s">
        <v>13</v>
      </c>
      <c r="C41" s="49"/>
      <c r="D41" s="50"/>
      <c r="E41" s="2"/>
    </row>
    <row r="42" spans="1:5" s="4" customFormat="1" ht="15.75" customHeight="1">
      <c r="A42" s="1"/>
      <c r="B42" s="52" t="s">
        <v>0</v>
      </c>
      <c r="C42" s="51" t="s">
        <v>1</v>
      </c>
      <c r="D42" s="44"/>
      <c r="E42" s="2"/>
    </row>
    <row r="43" spans="1:5" s="4" customFormat="1" ht="15.75" customHeight="1">
      <c r="A43" s="1"/>
      <c r="B43" s="53" t="s">
        <v>2</v>
      </c>
      <c r="C43" s="54">
        <f>(20000*2)/1000</f>
        <v>40</v>
      </c>
      <c r="D43" s="55"/>
      <c r="E43" s="2"/>
    </row>
    <row r="44" spans="1:5" s="4" customFormat="1" ht="15.75" customHeight="1">
      <c r="A44" s="1"/>
      <c r="B44" s="56" t="s">
        <v>5</v>
      </c>
      <c r="C44" s="10">
        <f>(50000*2)/1000</f>
        <v>100</v>
      </c>
      <c r="D44" s="57"/>
      <c r="E44" s="2"/>
    </row>
    <row r="45" spans="1:5" s="4" customFormat="1" ht="15.75" customHeight="1">
      <c r="A45" s="1"/>
      <c r="B45" s="58" t="s">
        <v>4</v>
      </c>
      <c r="C45" s="10">
        <f>(113700*2)/1000</f>
        <v>227.4</v>
      </c>
      <c r="D45" s="57"/>
      <c r="E45" s="2"/>
    </row>
    <row r="46" spans="1:5" s="4" customFormat="1" ht="15.75" customHeight="1">
      <c r="A46" s="1"/>
      <c r="B46" s="74" t="s">
        <v>10</v>
      </c>
      <c r="C46" s="75">
        <f>SUM(C43:C45)</f>
        <v>367.4</v>
      </c>
      <c r="D46" s="76"/>
      <c r="E46" s="2"/>
    </row>
    <row r="47" spans="1:5" s="4" customFormat="1" ht="15.75" customHeight="1">
      <c r="A47" s="1"/>
      <c r="B47" s="86" t="s">
        <v>17</v>
      </c>
      <c r="C47" s="87"/>
      <c r="D47" s="87"/>
      <c r="E47" s="2"/>
    </row>
  </sheetData>
  <mergeCells count="14">
    <mergeCell ref="C1:E1"/>
    <mergeCell ref="A3:E4"/>
    <mergeCell ref="A12:E12"/>
    <mergeCell ref="B39:D39"/>
    <mergeCell ref="B47:D47"/>
    <mergeCell ref="B13:D13"/>
    <mergeCell ref="B26:D26"/>
    <mergeCell ref="B27:D27"/>
    <mergeCell ref="B21:D21"/>
    <mergeCell ref="B20:D20"/>
    <mergeCell ref="B32:D32"/>
    <mergeCell ref="B31:D31"/>
    <mergeCell ref="B19:D19"/>
    <mergeCell ref="B30:D30"/>
  </mergeCells>
  <phoneticPr fontId="2" type="noConversion"/>
  <printOptions horizontalCentered="1" verticalCentered="1"/>
  <pageMargins left="0.78740157480314965" right="0.78740157480314965" top="0.15748031496062992" bottom="0.15748031496062992" header="0" footer="0"/>
  <pageSetup paperSize="123" orientation="portrait" verticalDpi="4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capc. alm. derivados 2019</vt:lpstr>
    </vt:vector>
  </TitlesOfParts>
  <Company>MINISTERIO DE ECONOMIA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MINISTERIO DE ECONOMIA</dc:creator>
  <cp:lastModifiedBy>luis gustavo garcia diaz</cp:lastModifiedBy>
  <cp:lastPrinted>2011-11-23T20:37:59Z</cp:lastPrinted>
  <dcterms:created xsi:type="dcterms:W3CDTF">2001-03-12T21:40:29Z</dcterms:created>
  <dcterms:modified xsi:type="dcterms:W3CDTF">2020-08-12T21:07:47Z</dcterms:modified>
</cp:coreProperties>
</file>