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pivotCache/pivotCacheDefinition4.xml" ContentType="application/vnd.openxmlformats-officedocument.spreadsheetml.pivotCacheDefinition+xml"/>
  <Override PartName="/xl/pivotCache/pivotCacheRecords4.xml" ContentType="application/vnd.openxmlformats-officedocument.spreadsheetml.pivotCacheRecords+xml"/>
  <Override PartName="/xl/pivotCache/pivotCacheDefinition5.xml" ContentType="application/vnd.openxmlformats-officedocument.spreadsheetml.pivotCacheDefinition+xml"/>
  <Override PartName="/xl/pivotCache/pivotCacheRecords5.xml" ContentType="application/vnd.openxmlformats-officedocument.spreadsheetml.pivotCacheRecords+xml"/>
  <Override PartName="/xl/pivotCache/pivotCacheDefinition6.xml" ContentType="application/vnd.openxmlformats-officedocument.spreadsheetml.pivotCacheDefinition+xml"/>
  <Override PartName="/xl/pivotCache/pivotCacheRecords6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salvarenga\Desktop\Resoluciones UAIP-2022\Abril 2022\Anexo 2022-00071\"/>
    </mc:Choice>
  </mc:AlternateContent>
  <xr:revisionPtr revIDLastSave="0" documentId="8_{3CE8543D-2896-474E-85F0-CE42518FEF1B}" xr6:coauthVersionLast="36" xr6:coauthVersionMax="36" xr10:uidLastSave="{00000000-0000-0000-0000-000000000000}"/>
  <bookViews>
    <workbookView xWindow="0" yWindow="0" windowWidth="28800" windowHeight="12225" xr2:uid="{750546A0-536A-4B7C-9EF0-ABB094E024EA}"/>
  </bookViews>
  <sheets>
    <sheet name="graficos enero- 22 abril 2022" sheetId="1" r:id="rId1"/>
    <sheet name="Registros Enero-22 abril 2022" sheetId="2" r:id="rId2"/>
  </sheets>
  <definedNames>
    <definedName name="_xlnm._FilterDatabase" localSheetId="1" hidden="1">'Registros Enero-22 abril 2022'!$B$4:$S$81</definedName>
    <definedName name="Departamento">#REF!</definedName>
    <definedName name="Departamentos">#REF!</definedName>
    <definedName name="Municipio">#REF!</definedName>
    <definedName name="Municipios">#REF!</definedName>
    <definedName name="_xlnm.Print_Titles" localSheetId="1">'Registros Enero-22 abril 2022'!$1:$4</definedName>
  </definedNames>
  <calcPr calcId="191029"/>
  <pivotCaches>
    <pivotCache cacheId="0" r:id="rId3"/>
    <pivotCache cacheId="1" r:id="rId4"/>
    <pivotCache cacheId="2" r:id="rId5"/>
    <pivotCache cacheId="3" r:id="rId6"/>
    <pivotCache cacheId="4" r:id="rId7"/>
    <pivotCache cacheId="5" r:id="rId8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1" i="2" l="1"/>
  <c r="B82" i="2"/>
  <c r="L84" i="2"/>
  <c r="K84" i="2"/>
  <c r="J84" i="2"/>
  <c r="I84" i="2"/>
  <c r="N82" i="2"/>
  <c r="N80" i="2"/>
  <c r="N79" i="2"/>
  <c r="N78" i="2"/>
  <c r="N77" i="2"/>
  <c r="N74" i="2"/>
  <c r="N69" i="2"/>
  <c r="N68" i="2"/>
  <c r="N67" i="2"/>
  <c r="N65" i="2"/>
  <c r="N63" i="2"/>
  <c r="N62" i="2"/>
  <c r="M61" i="2"/>
  <c r="N61" i="2" s="1"/>
  <c r="N59" i="2"/>
  <c r="N57" i="2"/>
  <c r="N56" i="2"/>
  <c r="N55" i="2"/>
  <c r="N54" i="2"/>
  <c r="N52" i="2"/>
  <c r="N51" i="2"/>
  <c r="N50" i="2"/>
  <c r="N49" i="2"/>
  <c r="N47" i="2"/>
  <c r="N45" i="2"/>
  <c r="N43" i="2"/>
  <c r="N42" i="2"/>
  <c r="N41" i="2"/>
  <c r="N40" i="2"/>
  <c r="N39" i="2"/>
  <c r="N37" i="2"/>
  <c r="N33" i="2"/>
  <c r="N32" i="2"/>
  <c r="N31" i="2"/>
  <c r="N29" i="2"/>
  <c r="N28" i="2"/>
  <c r="N27" i="2"/>
  <c r="N26" i="2"/>
  <c r="N25" i="2"/>
  <c r="N24" i="2"/>
  <c r="N23" i="2"/>
  <c r="N22" i="2"/>
  <c r="N21" i="2"/>
  <c r="N20" i="2"/>
  <c r="N19" i="2"/>
  <c r="N18" i="2"/>
  <c r="N17" i="2"/>
  <c r="N16" i="2"/>
  <c r="N15" i="2"/>
  <c r="N14" i="2"/>
  <c r="N13" i="2"/>
  <c r="N12" i="2"/>
  <c r="N11" i="2"/>
  <c r="N10" i="2"/>
  <c r="N9" i="2"/>
  <c r="N8" i="2"/>
  <c r="N7" i="2"/>
  <c r="N6" i="2"/>
  <c r="B6" i="2"/>
  <c r="B7" i="2" s="1"/>
  <c r="B8" i="2" s="1"/>
  <c r="B9" i="2" s="1"/>
  <c r="B10" i="2" s="1"/>
  <c r="B11" i="2" s="1"/>
  <c r="B12" i="2" s="1"/>
  <c r="B13" i="2" s="1"/>
  <c r="B14" i="2" s="1"/>
  <c r="B15" i="2" s="1"/>
  <c r="B16" i="2" s="1"/>
  <c r="B17" i="2" s="1"/>
  <c r="B18" i="2" s="1"/>
  <c r="B19" i="2" s="1"/>
  <c r="B20" i="2" s="1"/>
  <c r="B21" i="2" s="1"/>
  <c r="B22" i="2" s="1"/>
  <c r="B23" i="2" s="1"/>
  <c r="B24" i="2" s="1"/>
  <c r="B25" i="2" s="1"/>
  <c r="B26" i="2" s="1"/>
  <c r="B27" i="2" s="1"/>
  <c r="B28" i="2" s="1"/>
  <c r="B29" i="2" s="1"/>
  <c r="B30" i="2" s="1"/>
  <c r="B31" i="2" s="1"/>
  <c r="B32" i="2" s="1"/>
  <c r="B33" i="2" s="1"/>
  <c r="B34" i="2" s="1"/>
  <c r="B35" i="2" s="1"/>
  <c r="B36" i="2" s="1"/>
  <c r="B37" i="2" s="1"/>
  <c r="B38" i="2" s="1"/>
  <c r="B39" i="2" s="1"/>
  <c r="B40" i="2" s="1"/>
  <c r="B41" i="2" s="1"/>
  <c r="B42" i="2" s="1"/>
  <c r="B43" i="2" s="1"/>
  <c r="B44" i="2" s="1"/>
  <c r="B45" i="2" s="1"/>
  <c r="B46" i="2" s="1"/>
  <c r="B47" i="2" s="1"/>
  <c r="B48" i="2" s="1"/>
  <c r="B49" i="2" s="1"/>
  <c r="B50" i="2" s="1"/>
  <c r="B51" i="2" s="1"/>
  <c r="B52" i="2" s="1"/>
  <c r="B53" i="2" s="1"/>
  <c r="B54" i="2" s="1"/>
  <c r="B55" i="2" s="1"/>
  <c r="B56" i="2" s="1"/>
  <c r="B57" i="2" s="1"/>
  <c r="B58" i="2" s="1"/>
  <c r="B59" i="2" s="1"/>
  <c r="B60" i="2" s="1"/>
  <c r="B61" i="2" s="1"/>
  <c r="B62" i="2" s="1"/>
  <c r="B63" i="2" s="1"/>
  <c r="B64" i="2" s="1"/>
  <c r="B65" i="2" s="1"/>
  <c r="B66" i="2" s="1"/>
  <c r="B67" i="2" s="1"/>
  <c r="B68" i="2" s="1"/>
  <c r="B69" i="2" s="1"/>
  <c r="B70" i="2" s="1"/>
  <c r="B71" i="2" s="1"/>
  <c r="B72" i="2" s="1"/>
  <c r="B73" i="2" s="1"/>
  <c r="B74" i="2" s="1"/>
  <c r="B75" i="2" s="1"/>
  <c r="B76" i="2" s="1"/>
  <c r="B77" i="2" s="1"/>
  <c r="B78" i="2" s="1"/>
  <c r="B79" i="2" s="1"/>
  <c r="B80" i="2" s="1"/>
  <c r="N5" i="2"/>
  <c r="N84" i="2" l="1"/>
  <c r="L87" i="2" s="1"/>
  <c r="I87" i="2"/>
  <c r="M84" i="2"/>
</calcChain>
</file>

<file path=xl/sharedStrings.xml><?xml version="1.0" encoding="utf-8"?>
<sst xmlns="http://schemas.openxmlformats.org/spreadsheetml/2006/main" count="1090" uniqueCount="329">
  <si>
    <t>Etiquetas de fila</t>
  </si>
  <si>
    <t>Cuenta de Mes</t>
  </si>
  <si>
    <t xml:space="preserve">Enero </t>
  </si>
  <si>
    <t xml:space="preserve">Febrero </t>
  </si>
  <si>
    <t>Marzo</t>
  </si>
  <si>
    <t>Abril</t>
  </si>
  <si>
    <t>Total general</t>
  </si>
  <si>
    <t>Valores</t>
  </si>
  <si>
    <t>total de Ha afectadas en ANP</t>
  </si>
  <si>
    <t>total de Ha afectas fuera de ANP</t>
  </si>
  <si>
    <t>Total de Ha afectadas</t>
  </si>
  <si>
    <t>Área Natural Protegida</t>
  </si>
  <si>
    <t>Número de incendios</t>
  </si>
  <si>
    <t xml:space="preserve">La Magdalena </t>
  </si>
  <si>
    <t xml:space="preserve"> El Socorro</t>
  </si>
  <si>
    <t xml:space="preserve"> Santa Marta Las Trincheras, Compljeo Los Farallones</t>
  </si>
  <si>
    <t>Chanmico</t>
  </si>
  <si>
    <t>Manglar golfo de Fonseca</t>
  </si>
  <si>
    <t>El Caballito</t>
  </si>
  <si>
    <t>Manglares Las Tunas</t>
  </si>
  <si>
    <t>El Imposible</t>
  </si>
  <si>
    <t>Montecristo</t>
  </si>
  <si>
    <t>Escuintla</t>
  </si>
  <si>
    <t>San Juan Mercedes Silva</t>
  </si>
  <si>
    <t>La  Joya</t>
  </si>
  <si>
    <t xml:space="preserve">San Lorenzo </t>
  </si>
  <si>
    <t xml:space="preserve">Cerro El Negro </t>
  </si>
  <si>
    <t>Santa Águeda, El Zope, Complejo Los Cóbanos</t>
  </si>
  <si>
    <t>El Chino</t>
  </si>
  <si>
    <t>Santa Marta Las Trincheras, Complejo Los Farallones</t>
  </si>
  <si>
    <t>Gualpirque</t>
  </si>
  <si>
    <t xml:space="preserve">Socorro  Complejo Taquillo </t>
  </si>
  <si>
    <t xml:space="preserve">Comaesland Complejo Taquillo </t>
  </si>
  <si>
    <t xml:space="preserve">Tehucan </t>
  </si>
  <si>
    <t>La Magdalena</t>
  </si>
  <si>
    <t xml:space="preserve"> Las Victorias, Complejo Los Farallones</t>
  </si>
  <si>
    <t>El Jabalí</t>
  </si>
  <si>
    <t xml:space="preserve"> Olomega</t>
  </si>
  <si>
    <t>Las Moritas</t>
  </si>
  <si>
    <t xml:space="preserve">La Isla </t>
  </si>
  <si>
    <t>Manglares Icacal</t>
  </si>
  <si>
    <t xml:space="preserve">Barra de Santiago </t>
  </si>
  <si>
    <t>La Pupusa</t>
  </si>
  <si>
    <t xml:space="preserve">El Mirador </t>
  </si>
  <si>
    <t xml:space="preserve">Crater del Volcan de San Salvador </t>
  </si>
  <si>
    <t xml:space="preserve"> San lucas o Palo galan</t>
  </si>
  <si>
    <t>Tierra Blanca</t>
  </si>
  <si>
    <t xml:space="preserve"> El Jocotal</t>
  </si>
  <si>
    <t>Lavas del Volcan Chaparrastique sur</t>
  </si>
  <si>
    <t>Piedras tontas el Paisnal</t>
  </si>
  <si>
    <t xml:space="preserve">Las   Nieves  </t>
  </si>
  <si>
    <t>Chilanguera</t>
  </si>
  <si>
    <t xml:space="preserve">San Andres </t>
  </si>
  <si>
    <t>Colima</t>
  </si>
  <si>
    <t xml:space="preserve">San Marcelino </t>
  </si>
  <si>
    <t>Talcualhuya</t>
  </si>
  <si>
    <t>Suma de Total afectado</t>
  </si>
  <si>
    <t>Cuenta de Origen del incendio</t>
  </si>
  <si>
    <t>ANP</t>
  </si>
  <si>
    <t>Desconocido</t>
  </si>
  <si>
    <t xml:space="preserve">Extracción de colmenas </t>
  </si>
  <si>
    <t>extracción de fauna silvestre</t>
  </si>
  <si>
    <t>Intencional</t>
  </si>
  <si>
    <t>Quema agricola</t>
  </si>
  <si>
    <t xml:space="preserve">Quema de  basura </t>
  </si>
  <si>
    <t xml:space="preserve">Quema de caña </t>
  </si>
  <si>
    <t xml:space="preserve">Quema de potreros </t>
  </si>
  <si>
    <t>Desconocida</t>
  </si>
  <si>
    <t>Desconosido</t>
  </si>
  <si>
    <t xml:space="preserve">Desconocida </t>
  </si>
  <si>
    <t>Agrícola, aparentemente intencional</t>
  </si>
  <si>
    <t>total Ha afectadas en ANP</t>
  </si>
  <si>
    <t xml:space="preserve"> Total afectado</t>
  </si>
  <si>
    <t>MINISTERIO DE MEDIO AMBIENTE Y RECURSOS NATURALES
DIRECCIÓN GENERAL DE ECOSISTEMAS Y BIODIVERSIDAD
REGISTRO DE INCENDIOS FORESTALES AÑO 2022</t>
  </si>
  <si>
    <t>Fecha de actualización:  22-4-2022</t>
  </si>
  <si>
    <t>No.</t>
  </si>
  <si>
    <t>Selecciones departamento o municipio</t>
  </si>
  <si>
    <t>Nombre del departamento o municipio</t>
  </si>
  <si>
    <t>Mes</t>
  </si>
  <si>
    <t>Fecha inicio</t>
  </si>
  <si>
    <t>Fecha de finalización</t>
  </si>
  <si>
    <t>Ocurrencia: adentro ANP</t>
  </si>
  <si>
    <t>Ocurrencia: zona de amortiguamiento</t>
  </si>
  <si>
    <t>Ocurrencia: en ANP y zona de amortiguamiento</t>
  </si>
  <si>
    <t>Ha afectadas en ANP</t>
  </si>
  <si>
    <t>Ha afectas fuera de ANP</t>
  </si>
  <si>
    <t>Total afectado</t>
  </si>
  <si>
    <t>Latitud</t>
  </si>
  <si>
    <t>Longitud</t>
  </si>
  <si>
    <t>Ecosistema afectado</t>
  </si>
  <si>
    <t>Enlace técnico</t>
  </si>
  <si>
    <t>Origen del incendio</t>
  </si>
  <si>
    <t xml:space="preserve">Departamento </t>
  </si>
  <si>
    <t>Sonsonate</t>
  </si>
  <si>
    <t xml:space="preserve">No </t>
  </si>
  <si>
    <t>Si</t>
  </si>
  <si>
    <t>No</t>
  </si>
  <si>
    <t xml:space="preserve">13°49'23.6"N </t>
  </si>
  <si>
    <t>89°34'39.8"O</t>
  </si>
  <si>
    <t>Zona de cafetal</t>
  </si>
  <si>
    <t>Carolina  Áviles</t>
  </si>
  <si>
    <t>Departamento</t>
  </si>
  <si>
    <t>La Libertad</t>
  </si>
  <si>
    <t xml:space="preserve">13°54'35.30"N </t>
  </si>
  <si>
    <t xml:space="preserve">89°19'34.39"O </t>
  </si>
  <si>
    <r>
      <t xml:space="preserve">Arboles dañados: Laurel,  Jocote, Chaperno, Caoba, Madrecacao, Chaparro, </t>
    </r>
    <r>
      <rPr>
        <i/>
        <sz val="12"/>
        <color theme="4" tint="-0.499984740745262"/>
        <rFont val="Calibri"/>
        <family val="2"/>
        <scheme val="minor"/>
      </rPr>
      <t>Charperno negro,</t>
    </r>
    <r>
      <rPr>
        <sz val="12"/>
        <color theme="4" tint="-0.499984740745262"/>
        <rFont val="Calibri"/>
        <family val="2"/>
        <scheme val="minor"/>
      </rPr>
      <t xml:space="preserve">  Guachipilin,  Caulote y Pie de venado, y especies sembradas  durante la campaña  de reforestación árboles para El Salvador aproximadamente 200 arbolitos  </t>
    </r>
  </si>
  <si>
    <t>Norma Cerón</t>
  </si>
  <si>
    <t xml:space="preserve">Santa  Ana </t>
  </si>
  <si>
    <t>14°21'52.12"N</t>
  </si>
  <si>
    <t>89°23'19.15"O</t>
  </si>
  <si>
    <t xml:space="preserve">Bosque de pino roble </t>
  </si>
  <si>
    <t xml:space="preserve">Ulises Juárez </t>
  </si>
  <si>
    <t xml:space="preserve"> 13°55'22.5"N</t>
  </si>
  <si>
    <t>89°20'40.9"O</t>
  </si>
  <si>
    <t xml:space="preserve">•	Parcelas agrícolas 
•	Vegetación sobre farallón y vegetación arbórea en proceso de regeneración natura
•	Especies arbóreas afectadas:“Quebracho”, “Sicahuite”, “Jiote, Jocote”, “Laurel”, “Guachipilin”, “Flor de mayo”, “Tecomasuchi”,  “Shilo”, “Madrecacao” y “Cincho”. </t>
  </si>
  <si>
    <t xml:space="preserve">13°48'5.29"N </t>
  </si>
  <si>
    <t xml:space="preserve">89°20'9.08"O </t>
  </si>
  <si>
    <t xml:space="preserve">Gramineas sobre colada volcanica </t>
  </si>
  <si>
    <t xml:space="preserve">Chalatengo </t>
  </si>
  <si>
    <t xml:space="preserve">14°18'27.42"N </t>
  </si>
  <si>
    <t xml:space="preserve">89°4'6.8"O </t>
  </si>
  <si>
    <t xml:space="preserve"> 13°47'9.33"N</t>
  </si>
  <si>
    <t xml:space="preserve"> 89°37'26.50"O</t>
  </si>
  <si>
    <t xml:space="preserve">13°48.8'2.8"N </t>
  </si>
  <si>
    <t>}89°35'21.5"O</t>
  </si>
  <si>
    <t xml:space="preserve"> 13°55'37.82"N</t>
  </si>
  <si>
    <t xml:space="preserve"> 89°20'18.75"O</t>
  </si>
  <si>
    <t>Parcela grícola en el ANP. Se afecto arbustos y árboles en desarrollo de las siguientes especies: Morro, Laurel, Conacaste.</t>
  </si>
  <si>
    <t xml:space="preserve">San Vicente  </t>
  </si>
  <si>
    <t xml:space="preserve"> 13°36'53.19"N</t>
  </si>
  <si>
    <t xml:space="preserve"> 88°43'22.65"O</t>
  </si>
  <si>
    <t xml:space="preserve">Parcela agricola colindante al ANP, afecto hierva y arbustos  </t>
  </si>
  <si>
    <t xml:space="preserve">Andres  Sanchez </t>
  </si>
  <si>
    <t xml:space="preserve"> 13°49'5.50"N</t>
  </si>
  <si>
    <t xml:space="preserve"> 89°23'12.81"O</t>
  </si>
  <si>
    <t xml:space="preserve">Parcela agrícola y Vegetación afectada: Gramíneas, compuestas, y especies el proceso de regeneración natural tales como: gramíneas, compuestas y árboles en proceso de desarrollo tales como Chaquiro, Laurel, Chaperno.
</t>
  </si>
  <si>
    <t>Departamentos</t>
  </si>
  <si>
    <t xml:space="preserve"> 13°32'49.50"N</t>
  </si>
  <si>
    <t xml:space="preserve"> 89°49'15.52"O</t>
  </si>
  <si>
    <t xml:space="preserve">vegetación natural del bosque seco tropical y 2000 árboles en desarrollo plantados de una campaña de reforestación </t>
  </si>
  <si>
    <t>Luis Pineda</t>
  </si>
  <si>
    <t>Cuscatlán</t>
  </si>
  <si>
    <t xml:space="preserve"> 14° 2'9.43"N</t>
  </si>
  <si>
    <t xml:space="preserve"> 89° 9'0.02"O</t>
  </si>
  <si>
    <t>Bosque Caduciflio</t>
  </si>
  <si>
    <t>Claudia Rodriguez</t>
  </si>
  <si>
    <t>13°81'50.67"N</t>
  </si>
  <si>
    <t>89°58'61.72"O</t>
  </si>
  <si>
    <t xml:space="preserve"> Vegetación sobre colada Volcánica. Perdida de 8 mil árboles de la campaña de Reforestación Arboles Para El Salvador. </t>
  </si>
  <si>
    <t xml:space="preserve">Departamento  </t>
  </si>
  <si>
    <t xml:space="preserve">San   Salvador </t>
  </si>
  <si>
    <t xml:space="preserve"> Hierbas  y arbustos parcela agricola </t>
  </si>
  <si>
    <t>13°49'47.1"N</t>
  </si>
  <si>
    <t>89°19'54.1"O</t>
  </si>
  <si>
    <t xml:space="preserve">San Vicente </t>
  </si>
  <si>
    <t>13°33'42.32"N</t>
  </si>
  <si>
    <t>88°46'43.81"O</t>
  </si>
  <si>
    <t xml:space="preserve">Hierbas  y arbustos parcela agricola </t>
  </si>
  <si>
    <t xml:space="preserve">Estrato herbáceo, arbustivo y arbóreo, aun no se ha identificado especies, ya que el combate fue de noche. </t>
  </si>
  <si>
    <t xml:space="preserve"> 14° 1'11.86"N</t>
  </si>
  <si>
    <t>89° 8'14.54"O</t>
  </si>
  <si>
    <t>Bosque Caducifolio</t>
  </si>
  <si>
    <t xml:space="preserve"> 13°30'46.68"N</t>
  </si>
  <si>
    <t xml:space="preserve"> 89°31'39.81"O</t>
  </si>
  <si>
    <t>Gramíneas, arbustos  y árboles  (Jiote y Menble) dispersos</t>
  </si>
  <si>
    <t xml:space="preserve">Rene Avendaño </t>
  </si>
  <si>
    <t>13°30'35.35"N</t>
  </si>
  <si>
    <t xml:space="preserve"> 89°31'39.21"O</t>
  </si>
  <si>
    <t>13°42.185' N</t>
  </si>
  <si>
    <t>89°38.729' O</t>
  </si>
  <si>
    <t>vegetación natural del bosque seco tropical y una plantación forestal de Teca</t>
  </si>
  <si>
    <t>Ahuachapán</t>
  </si>
  <si>
    <t>13°44'3.22"N</t>
  </si>
  <si>
    <t xml:space="preserve"> 90°1'24.84"O</t>
  </si>
  <si>
    <t>Maleza</t>
  </si>
  <si>
    <t xml:space="preserve">Gabriel Cortez </t>
  </si>
  <si>
    <t xml:space="preserve">San Salvador </t>
  </si>
  <si>
    <t>13°42'58"N</t>
  </si>
  <si>
    <t xml:space="preserve"> 89°16'04"O</t>
  </si>
  <si>
    <t xml:space="preserve">Vegetación herbácea (pero sobre todo Gramíneas), arbustos  y árboles dispersos; es una finca de café en abandono, región de influencia del ANP  Cráter del Volcán.  </t>
  </si>
  <si>
    <t xml:space="preserve">Si </t>
  </si>
  <si>
    <t>14°09'75"N</t>
  </si>
  <si>
    <t xml:space="preserve"> 89°69'96.5"O</t>
  </si>
  <si>
    <t>Bosque seco</t>
  </si>
  <si>
    <t>Idalma Aldana</t>
  </si>
  <si>
    <t>San Miguel</t>
  </si>
  <si>
    <t>13° 17'06.08"N</t>
  </si>
  <si>
    <t>88°11'48.1"O</t>
  </si>
  <si>
    <t>Bosque semi caducifolio</t>
  </si>
  <si>
    <t>Rosalba Alvarenga</t>
  </si>
  <si>
    <t>desconocido</t>
  </si>
  <si>
    <t xml:space="preserve">Usulutan </t>
  </si>
  <si>
    <t xml:space="preserve"> 13°23'41.34"N</t>
  </si>
  <si>
    <t xml:space="preserve"> 88°27'58.28"O</t>
  </si>
  <si>
    <t>Arbolado disperso</t>
  </si>
  <si>
    <t xml:space="preserve">Xiomara Aquino </t>
  </si>
  <si>
    <t>13°49'5.50"N</t>
  </si>
  <si>
    <t>Teca, Eucalipto, Jiote, Tiguilote, San Andres, entre otras</t>
  </si>
  <si>
    <t xml:space="preserve"> 13°17'52.02"N</t>
  </si>
  <si>
    <t xml:space="preserve"> 88°12'17.53"O</t>
  </si>
  <si>
    <t xml:space="preserve">  Rosalba Alvarenga</t>
  </si>
  <si>
    <t xml:space="preserve">13°13'42.3" N </t>
  </si>
  <si>
    <t>88° 07'26.32 O</t>
  </si>
  <si>
    <t>Bosque humedo tropical</t>
  </si>
  <si>
    <t>Rosalba Alvarega</t>
  </si>
  <si>
    <t xml:space="preserve"> 13°21'47.26"N</t>
  </si>
  <si>
    <t xml:space="preserve"> 88°12'56.05"O</t>
  </si>
  <si>
    <t xml:space="preserve">Rosalba Alvarenga </t>
  </si>
  <si>
    <t>La Unión</t>
  </si>
  <si>
    <t>13°14'09'' N</t>
  </si>
  <si>
    <t>87°50'20'' O</t>
  </si>
  <si>
    <t>Bosque humedo Tropical</t>
  </si>
  <si>
    <t xml:space="preserve"> 13°49'56.28"N</t>
  </si>
  <si>
    <t xml:space="preserve"> 89°19'53.74"O</t>
  </si>
  <si>
    <t>Vegetación en desarrollo sobre colada volcánica, se afectó de manera severa vegetación epifita creciendo sobre colada volcánicas (orquídeas y bromelias)</t>
  </si>
  <si>
    <t>13°28'34.25'' N</t>
  </si>
  <si>
    <t>88°3'53.03'' O</t>
  </si>
  <si>
    <t>Bosque seco tropical</t>
  </si>
  <si>
    <t xml:space="preserve"> 13°11'22.03"N</t>
  </si>
  <si>
    <t xml:space="preserve"> 88°16'05.55"O</t>
  </si>
  <si>
    <t xml:space="preserve"> 13°49'13.20"N</t>
  </si>
  <si>
    <t xml:space="preserve"> 90° 0'34.58"O</t>
  </si>
  <si>
    <t xml:space="preserve"> 13°43'46.02"N</t>
  </si>
  <si>
    <t xml:space="preserve"> 90°2'16.48"O</t>
  </si>
  <si>
    <t xml:space="preserve">Sonsonate </t>
  </si>
  <si>
    <t>13°81'35.20"N</t>
  </si>
  <si>
    <t xml:space="preserve"> 89°57'39.78"O</t>
  </si>
  <si>
    <t>Bosque en formacion ( Flor de mayo, Tecomasuche, gramineas, bromelias, orquideas)</t>
  </si>
  <si>
    <t xml:space="preserve"> 14° 2'17.62"N</t>
  </si>
  <si>
    <t xml:space="preserve"> 89° 8'50.20"O</t>
  </si>
  <si>
    <t xml:space="preserve">La Unión </t>
  </si>
  <si>
    <t>13°14'26'' N</t>
  </si>
  <si>
    <t>88°00'15'' O</t>
  </si>
  <si>
    <t>13°10'38'' N</t>
  </si>
  <si>
    <t>88°01'49'' O</t>
  </si>
  <si>
    <t>Bosque de trancisión</t>
  </si>
  <si>
    <t>Bosque de trancision</t>
  </si>
  <si>
    <t>13°30'38'' N</t>
  </si>
  <si>
    <t>87°59'47'' O</t>
  </si>
  <si>
    <t xml:space="preserve"> 13°44'18.70"N</t>
  </si>
  <si>
    <t xml:space="preserve"> 89°14'55.80"O</t>
  </si>
  <si>
    <t>Pastizal y árboles dispersos en desarrollo de Roble, Capulín macho, Pino, Chichipate, entre otros. En finca La Mica</t>
  </si>
  <si>
    <t>13°42'57.2"N</t>
  </si>
  <si>
    <t xml:space="preserve"> 89°35'44.5" O</t>
  </si>
  <si>
    <t>Vegetación bosque seco tropical</t>
  </si>
  <si>
    <t>Activo</t>
  </si>
  <si>
    <t>13°24'10'' N</t>
  </si>
  <si>
    <t>88°15'22'' O</t>
  </si>
  <si>
    <t>Bosque humedo sud-tropical</t>
  </si>
  <si>
    <t xml:space="preserve"> 14° 1'58.30"N</t>
  </si>
  <si>
    <t xml:space="preserve"> 89° 9'9.21"O</t>
  </si>
  <si>
    <t>13°82'82.83N</t>
  </si>
  <si>
    <t xml:space="preserve"> 89°55'43.13"O</t>
  </si>
  <si>
    <t xml:space="preserve"> Pinera </t>
  </si>
  <si>
    <t xml:space="preserve"> 13°24'38"N</t>
  </si>
  <si>
    <t xml:space="preserve"> 88° 28'06"O</t>
  </si>
  <si>
    <t>Estrato arbustivo mezclado con Zacate Limón</t>
  </si>
  <si>
    <t>13°17'39.30'' N</t>
  </si>
  <si>
    <t>88°14'28.79'' O</t>
  </si>
  <si>
    <t>Bosque tropical</t>
  </si>
  <si>
    <t>13°18'20.45" N</t>
  </si>
  <si>
    <t>88°15'13.46" O</t>
  </si>
  <si>
    <t xml:space="preserve"> 13°46'46.10"N</t>
  </si>
  <si>
    <t xml:space="preserve"> 89° 19'14.70"O</t>
  </si>
  <si>
    <t xml:space="preserve">Bosque en desarrollo </t>
  </si>
  <si>
    <t>Norma Ceron</t>
  </si>
  <si>
    <t>13°22'25.18" N</t>
  </si>
  <si>
    <t>88°11'21.88" O</t>
  </si>
  <si>
    <t xml:space="preserve"> 14°01'36.4"N</t>
  </si>
  <si>
    <t xml:space="preserve"> 89° 13'38.0"O</t>
  </si>
  <si>
    <t xml:space="preserve"> 13°55'32"N</t>
  </si>
  <si>
    <t xml:space="preserve"> 89° 21'02"O</t>
  </si>
  <si>
    <t>Parcelas agricolas y arboles en desarrollo, lauel, nance, caulote, cincho, guarumo</t>
  </si>
  <si>
    <t xml:space="preserve"> 13°55'04"N</t>
  </si>
  <si>
    <t xml:space="preserve"> 89° 19'31"O</t>
  </si>
  <si>
    <t>Parcelas agricolas y arboles dispersos en desarrollo</t>
  </si>
  <si>
    <t>13°21'57.74" N</t>
  </si>
  <si>
    <t>88°12'11.93" O</t>
  </si>
  <si>
    <t xml:space="preserve"> 13°56'02"N</t>
  </si>
  <si>
    <t xml:space="preserve"> 89° 20'47"O</t>
  </si>
  <si>
    <t>Parcelas agricolas Y arboles en desarrollo</t>
  </si>
  <si>
    <t>13°15'37.91" N</t>
  </si>
  <si>
    <t>88°2'47.36" O</t>
  </si>
  <si>
    <t xml:space="preserve"> 13°44'13"N</t>
  </si>
  <si>
    <t xml:space="preserve"> 89° 14'58"O</t>
  </si>
  <si>
    <t>Parcelas agricolas</t>
  </si>
  <si>
    <t xml:space="preserve"> 14°06'41.8"N</t>
  </si>
  <si>
    <t xml:space="preserve"> 89° 40'51.8"O</t>
  </si>
  <si>
    <t>Pino roble</t>
  </si>
  <si>
    <t>La Paz</t>
  </si>
  <si>
    <t xml:space="preserve"> 13°74'"N</t>
  </si>
  <si>
    <t xml:space="preserve"> 88° 53'30.98"O</t>
  </si>
  <si>
    <t>Bosque secundario</t>
  </si>
  <si>
    <t>13°25'36.37" N</t>
  </si>
  <si>
    <t>88°15'50.94" O</t>
  </si>
  <si>
    <t>13°15'20.81" N</t>
  </si>
  <si>
    <t>88°2'34.80" O</t>
  </si>
  <si>
    <t>13°25'23.27" N</t>
  </si>
  <si>
    <t>88°15'41.87" O</t>
  </si>
  <si>
    <t>13°25'7.57" N</t>
  </si>
  <si>
    <t>88°15'30.17" O</t>
  </si>
  <si>
    <t xml:space="preserve"> 13°44'28"N</t>
  </si>
  <si>
    <t xml:space="preserve"> 90° 03'21"O</t>
  </si>
  <si>
    <t>Bosque aluvial</t>
  </si>
  <si>
    <t>13°10'51.13" N</t>
  </si>
  <si>
    <t>87°59'39.66" O</t>
  </si>
  <si>
    <t>87°15'30.17" O</t>
  </si>
  <si>
    <t xml:space="preserve"> 14°0'4.61"N</t>
  </si>
  <si>
    <t xml:space="preserve"> 89° 13'48.51"O</t>
  </si>
  <si>
    <t>La Libertadad</t>
  </si>
  <si>
    <t xml:space="preserve">13°55'38.68"N </t>
  </si>
  <si>
    <t>89°19'47.37"O</t>
  </si>
  <si>
    <t xml:space="preserve">Parcela agricola   </t>
  </si>
  <si>
    <t xml:space="preserve">Norma Ceron </t>
  </si>
  <si>
    <t>sicahuite. Laurel.tecomasuche.pievenado.conacaste negro, carbon, quebracho,. Zorro</t>
  </si>
  <si>
    <t xml:space="preserve"> 13°49'19.3"N</t>
  </si>
  <si>
    <t xml:space="preserve"> 89° 23'27.0"O</t>
  </si>
  <si>
    <t xml:space="preserve"> 13°55'40.4"N</t>
  </si>
  <si>
    <t xml:space="preserve"> 89° 19'51.2"O</t>
  </si>
  <si>
    <t xml:space="preserve">Parcela agricola y relicto de bosque seco </t>
  </si>
  <si>
    <t xml:space="preserve"> 13°42'48.9"N</t>
  </si>
  <si>
    <t xml:space="preserve"> 89°35'51.6" O</t>
  </si>
  <si>
    <t>Laurel, chaperno, zapotillo y arbustos</t>
  </si>
  <si>
    <t>TOTALES</t>
  </si>
  <si>
    <t xml:space="preserve"> ANP </t>
  </si>
  <si>
    <t xml:space="preserve">  AZ</t>
  </si>
  <si>
    <t>AMBAS</t>
  </si>
  <si>
    <t xml:space="preserve">Incidentes </t>
  </si>
  <si>
    <t>Hectáreas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</si>
</sst>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0.000"/>
    <numFmt numFmtId="166" formatCode="0.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8"/>
      <color rgb="FF002060"/>
      <name val="Calibri"/>
      <family val="2"/>
      <scheme val="minor"/>
    </font>
    <font>
      <sz val="18"/>
      <name val="Calibri"/>
      <family val="2"/>
      <scheme val="minor"/>
    </font>
    <font>
      <sz val="18"/>
      <color theme="2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5"/>
      <color theme="2"/>
      <name val="Calibri"/>
      <family val="2"/>
      <scheme val="minor"/>
    </font>
    <font>
      <b/>
      <sz val="12"/>
      <color theme="2"/>
      <name val="Museo Sans 300"/>
      <family val="3"/>
    </font>
    <font>
      <sz val="15"/>
      <color theme="1"/>
      <name val="Calibri"/>
      <family val="2"/>
      <scheme val="minor"/>
    </font>
    <font>
      <sz val="12"/>
      <color theme="4" tint="-0.499984740745262"/>
      <name val="Calibri"/>
      <family val="2"/>
      <scheme val="minor"/>
    </font>
    <font>
      <i/>
      <sz val="12"/>
      <color theme="4" tint="-0.499984740745262"/>
      <name val="Calibri"/>
      <family val="2"/>
      <scheme val="minor"/>
    </font>
    <font>
      <sz val="12"/>
      <color theme="4" tint="-0.499984740745262"/>
      <name val="Arial"/>
      <family val="2"/>
    </font>
    <font>
      <b/>
      <sz val="11"/>
      <color theme="2"/>
      <name val="Calibri"/>
      <family val="2"/>
      <scheme val="minor"/>
    </font>
    <font>
      <b/>
      <sz val="16"/>
      <color theme="2"/>
      <name val="Calibri"/>
      <family val="2"/>
      <scheme val="minor"/>
    </font>
    <font>
      <sz val="16"/>
      <color theme="1"/>
      <name val="Calibri"/>
      <family val="2"/>
      <scheme val="minor"/>
    </font>
    <font>
      <sz val="15"/>
      <name val="Calibri"/>
      <family val="2"/>
      <scheme val="minor"/>
    </font>
    <font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theme="6" tint="0.79998168889431442"/>
      </right>
      <top style="medium">
        <color theme="6" tint="0.79998168889431442"/>
      </top>
      <bottom style="medium">
        <color theme="6" tint="0.79998168889431442"/>
      </bottom>
      <diagonal/>
    </border>
    <border>
      <left style="medium">
        <color theme="6" tint="0.79998168889431442"/>
      </left>
      <right style="medium">
        <color theme="6" tint="0.79998168889431442"/>
      </right>
      <top style="medium">
        <color theme="6" tint="0.79998168889431442"/>
      </top>
      <bottom style="medium">
        <color theme="6" tint="0.79998168889431442"/>
      </bottom>
      <diagonal/>
    </border>
    <border>
      <left style="medium">
        <color theme="6" tint="0.79998168889431442"/>
      </left>
      <right/>
      <top style="medium">
        <color theme="6" tint="0.79998168889431442"/>
      </top>
      <bottom style="medium">
        <color theme="6" tint="0.79998168889431442"/>
      </bottom>
      <diagonal/>
    </border>
  </borders>
  <cellStyleXfs count="5">
    <xf numFmtId="0" fontId="0" fillId="0" borderId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7" fillId="4" borderId="0" applyNumberFormat="0" applyBorder="0" applyAlignment="0" applyProtection="0"/>
    <xf numFmtId="0" fontId="1" fillId="5" borderId="1" applyNumberFormat="0" applyFont="0" applyAlignment="0" applyProtection="0"/>
  </cellStyleXfs>
  <cellXfs count="75">
    <xf numFmtId="0" fontId="0" fillId="0" borderId="0" xfId="0"/>
    <xf numFmtId="0" fontId="0" fillId="0" borderId="0" xfId="0" applyAlignment="1">
      <alignment horizontal="left"/>
    </xf>
    <xf numFmtId="0" fontId="0" fillId="0" borderId="0" xfId="0" applyNumberFormat="1"/>
    <xf numFmtId="0" fontId="0" fillId="0" borderId="0" xfId="0" applyAlignment="1">
      <alignment wrapText="1"/>
    </xf>
    <xf numFmtId="0" fontId="8" fillId="6" borderId="2" xfId="3" applyFont="1" applyFill="1" applyBorder="1" applyAlignment="1">
      <alignment horizontal="left" vertical="center" wrapText="1"/>
    </xf>
    <xf numFmtId="0" fontId="9" fillId="6" borderId="2" xfId="3" applyFont="1" applyFill="1" applyBorder="1" applyAlignment="1">
      <alignment horizontal="left" vertical="center" wrapText="1"/>
    </xf>
    <xf numFmtId="14" fontId="9" fillId="6" borderId="2" xfId="3" applyNumberFormat="1" applyFont="1" applyFill="1" applyBorder="1" applyAlignment="1">
      <alignment horizontal="left" vertical="center" wrapText="1"/>
    </xf>
    <xf numFmtId="0" fontId="10" fillId="0" borderId="0" xfId="0" applyFont="1"/>
    <xf numFmtId="0" fontId="11" fillId="7" borderId="2" xfId="4" applyFont="1" applyFill="1" applyBorder="1" applyAlignment="1">
      <alignment horizontal="left" wrapText="1"/>
    </xf>
    <xf numFmtId="0" fontId="11" fillId="7" borderId="2" xfId="0" applyFont="1" applyFill="1" applyBorder="1" applyAlignment="1">
      <alignment horizontal="left" wrapText="1"/>
    </xf>
    <xf numFmtId="14" fontId="11" fillId="7" borderId="2" xfId="0" applyNumberFormat="1" applyFont="1" applyFill="1" applyBorder="1" applyAlignment="1">
      <alignment horizontal="left" wrapText="1"/>
    </xf>
    <xf numFmtId="2" fontId="11" fillId="7" borderId="2" xfId="4" applyNumberFormat="1" applyFont="1" applyFill="1" applyBorder="1" applyAlignment="1">
      <alignment horizontal="left" wrapText="1"/>
    </xf>
    <xf numFmtId="2" fontId="11" fillId="7" borderId="2" xfId="1" applyNumberFormat="1" applyFont="1" applyFill="1" applyBorder="1" applyAlignment="1">
      <alignment horizontal="left" wrapText="1"/>
    </xf>
    <xf numFmtId="0" fontId="11" fillId="7" borderId="2" xfId="2" applyFont="1" applyFill="1" applyBorder="1" applyAlignment="1">
      <alignment horizontal="left" wrapText="1"/>
    </xf>
    <xf numFmtId="0" fontId="11" fillId="7" borderId="2" xfId="4" applyNumberFormat="1" applyFont="1" applyFill="1" applyBorder="1" applyAlignment="1">
      <alignment horizontal="left" wrapText="1"/>
    </xf>
    <xf numFmtId="0" fontId="11" fillId="7" borderId="2" xfId="1" applyFont="1" applyFill="1" applyBorder="1" applyAlignment="1">
      <alignment horizontal="left" wrapText="1"/>
    </xf>
    <xf numFmtId="14" fontId="11" fillId="7" borderId="2" xfId="1" applyNumberFormat="1" applyFont="1" applyFill="1" applyBorder="1" applyAlignment="1">
      <alignment horizontal="left" wrapText="1"/>
    </xf>
    <xf numFmtId="14" fontId="11" fillId="7" borderId="2" xfId="4" applyNumberFormat="1" applyFont="1" applyFill="1" applyBorder="1" applyAlignment="1">
      <alignment horizontal="left" wrapText="1"/>
    </xf>
    <xf numFmtId="0" fontId="0" fillId="0" borderId="0" xfId="0" applyFill="1"/>
    <xf numFmtId="1" fontId="11" fillId="7" borderId="2" xfId="4" applyNumberFormat="1" applyFont="1" applyFill="1" applyBorder="1" applyAlignment="1">
      <alignment horizontal="left" wrapText="1"/>
    </xf>
    <xf numFmtId="0" fontId="11" fillId="7" borderId="2" xfId="1" applyNumberFormat="1" applyFont="1" applyFill="1" applyBorder="1" applyAlignment="1">
      <alignment horizontal="left" wrapText="1"/>
    </xf>
    <xf numFmtId="1" fontId="11" fillId="7" borderId="2" xfId="1" applyNumberFormat="1" applyFont="1" applyFill="1" applyBorder="1" applyAlignment="1">
      <alignment horizontal="left" wrapText="1"/>
    </xf>
    <xf numFmtId="2" fontId="11" fillId="7" borderId="2" xfId="0" applyNumberFormat="1" applyFont="1" applyFill="1" applyBorder="1" applyAlignment="1">
      <alignment horizontal="left" wrapText="1"/>
    </xf>
    <xf numFmtId="0" fontId="11" fillId="7" borderId="2" xfId="0" applyNumberFormat="1" applyFont="1" applyFill="1" applyBorder="1" applyAlignment="1">
      <alignment horizontal="left" wrapText="1"/>
    </xf>
    <xf numFmtId="0" fontId="11" fillId="7" borderId="2" xfId="0" applyFont="1" applyFill="1" applyBorder="1" applyAlignment="1">
      <alignment horizontal="center" vertical="center"/>
    </xf>
    <xf numFmtId="0" fontId="13" fillId="7" borderId="3" xfId="0" applyFont="1" applyFill="1" applyBorder="1" applyAlignment="1">
      <alignment horizontal="center" vertical="center"/>
    </xf>
    <xf numFmtId="0" fontId="13" fillId="7" borderId="3" xfId="0" applyFont="1" applyFill="1" applyBorder="1" applyAlignment="1">
      <alignment vertical="center" wrapText="1"/>
    </xf>
    <xf numFmtId="14" fontId="11" fillId="7" borderId="2" xfId="0" applyNumberFormat="1" applyFont="1" applyFill="1" applyBorder="1" applyAlignment="1">
      <alignment horizontal="center" vertical="center" wrapText="1"/>
    </xf>
    <xf numFmtId="0" fontId="11" fillId="7" borderId="2" xfId="0" applyFont="1" applyFill="1" applyBorder="1" applyAlignment="1">
      <alignment horizontal="left" vertical="center" wrapText="1"/>
    </xf>
    <xf numFmtId="0" fontId="11" fillId="7" borderId="2" xfId="2" applyFont="1" applyFill="1" applyBorder="1" applyAlignment="1">
      <alignment horizontal="left" vertical="center"/>
    </xf>
    <xf numFmtId="0" fontId="11" fillId="7" borderId="2" xfId="1" applyFont="1" applyFill="1" applyBorder="1" applyAlignment="1">
      <alignment horizontal="left" vertical="center"/>
    </xf>
    <xf numFmtId="0" fontId="11" fillId="7" borderId="2" xfId="4" applyFont="1" applyFill="1" applyBorder="1" applyAlignment="1">
      <alignment horizontal="center" vertical="center" wrapText="1"/>
    </xf>
    <xf numFmtId="0" fontId="11" fillId="7" borderId="2" xfId="1" applyFont="1" applyFill="1" applyBorder="1" applyAlignment="1">
      <alignment horizontal="center" vertical="center" wrapText="1"/>
    </xf>
    <xf numFmtId="0" fontId="13" fillId="7" borderId="2" xfId="0" applyFont="1" applyFill="1" applyBorder="1" applyAlignment="1">
      <alignment horizontal="center" vertical="center" wrapText="1"/>
    </xf>
    <xf numFmtId="0" fontId="11" fillId="7" borderId="2" xfId="2" applyFont="1" applyFill="1" applyBorder="1" applyAlignment="1">
      <alignment vertical="center" wrapText="1"/>
    </xf>
    <xf numFmtId="0" fontId="11" fillId="7" borderId="4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vertical="center"/>
    </xf>
    <xf numFmtId="0" fontId="0" fillId="0" borderId="0" xfId="0" applyFill="1" applyBorder="1" applyAlignment="1">
      <alignment horizontal="left" vertical="center"/>
    </xf>
    <xf numFmtId="0" fontId="15" fillId="0" borderId="0" xfId="4" applyFont="1" applyFill="1" applyBorder="1" applyAlignment="1">
      <alignment horizontal="left" vertical="center"/>
    </xf>
    <xf numFmtId="14" fontId="15" fillId="0" borderId="0" xfId="4" applyNumberFormat="1" applyFont="1" applyFill="1" applyBorder="1" applyAlignment="1">
      <alignment horizontal="left" vertical="center"/>
    </xf>
    <xf numFmtId="0" fontId="15" fillId="8" borderId="6" xfId="4" applyFont="1" applyFill="1" applyBorder="1" applyAlignment="1">
      <alignment horizontal="left" vertical="center"/>
    </xf>
    <xf numFmtId="164" fontId="15" fillId="8" borderId="6" xfId="4" applyNumberFormat="1" applyFont="1" applyFill="1" applyBorder="1" applyAlignment="1">
      <alignment horizontal="left" vertical="center"/>
    </xf>
    <xf numFmtId="164" fontId="15" fillId="8" borderId="7" xfId="4" applyNumberFormat="1" applyFont="1" applyFill="1" applyBorder="1" applyAlignment="1">
      <alignment horizontal="left" vertical="center"/>
    </xf>
    <xf numFmtId="0" fontId="14" fillId="0" borderId="0" xfId="0" applyFont="1" applyFill="1" applyBorder="1" applyAlignment="1">
      <alignment horizontal="left" vertical="center"/>
    </xf>
    <xf numFmtId="0" fontId="15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left" vertical="center" wrapText="1"/>
    </xf>
    <xf numFmtId="14" fontId="15" fillId="0" borderId="0" xfId="0" applyNumberFormat="1" applyFont="1" applyFill="1" applyBorder="1" applyAlignment="1">
      <alignment vertical="center"/>
    </xf>
    <xf numFmtId="0" fontId="15" fillId="8" borderId="6" xfId="4" applyFont="1" applyFill="1" applyBorder="1" applyAlignment="1">
      <alignment horizontal="center" vertical="center" wrapText="1"/>
    </xf>
    <xf numFmtId="0" fontId="15" fillId="0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16" fillId="0" borderId="0" xfId="0" applyFont="1" applyAlignment="1">
      <alignment vertical="center"/>
    </xf>
    <xf numFmtId="14" fontId="16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14" fontId="10" fillId="0" borderId="0" xfId="0" applyNumberFormat="1" applyFont="1" applyAlignment="1">
      <alignment vertical="center"/>
    </xf>
    <xf numFmtId="0" fontId="10" fillId="0" borderId="0" xfId="0" applyFont="1" applyBorder="1" applyAlignment="1">
      <alignment vertical="center"/>
    </xf>
    <xf numFmtId="164" fontId="17" fillId="0" borderId="0" xfId="0" applyNumberFormat="1" applyFont="1" applyAlignment="1">
      <alignment vertical="center"/>
    </xf>
    <xf numFmtId="14" fontId="0" fillId="0" borderId="0" xfId="0" applyNumberFormat="1" applyAlignment="1">
      <alignment vertical="center"/>
    </xf>
    <xf numFmtId="164" fontId="0" fillId="0" borderId="0" xfId="0" applyNumberFormat="1" applyAlignment="1">
      <alignment vertical="center"/>
    </xf>
    <xf numFmtId="164" fontId="18" fillId="0" borderId="0" xfId="0" applyNumberFormat="1" applyFont="1" applyAlignment="1">
      <alignment vertical="center"/>
    </xf>
    <xf numFmtId="0" fontId="18" fillId="0" borderId="0" xfId="0" applyFont="1" applyAlignment="1">
      <alignment vertical="center"/>
    </xf>
    <xf numFmtId="165" fontId="0" fillId="0" borderId="0" xfId="0" applyNumberFormat="1" applyAlignment="1">
      <alignment vertical="center"/>
    </xf>
    <xf numFmtId="165" fontId="18" fillId="0" borderId="0" xfId="0" applyNumberFormat="1" applyFont="1" applyAlignment="1">
      <alignment vertical="center"/>
    </xf>
    <xf numFmtId="166" fontId="0" fillId="0" borderId="0" xfId="0" applyNumberFormat="1" applyAlignment="1">
      <alignment vertical="center"/>
    </xf>
    <xf numFmtId="166" fontId="18" fillId="0" borderId="0" xfId="0" applyNumberFormat="1" applyFont="1" applyAlignment="1">
      <alignment vertical="center"/>
    </xf>
    <xf numFmtId="0" fontId="0" fillId="0" borderId="0" xfId="0" pivotButton="1"/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6" fillId="8" borderId="0" xfId="0" applyFont="1" applyFill="1" applyBorder="1" applyAlignment="1">
      <alignment horizontal="center" vertical="center"/>
    </xf>
    <xf numFmtId="0" fontId="5" fillId="8" borderId="0" xfId="0" applyFont="1" applyFill="1" applyBorder="1" applyAlignment="1">
      <alignment horizontal="center" vertical="center"/>
    </xf>
    <xf numFmtId="0" fontId="15" fillId="8" borderId="5" xfId="4" applyFont="1" applyFill="1" applyBorder="1" applyAlignment="1">
      <alignment horizontal="center" vertical="center"/>
    </xf>
    <xf numFmtId="0" fontId="15" fillId="8" borderId="6" xfId="4" applyFont="1" applyFill="1" applyBorder="1" applyAlignment="1">
      <alignment horizontal="center" vertical="center"/>
    </xf>
    <xf numFmtId="0" fontId="15" fillId="8" borderId="6" xfId="0" applyFont="1" applyFill="1" applyBorder="1" applyAlignment="1">
      <alignment horizontal="center" vertical="center"/>
    </xf>
    <xf numFmtId="0" fontId="8" fillId="8" borderId="6" xfId="0" applyFont="1" applyFill="1" applyBorder="1" applyAlignment="1">
      <alignment horizontal="center" vertical="center"/>
    </xf>
    <xf numFmtId="164" fontId="8" fillId="8" borderId="6" xfId="0" applyNumberFormat="1" applyFont="1" applyFill="1" applyBorder="1" applyAlignment="1">
      <alignment horizontal="center" vertical="center"/>
    </xf>
  </cellXfs>
  <cellStyles count="5">
    <cellStyle name="Bueno" xfId="1" builtinId="26"/>
    <cellStyle name="Incorrecto" xfId="2" builtinId="27"/>
    <cellStyle name="Neutral" xfId="3" builtinId="28"/>
    <cellStyle name="Normal" xfId="0" builtinId="0"/>
    <cellStyle name="Notas" xfId="4" builtinId="10"/>
  </cellStyles>
  <dxfs count="1">
    <dxf>
      <alignment wrapText="1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6.xml"/><Relationship Id="rId3" Type="http://schemas.openxmlformats.org/officeDocument/2006/relationships/pivotCacheDefinition" Target="pivotCache/pivotCacheDefinition1.xml"/><Relationship Id="rId7" Type="http://schemas.openxmlformats.org/officeDocument/2006/relationships/pivotCacheDefinition" Target="pivotCache/pivotCacheDefinition5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4.xml"/><Relationship Id="rId11" Type="http://schemas.openxmlformats.org/officeDocument/2006/relationships/sharedStrings" Target="sharedStrings.xml"/><Relationship Id="rId5" Type="http://schemas.openxmlformats.org/officeDocument/2006/relationships/pivotCacheDefinition" Target="pivotCache/pivotCacheDefinition3.xml"/><Relationship Id="rId10" Type="http://schemas.openxmlformats.org/officeDocument/2006/relationships/styles" Target="styles.xml"/><Relationship Id="rId4" Type="http://schemas.openxmlformats.org/officeDocument/2006/relationships/pivotCacheDefinition" Target="pivotCache/pivotCacheDefinition2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[REGISTRO-PRELIMINAR-DE-INCENDIOS-AL-22042022 (1).xlsx]graficos enero- 22 abril 2022!TablaDinámica6</c:name>
    <c:fmtId val="5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Incendios</a:t>
            </a:r>
            <a:r>
              <a:rPr lang="en-US" baseline="0"/>
              <a:t> atendidos por mes</a:t>
            </a:r>
          </a:p>
          <a:p>
            <a:pPr>
              <a:defRPr/>
            </a:pPr>
            <a:r>
              <a:rPr lang="en-US" baseline="0"/>
              <a:t>enero-marzo 2022</a:t>
            </a:r>
            <a:endParaRPr lang="en-US"/>
          </a:p>
        </c:rich>
      </c:tx>
      <c:layout>
        <c:manualLayout>
          <c:xMode val="edge"/>
          <c:yMode val="edge"/>
          <c:x val="0.12861789151356082"/>
          <c:y val="0.1193496646252551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ivotFmts>
      <c:pivotFmt>
        <c:idx val="0"/>
        <c:spPr>
          <a:pattFill prst="narHorz">
            <a:fgClr>
              <a:schemeClr val="accent1"/>
            </a:fgClr>
            <a:bgClr>
              <a:schemeClr val="accent1">
                <a:lumMod val="20000"/>
                <a:lumOff val="80000"/>
              </a:schemeClr>
            </a:bgClr>
          </a:pattFill>
          <a:ln>
            <a:noFill/>
          </a:ln>
          <a:effectLst>
            <a:innerShdw blurRad="114300">
              <a:schemeClr val="accent1"/>
            </a:innerShdw>
          </a:effectLst>
        </c:spPr>
        <c:marker>
          <c:symbol val="none"/>
        </c:marker>
      </c:pivotFmt>
      <c:pivotFmt>
        <c:idx val="1"/>
        <c:spPr>
          <a:pattFill prst="narHorz">
            <a:fgClr>
              <a:schemeClr val="accent1"/>
            </a:fgClr>
            <a:bgClr>
              <a:schemeClr val="accent1">
                <a:lumMod val="20000"/>
                <a:lumOff val="80000"/>
              </a:schemeClr>
            </a:bgClr>
          </a:pattFill>
          <a:ln>
            <a:noFill/>
          </a:ln>
          <a:effectLst>
            <a:innerShdw blurRad="114300">
              <a:schemeClr val="accent1"/>
            </a:innerShdw>
          </a:effectLst>
        </c:spPr>
        <c:marker>
          <c:symbol val="none"/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'graficos enero- 22 abril 2022'!$W$1</c:f>
              <c:strCache>
                <c:ptCount val="1"/>
                <c:pt idx="0">
                  <c:v>Total</c:v>
                </c:pt>
              </c:strCache>
            </c:strRef>
          </c:tx>
          <c:spPr>
            <a:pattFill prst="narHorz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1"/>
              </a:innerShdw>
            </a:effectLst>
          </c:spPr>
          <c:invertIfNegative val="0"/>
          <c:cat>
            <c:strRef>
              <c:f>'graficos enero- 22 abril 2022'!$V$2:$V$6</c:f>
              <c:strCache>
                <c:ptCount val="4"/>
                <c:pt idx="0">
                  <c:v>Enero </c:v>
                </c:pt>
                <c:pt idx="1">
                  <c:v>Febrero </c:v>
                </c:pt>
                <c:pt idx="2">
                  <c:v>Marzo</c:v>
                </c:pt>
                <c:pt idx="3">
                  <c:v>Abril</c:v>
                </c:pt>
              </c:strCache>
            </c:strRef>
          </c:cat>
          <c:val>
            <c:numRef>
              <c:f>'graficos enero- 22 abril 2022'!$W$2:$W$6</c:f>
              <c:numCache>
                <c:formatCode>General</c:formatCode>
                <c:ptCount val="4"/>
                <c:pt idx="0">
                  <c:v>8</c:v>
                </c:pt>
                <c:pt idx="1">
                  <c:v>24</c:v>
                </c:pt>
                <c:pt idx="2">
                  <c:v>39</c:v>
                </c:pt>
                <c:pt idx="3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9AC-4608-B463-A99D01C475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4"/>
        <c:overlap val="-22"/>
        <c:axId val="540314415"/>
        <c:axId val="414824367"/>
      </c:barChart>
      <c:catAx>
        <c:axId val="54031441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414824367"/>
        <c:crosses val="autoZero"/>
        <c:auto val="1"/>
        <c:lblAlgn val="ctr"/>
        <c:lblOffset val="100"/>
        <c:noMultiLvlLbl val="0"/>
      </c:catAx>
      <c:valAx>
        <c:axId val="41482436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540314415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>
            <a:solidFill>
              <a:schemeClr val="tx1">
                <a:lumMod val="15000"/>
                <a:lumOff val="85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</c:dTable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[REGISTRO-PRELIMINAR-DE-INCENDIOS-AL-22042022 (1).xlsx]graficos enero- 22 abril 2022!TablaDinámica7</c:name>
    <c:fmtId val="5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SV"/>
              <a:t>Afectación</a:t>
            </a:r>
            <a:r>
              <a:rPr lang="es-SV" baseline="0"/>
              <a:t> en ha </a:t>
            </a:r>
          </a:p>
          <a:p>
            <a:pPr>
              <a:defRPr/>
            </a:pPr>
            <a:r>
              <a:rPr lang="es-SV" baseline="0"/>
              <a:t>enero-marzo 2021</a:t>
            </a:r>
            <a:endParaRPr lang="es-SV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ivotFmts>
      <c:pivotFmt>
        <c:idx val="0"/>
        <c:spPr>
          <a:pattFill prst="narHorz">
            <a:fgClr>
              <a:schemeClr val="accent1"/>
            </a:fgClr>
            <a:bgClr>
              <a:schemeClr val="accent1">
                <a:lumMod val="20000"/>
                <a:lumOff val="80000"/>
              </a:schemeClr>
            </a:bgClr>
          </a:pattFill>
          <a:ln>
            <a:noFill/>
          </a:ln>
          <a:effectLst>
            <a:innerShdw blurRad="114300">
              <a:schemeClr val="accent1"/>
            </a:innerShdw>
          </a:effectLst>
        </c:spPr>
        <c:marker>
          <c:spPr>
            <a:solidFill>
              <a:schemeClr val="accent1"/>
            </a:solidFill>
            <a:ln>
              <a:noFill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SV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pattFill prst="narHorz">
            <a:fgClr>
              <a:schemeClr val="accent1"/>
            </a:fgClr>
            <a:bgClr>
              <a:schemeClr val="accent1">
                <a:lumMod val="20000"/>
                <a:lumOff val="80000"/>
              </a:schemeClr>
            </a:bgClr>
          </a:pattFill>
          <a:ln>
            <a:noFill/>
          </a:ln>
          <a:effectLst>
            <a:innerShdw blurRad="114300">
              <a:schemeClr val="accent1"/>
            </a:innerShdw>
          </a:effectLst>
        </c:spPr>
        <c:marker>
          <c:spPr>
            <a:solidFill>
              <a:schemeClr val="accent1"/>
            </a:solidFill>
            <a:ln>
              <a:noFill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SV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pattFill prst="narHorz">
            <a:fgClr>
              <a:schemeClr val="accent1"/>
            </a:fgClr>
            <a:bgClr>
              <a:schemeClr val="accent1">
                <a:lumMod val="20000"/>
                <a:lumOff val="80000"/>
              </a:schemeClr>
            </a:bgClr>
          </a:pattFill>
          <a:ln>
            <a:noFill/>
          </a:ln>
          <a:effectLst>
            <a:innerShdw blurRad="114300">
              <a:schemeClr val="accent1"/>
            </a:innerShdw>
          </a:effectLst>
        </c:spPr>
        <c:marker>
          <c:spPr>
            <a:solidFill>
              <a:schemeClr val="accent1"/>
            </a:solidFill>
            <a:ln>
              <a:noFill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SV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pattFill prst="narHorz">
            <a:fgClr>
              <a:schemeClr val="accent1"/>
            </a:fgClr>
            <a:bgClr>
              <a:schemeClr val="accent1">
                <a:lumMod val="20000"/>
                <a:lumOff val="80000"/>
              </a:schemeClr>
            </a:bgClr>
          </a:pattFill>
          <a:ln>
            <a:noFill/>
          </a:ln>
          <a:effectLst>
            <a:innerShdw blurRad="114300">
              <a:schemeClr val="accent1"/>
            </a:inn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SV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pattFill prst="narHorz">
            <a:fgClr>
              <a:schemeClr val="accent1"/>
            </a:fgClr>
            <a:bgClr>
              <a:schemeClr val="accent1">
                <a:lumMod val="20000"/>
                <a:lumOff val="80000"/>
              </a:schemeClr>
            </a:bgClr>
          </a:pattFill>
          <a:ln>
            <a:noFill/>
          </a:ln>
          <a:effectLst>
            <a:innerShdw blurRad="114300">
              <a:schemeClr val="accent1"/>
            </a:inn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SV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pattFill prst="narHorz">
            <a:fgClr>
              <a:schemeClr val="accent1"/>
            </a:fgClr>
            <a:bgClr>
              <a:schemeClr val="accent1">
                <a:lumMod val="20000"/>
                <a:lumOff val="80000"/>
              </a:schemeClr>
            </a:bgClr>
          </a:pattFill>
          <a:ln>
            <a:noFill/>
          </a:ln>
          <a:effectLst>
            <a:innerShdw blurRad="114300">
              <a:schemeClr val="accent1"/>
            </a:inn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SV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pattFill prst="narHorz">
            <a:fgClr>
              <a:schemeClr val="accent1"/>
            </a:fgClr>
            <a:bgClr>
              <a:schemeClr val="accent1">
                <a:lumMod val="20000"/>
                <a:lumOff val="80000"/>
              </a:schemeClr>
            </a:bgClr>
          </a:pattFill>
          <a:ln>
            <a:noFill/>
          </a:ln>
          <a:effectLst>
            <a:innerShdw blurRad="114300">
              <a:schemeClr val="accent1"/>
            </a:inn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SV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'graficos enero- 22 abril 2022'!$W$8</c:f>
              <c:strCache>
                <c:ptCount val="1"/>
                <c:pt idx="0">
                  <c:v>Total</c:v>
                </c:pt>
              </c:strCache>
            </c:strRef>
          </c:tx>
          <c:spPr>
            <a:pattFill prst="narHorz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1"/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'graficos enero- 22 abril 2022'!$V$9:$V$11</c:f>
              <c:strCache>
                <c:ptCount val="3"/>
                <c:pt idx="0">
                  <c:v>total de Ha afectadas en ANP</c:v>
                </c:pt>
                <c:pt idx="1">
                  <c:v>total de Ha afectas fuera de ANP</c:v>
                </c:pt>
                <c:pt idx="2">
                  <c:v>Total de Ha afectadas</c:v>
                </c:pt>
              </c:strCache>
            </c:strRef>
          </c:cat>
          <c:val>
            <c:numRef>
              <c:f>'graficos enero- 22 abril 2022'!$W$9:$W$11</c:f>
              <c:numCache>
                <c:formatCode>General</c:formatCode>
                <c:ptCount val="3"/>
                <c:pt idx="0">
                  <c:v>860.05689999999981</c:v>
                </c:pt>
                <c:pt idx="1">
                  <c:v>2966.8</c:v>
                </c:pt>
                <c:pt idx="2">
                  <c:v>3826.8569000000002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5B-4503-88E3-B71BCD4DCFB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64"/>
        <c:overlap val="-22"/>
        <c:axId val="652372479"/>
        <c:axId val="414825615"/>
      </c:barChart>
      <c:catAx>
        <c:axId val="6523724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414825615"/>
        <c:crosses val="autoZero"/>
        <c:auto val="0"/>
        <c:lblAlgn val="ctr"/>
        <c:lblOffset val="100"/>
        <c:noMultiLvlLbl val="0"/>
      </c:catAx>
      <c:valAx>
        <c:axId val="414825615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65237247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[REGISTRO-PRELIMINAR-DE-INCENDIOS-AL-22042022 (1).xlsx]graficos enero- 22 abril 2022!TablaDinámica8</c:name>
    <c:fmtId val="5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recurrencia</a:t>
            </a:r>
            <a:r>
              <a:rPr lang="en-US" baseline="0"/>
              <a:t> de incendios por anp</a:t>
            </a:r>
          </a:p>
          <a:p>
            <a:pPr>
              <a:defRPr/>
            </a:pPr>
            <a:r>
              <a:rPr lang="en-US" baseline="0"/>
              <a:t>enero-marzo 2022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-540000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SV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-540000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SV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'graficos enero- 22 abril 2022'!$W$13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'graficos enero- 22 abril 2022'!$V$14:$V$57</c:f>
              <c:strCache>
                <c:ptCount val="43"/>
                <c:pt idx="0">
                  <c:v>La Magdalena </c:v>
                </c:pt>
                <c:pt idx="1">
                  <c:v> El Socorro</c:v>
                </c:pt>
                <c:pt idx="2">
                  <c:v> Santa Marta Las Trincheras, Compljeo Los Farallones</c:v>
                </c:pt>
                <c:pt idx="3">
                  <c:v>Chanmico</c:v>
                </c:pt>
                <c:pt idx="4">
                  <c:v>Manglar golfo de Fonseca</c:v>
                </c:pt>
                <c:pt idx="5">
                  <c:v>El Caballito</c:v>
                </c:pt>
                <c:pt idx="6">
                  <c:v>Manglares Las Tunas</c:v>
                </c:pt>
                <c:pt idx="7">
                  <c:v>El Imposible</c:v>
                </c:pt>
                <c:pt idx="8">
                  <c:v>Montecristo</c:v>
                </c:pt>
                <c:pt idx="9">
                  <c:v>Escuintla</c:v>
                </c:pt>
                <c:pt idx="10">
                  <c:v>San Juan Mercedes Silva</c:v>
                </c:pt>
                <c:pt idx="11">
                  <c:v>La  Joya</c:v>
                </c:pt>
                <c:pt idx="12">
                  <c:v>San Lorenzo </c:v>
                </c:pt>
                <c:pt idx="13">
                  <c:v>Cerro El Negro </c:v>
                </c:pt>
                <c:pt idx="14">
                  <c:v>Santa Águeda, El Zope, Complejo Los Cóbanos</c:v>
                </c:pt>
                <c:pt idx="15">
                  <c:v>El Chino</c:v>
                </c:pt>
                <c:pt idx="16">
                  <c:v>Santa Marta Las Trincheras, Complejo Los Farallones</c:v>
                </c:pt>
                <c:pt idx="17">
                  <c:v>Gualpirque</c:v>
                </c:pt>
                <c:pt idx="18">
                  <c:v>Socorro  Complejo Taquillo </c:v>
                </c:pt>
                <c:pt idx="19">
                  <c:v>Comaesland Complejo Taquillo </c:v>
                </c:pt>
                <c:pt idx="20">
                  <c:v>Tehucan </c:v>
                </c:pt>
                <c:pt idx="21">
                  <c:v>La Magdalena</c:v>
                </c:pt>
                <c:pt idx="22">
                  <c:v> Las Victorias, Complejo Los Farallones</c:v>
                </c:pt>
                <c:pt idx="23">
                  <c:v>El Jabalí</c:v>
                </c:pt>
                <c:pt idx="24">
                  <c:v> Olomega</c:v>
                </c:pt>
                <c:pt idx="25">
                  <c:v>Las Moritas</c:v>
                </c:pt>
                <c:pt idx="26">
                  <c:v>La Isla </c:v>
                </c:pt>
                <c:pt idx="27">
                  <c:v>Manglares Icacal</c:v>
                </c:pt>
                <c:pt idx="28">
                  <c:v>Barra de Santiago </c:v>
                </c:pt>
                <c:pt idx="29">
                  <c:v>La Pupusa</c:v>
                </c:pt>
                <c:pt idx="30">
                  <c:v>El Mirador </c:v>
                </c:pt>
                <c:pt idx="31">
                  <c:v>Crater del Volcan de San Salvador </c:v>
                </c:pt>
                <c:pt idx="32">
                  <c:v> San lucas o Palo galan</c:v>
                </c:pt>
                <c:pt idx="33">
                  <c:v>Tierra Blanca</c:v>
                </c:pt>
                <c:pt idx="34">
                  <c:v> El Jocotal</c:v>
                </c:pt>
                <c:pt idx="35">
                  <c:v>Lavas del Volcan Chaparrastique sur</c:v>
                </c:pt>
                <c:pt idx="36">
                  <c:v>Piedras tontas el Paisnal</c:v>
                </c:pt>
                <c:pt idx="37">
                  <c:v>Las   Nieves  </c:v>
                </c:pt>
                <c:pt idx="38">
                  <c:v>Chilanguera</c:v>
                </c:pt>
                <c:pt idx="39">
                  <c:v>San Andres </c:v>
                </c:pt>
                <c:pt idx="40">
                  <c:v>Colima</c:v>
                </c:pt>
                <c:pt idx="41">
                  <c:v>San Marcelino </c:v>
                </c:pt>
                <c:pt idx="42">
                  <c:v>Talcualhuya</c:v>
                </c:pt>
              </c:strCache>
            </c:strRef>
          </c:cat>
          <c:val>
            <c:numRef>
              <c:f>'graficos enero- 22 abril 2022'!$W$14:$W$57</c:f>
              <c:numCache>
                <c:formatCode>General</c:formatCode>
                <c:ptCount val="43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  <c:pt idx="29">
                  <c:v>2</c:v>
                </c:pt>
                <c:pt idx="30">
                  <c:v>2</c:v>
                </c:pt>
                <c:pt idx="31">
                  <c:v>2</c:v>
                </c:pt>
                <c:pt idx="32">
                  <c:v>2</c:v>
                </c:pt>
                <c:pt idx="33">
                  <c:v>2</c:v>
                </c:pt>
                <c:pt idx="34">
                  <c:v>2</c:v>
                </c:pt>
                <c:pt idx="35">
                  <c:v>3</c:v>
                </c:pt>
                <c:pt idx="36">
                  <c:v>3</c:v>
                </c:pt>
                <c:pt idx="37">
                  <c:v>3</c:v>
                </c:pt>
                <c:pt idx="38">
                  <c:v>3</c:v>
                </c:pt>
                <c:pt idx="39">
                  <c:v>3</c:v>
                </c:pt>
                <c:pt idx="40">
                  <c:v>4</c:v>
                </c:pt>
                <c:pt idx="41">
                  <c:v>5</c:v>
                </c:pt>
                <c:pt idx="42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4DF-43F2-A286-0F10DCB8698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axId val="652357679"/>
        <c:axId val="550225967"/>
      </c:barChart>
      <c:catAx>
        <c:axId val="6523576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550225967"/>
        <c:crosses val="autoZero"/>
        <c:auto val="1"/>
        <c:lblAlgn val="ctr"/>
        <c:lblOffset val="100"/>
        <c:noMultiLvlLbl val="0"/>
      </c:catAx>
      <c:valAx>
        <c:axId val="550225967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65235767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[REGISTRO-PRELIMINAR-DE-INCENDIOS-AL-22042022 (1).xlsx]graficos enero- 22 abril 2022!TablaDinámica10</c:name>
    <c:fmtId val="5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s-SV"/>
              <a:t>Afectación</a:t>
            </a:r>
            <a:r>
              <a:rPr lang="es-SV" baseline="0"/>
              <a:t> en Ha por ANP</a:t>
            </a:r>
            <a:endParaRPr lang="es-SV"/>
          </a:p>
        </c:rich>
      </c:tx>
      <c:layout>
        <c:manualLayout>
          <c:xMode val="edge"/>
          <c:yMode val="edge"/>
          <c:x val="0.37946169772256727"/>
          <c:y val="4.612069405721171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ivotFmts>
      <c:pivotFmt>
        <c:idx val="0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/>
        </c:spPr>
        <c:marker>
          <c:symbol val="none"/>
        </c:marker>
      </c:pivotFmt>
      <c:pivotFmt>
        <c:idx val="1"/>
      </c:pivotFmt>
      <c:pivotFmt>
        <c:idx val="2"/>
      </c:pivotFmt>
      <c:pivotFmt>
        <c:idx val="3"/>
      </c:pivotFmt>
      <c:pivotFmt>
        <c:idx val="4"/>
      </c:pivotFmt>
      <c:pivotFmt>
        <c:idx val="5"/>
      </c:pivotFmt>
      <c:pivotFmt>
        <c:idx val="6"/>
      </c:pivotFmt>
      <c:pivotFmt>
        <c:idx val="7"/>
      </c:pivotFmt>
      <c:pivotFmt>
        <c:idx val="8"/>
      </c:pivotFmt>
      <c:pivotFmt>
        <c:idx val="9"/>
      </c:pivotFmt>
      <c:pivotFmt>
        <c:idx val="10"/>
      </c:pivotFmt>
      <c:pivotFmt>
        <c:idx val="11"/>
      </c:pivotFmt>
      <c:pivotFmt>
        <c:idx val="12"/>
      </c:pivotFmt>
      <c:pivotFmt>
        <c:idx val="13"/>
      </c:pivotFmt>
      <c:pivotFmt>
        <c:idx val="14"/>
      </c:pivotFmt>
      <c:pivotFmt>
        <c:idx val="15"/>
      </c:pivotFmt>
      <c:pivotFmt>
        <c:idx val="16"/>
      </c:pivotFmt>
      <c:pivotFmt>
        <c:idx val="17"/>
      </c:pivotFmt>
      <c:pivotFmt>
        <c:idx val="18"/>
      </c:pivotFmt>
      <c:pivotFmt>
        <c:idx val="19"/>
      </c:pivotFmt>
      <c:pivotFmt>
        <c:idx val="20"/>
      </c:pivotFmt>
      <c:pivotFmt>
        <c:idx val="21"/>
      </c:pivotFmt>
      <c:pivotFmt>
        <c:idx val="22"/>
      </c:pivotFmt>
      <c:pivotFmt>
        <c:idx val="23"/>
      </c:pivotFmt>
      <c:pivotFmt>
        <c:idx val="24"/>
      </c:pivotFmt>
      <c:pivotFmt>
        <c:idx val="25"/>
      </c:pivotFmt>
      <c:pivotFmt>
        <c:idx val="26"/>
      </c:pivotFmt>
      <c:pivotFmt>
        <c:idx val="27"/>
      </c:pivotFmt>
      <c:pivotFmt>
        <c:idx val="28"/>
      </c:pivotFmt>
      <c:pivotFmt>
        <c:idx val="29"/>
      </c:pivotFmt>
      <c:pivotFmt>
        <c:idx val="30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/>
        </c:spPr>
        <c:marker>
          <c:symbol val="none"/>
        </c:marker>
      </c:pivotFmt>
      <c:pivotFmt>
        <c:idx val="31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/>
        </c:spPr>
        <c:marker>
          <c:symbol val="none"/>
        </c:marker>
      </c:pivotFmt>
      <c:pivotFmt>
        <c:idx val="32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/>
        </c:spPr>
        <c:marker>
          <c:symbol val="none"/>
        </c:marker>
      </c:pivotFmt>
      <c:pivotFmt>
        <c:idx val="33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/>
        </c:spPr>
        <c:marker>
          <c:symbol val="none"/>
        </c:marker>
      </c:pivotFmt>
    </c:pivotFmts>
    <c:plotArea>
      <c:layout>
        <c:manualLayout>
          <c:layoutTarget val="inner"/>
          <c:xMode val="edge"/>
          <c:yMode val="edge"/>
          <c:x val="0.40936665525504973"/>
          <c:y val="0.10881285982689241"/>
          <c:w val="0.39786009357525959"/>
          <c:h val="0.85113613842924574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'graficos enero- 22 abril 2022'!$W$59</c:f>
              <c:strCache>
                <c:ptCount val="1"/>
                <c:pt idx="0">
                  <c:v>Total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'graficos enero- 22 abril 2022'!$V$60:$V$103</c:f>
              <c:strCache>
                <c:ptCount val="43"/>
                <c:pt idx="0">
                  <c:v>Tehucan </c:v>
                </c:pt>
                <c:pt idx="1">
                  <c:v> Santa Marta Las Trincheras, Compljeo Los Farallones</c:v>
                </c:pt>
                <c:pt idx="2">
                  <c:v>Chanmico</c:v>
                </c:pt>
                <c:pt idx="3">
                  <c:v>Barra de Santiago </c:v>
                </c:pt>
                <c:pt idx="4">
                  <c:v>La  Joya</c:v>
                </c:pt>
                <c:pt idx="5">
                  <c:v>El Jabalí</c:v>
                </c:pt>
                <c:pt idx="6">
                  <c:v>El Caballito</c:v>
                </c:pt>
                <c:pt idx="7">
                  <c:v>Crater del Volcan de San Salvador </c:v>
                </c:pt>
                <c:pt idx="8">
                  <c:v>San Lorenzo </c:v>
                </c:pt>
                <c:pt idx="9">
                  <c:v>Santa Marta Las Trincheras, Complejo Los Farallones</c:v>
                </c:pt>
                <c:pt idx="10">
                  <c:v>La Magdalena </c:v>
                </c:pt>
                <c:pt idx="11">
                  <c:v> Las Victorias, Complejo Los Farallones</c:v>
                </c:pt>
                <c:pt idx="12">
                  <c:v> El Jocotal</c:v>
                </c:pt>
                <c:pt idx="13">
                  <c:v>Montecristo</c:v>
                </c:pt>
                <c:pt idx="14">
                  <c:v>Cerro El Negro </c:v>
                </c:pt>
                <c:pt idx="15">
                  <c:v>San Juan Mercedes Silva</c:v>
                </c:pt>
                <c:pt idx="16">
                  <c:v>Escuintla</c:v>
                </c:pt>
                <c:pt idx="17">
                  <c:v>Colima</c:v>
                </c:pt>
                <c:pt idx="18">
                  <c:v>El Chino</c:v>
                </c:pt>
                <c:pt idx="19">
                  <c:v>Socorro  Complejo Taquillo </c:v>
                </c:pt>
                <c:pt idx="20">
                  <c:v>Las   Nieves  </c:v>
                </c:pt>
                <c:pt idx="21">
                  <c:v>Talcualhuya</c:v>
                </c:pt>
                <c:pt idx="22">
                  <c:v>San Andres </c:v>
                </c:pt>
                <c:pt idx="23">
                  <c:v>El Imposible</c:v>
                </c:pt>
                <c:pt idx="24">
                  <c:v>La Isla </c:v>
                </c:pt>
                <c:pt idx="25">
                  <c:v>Manglares Icacal</c:v>
                </c:pt>
                <c:pt idx="26">
                  <c:v> Olomega</c:v>
                </c:pt>
                <c:pt idx="27">
                  <c:v>Manglares Las Tunas</c:v>
                </c:pt>
                <c:pt idx="28">
                  <c:v>El Mirador </c:v>
                </c:pt>
                <c:pt idx="29">
                  <c:v>Manglar golfo de Fonseca</c:v>
                </c:pt>
                <c:pt idx="30">
                  <c:v>Comaesland Complejo Taquillo </c:v>
                </c:pt>
                <c:pt idx="31">
                  <c:v>Gualpirque</c:v>
                </c:pt>
                <c:pt idx="32">
                  <c:v>Santa Águeda, El Zope, Complejo Los Cóbanos</c:v>
                </c:pt>
                <c:pt idx="33">
                  <c:v>Tierra Blanca</c:v>
                </c:pt>
                <c:pt idx="34">
                  <c:v>La Magdalena</c:v>
                </c:pt>
                <c:pt idx="35">
                  <c:v>Lavas del Volcan Chaparrastique sur</c:v>
                </c:pt>
                <c:pt idx="36">
                  <c:v>Las Moritas</c:v>
                </c:pt>
                <c:pt idx="37">
                  <c:v>San Marcelino </c:v>
                </c:pt>
                <c:pt idx="38">
                  <c:v>Piedras tontas el Paisnal</c:v>
                </c:pt>
                <c:pt idx="39">
                  <c:v> San lucas o Palo galan</c:v>
                </c:pt>
                <c:pt idx="40">
                  <c:v> El Socorro</c:v>
                </c:pt>
                <c:pt idx="41">
                  <c:v>La Pupusa</c:v>
                </c:pt>
                <c:pt idx="42">
                  <c:v>Chilanguera</c:v>
                </c:pt>
              </c:strCache>
            </c:strRef>
          </c:cat>
          <c:val>
            <c:numRef>
              <c:f>'graficos enero- 22 abril 2022'!$W$60:$W$103</c:f>
              <c:numCache>
                <c:formatCode>General</c:formatCode>
                <c:ptCount val="43"/>
                <c:pt idx="0">
                  <c:v>0.32400000000000001</c:v>
                </c:pt>
                <c:pt idx="1">
                  <c:v>0.35</c:v>
                </c:pt>
                <c:pt idx="2">
                  <c:v>0.5</c:v>
                </c:pt>
                <c:pt idx="3">
                  <c:v>1.2</c:v>
                </c:pt>
                <c:pt idx="4">
                  <c:v>1.39</c:v>
                </c:pt>
                <c:pt idx="5">
                  <c:v>1.5</c:v>
                </c:pt>
                <c:pt idx="6">
                  <c:v>2</c:v>
                </c:pt>
                <c:pt idx="7">
                  <c:v>2.35</c:v>
                </c:pt>
                <c:pt idx="8">
                  <c:v>2.8</c:v>
                </c:pt>
                <c:pt idx="9">
                  <c:v>4</c:v>
                </c:pt>
                <c:pt idx="10">
                  <c:v>4</c:v>
                </c:pt>
                <c:pt idx="11">
                  <c:v>4.47</c:v>
                </c:pt>
                <c:pt idx="12">
                  <c:v>5</c:v>
                </c:pt>
                <c:pt idx="13">
                  <c:v>5.25</c:v>
                </c:pt>
                <c:pt idx="14">
                  <c:v>7.05</c:v>
                </c:pt>
                <c:pt idx="15">
                  <c:v>10</c:v>
                </c:pt>
                <c:pt idx="16">
                  <c:v>12</c:v>
                </c:pt>
                <c:pt idx="17">
                  <c:v>12.853900000000001</c:v>
                </c:pt>
                <c:pt idx="18">
                  <c:v>14</c:v>
                </c:pt>
                <c:pt idx="19">
                  <c:v>19</c:v>
                </c:pt>
                <c:pt idx="20">
                  <c:v>20.85</c:v>
                </c:pt>
                <c:pt idx="21">
                  <c:v>28.75</c:v>
                </c:pt>
                <c:pt idx="22">
                  <c:v>34</c:v>
                </c:pt>
                <c:pt idx="23">
                  <c:v>35</c:v>
                </c:pt>
                <c:pt idx="24">
                  <c:v>38.4</c:v>
                </c:pt>
                <c:pt idx="25">
                  <c:v>40</c:v>
                </c:pt>
                <c:pt idx="26">
                  <c:v>40</c:v>
                </c:pt>
                <c:pt idx="27">
                  <c:v>40</c:v>
                </c:pt>
                <c:pt idx="28">
                  <c:v>43.4</c:v>
                </c:pt>
                <c:pt idx="29">
                  <c:v>45</c:v>
                </c:pt>
                <c:pt idx="30">
                  <c:v>46</c:v>
                </c:pt>
                <c:pt idx="31">
                  <c:v>70</c:v>
                </c:pt>
                <c:pt idx="32">
                  <c:v>80</c:v>
                </c:pt>
                <c:pt idx="33">
                  <c:v>110</c:v>
                </c:pt>
                <c:pt idx="34">
                  <c:v>115</c:v>
                </c:pt>
                <c:pt idx="35">
                  <c:v>120</c:v>
                </c:pt>
                <c:pt idx="36">
                  <c:v>129</c:v>
                </c:pt>
                <c:pt idx="37">
                  <c:v>135.41899999999998</c:v>
                </c:pt>
                <c:pt idx="38">
                  <c:v>137</c:v>
                </c:pt>
                <c:pt idx="39">
                  <c:v>160</c:v>
                </c:pt>
                <c:pt idx="40">
                  <c:v>240</c:v>
                </c:pt>
                <c:pt idx="41">
                  <c:v>816</c:v>
                </c:pt>
                <c:pt idx="42">
                  <c:v>1193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F7D-4F7F-9B84-3FAEFC52F2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678466175"/>
        <c:axId val="675686063"/>
      </c:barChart>
      <c:catAx>
        <c:axId val="678466175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675686063"/>
        <c:crosses val="autoZero"/>
        <c:auto val="1"/>
        <c:lblAlgn val="ctr"/>
        <c:lblOffset val="100"/>
        <c:noMultiLvlLbl val="0"/>
      </c:catAx>
      <c:valAx>
        <c:axId val="67568606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67846617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[REGISTRO-PRELIMINAR-DE-INCENDIOS-AL-22042022 (1).xlsx]graficos enero- 22 abril 2022!TablaDinámica13</c:name>
    <c:fmtId val="5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all" spc="5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cAUSA</a:t>
            </a:r>
            <a:r>
              <a:rPr lang="en-US" baseline="0"/>
              <a:t> DE INCENDIOS </a:t>
            </a:r>
          </a:p>
          <a:p>
            <a:pPr>
              <a:defRPr/>
            </a:pPr>
            <a:r>
              <a:rPr lang="en-US" baseline="0"/>
              <a:t>ENERO-mARZO 2022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all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s-SV"/>
            </a:p>
          </c:txPr>
          <c:showLegendKey val="0"/>
          <c:showVal val="1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tx1">
              <a:lumMod val="65000"/>
              <a:lumOff val="35000"/>
            </a:schemeClr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  <c:dLbl>
          <c:idx val="0"/>
          <c:layout>
            <c:manualLayout>
              <c:x val="1.644639778563772E-2"/>
              <c:y val="-3.5767505581045238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s-SV"/>
            </a:p>
          </c:txPr>
          <c:showLegendKey val="0"/>
          <c:showVal val="1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rgbClr val="4CB1BC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  <c:dLbl>
          <c:idx val="0"/>
          <c:layout>
            <c:manualLayout>
              <c:x val="2.4968789013732834E-3"/>
              <c:y val="-1.2835939012107727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s-SV"/>
            </a:p>
          </c:txPr>
          <c:showLegendKey val="0"/>
          <c:showVal val="1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  <c:pivotFmt>
        <c:idx val="4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  <c:pivotFmt>
        <c:idx val="5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  <c:pivotFmt>
        <c:idx val="6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  <c:pivotFmt>
        <c:idx val="7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  <c:pivotFmt>
        <c:idx val="8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  <c:pivotFmt>
        <c:idx val="9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  <c:pivotFmt>
        <c:idx val="10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  <c:pivotFmt>
        <c:idx val="11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  <c:pivotFmt>
        <c:idx val="12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  <c:pivotFmt>
        <c:idx val="13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s-SV"/>
            </a:p>
          </c:txPr>
          <c:showLegendKey val="0"/>
          <c:showVal val="1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  <c:pivotFmt>
        <c:idx val="15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  <c:pivotFmt>
        <c:idx val="16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  <c:pivotFmt>
        <c:idx val="17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  <c:pivotFmt>
        <c:idx val="18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  <c:pivotFmt>
        <c:idx val="19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  <c:pivotFmt>
        <c:idx val="20"/>
        <c:spPr>
          <a:solidFill>
            <a:srgbClr val="4CB1BC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  <c:dLbl>
          <c:idx val="0"/>
          <c:layout>
            <c:manualLayout>
              <c:x val="2.4968789013732834E-3"/>
              <c:y val="-1.2835939012107727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s-SV"/>
            </a:p>
          </c:txPr>
          <c:showLegendKey val="0"/>
          <c:showVal val="1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solidFill>
            <a:schemeClr val="tx1">
              <a:lumMod val="65000"/>
              <a:lumOff val="35000"/>
            </a:schemeClr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  <c:dLbl>
          <c:idx val="0"/>
          <c:layout>
            <c:manualLayout>
              <c:x val="1.644639778563772E-2"/>
              <c:y val="-3.5767505581045238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s-SV"/>
            </a:p>
          </c:txPr>
          <c:showLegendKey val="0"/>
          <c:showVal val="1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  <c:pivotFmt>
        <c:idx val="23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  <c:pivotFmt>
        <c:idx val="24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  <c:pivotFmt>
        <c:idx val="25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</c:pivotFmts>
    <c:plotArea>
      <c:layout>
        <c:manualLayout>
          <c:layoutTarget val="inner"/>
          <c:xMode val="edge"/>
          <c:yMode val="edge"/>
          <c:x val="0.18169828574515409"/>
          <c:y val="0.2454092109306498"/>
          <c:w val="0.46069264679520006"/>
          <c:h val="0.75459078906935018"/>
        </c:manualLayout>
      </c:layout>
      <c:doughnutChart>
        <c:varyColors val="1"/>
        <c:ser>
          <c:idx val="0"/>
          <c:order val="0"/>
          <c:tx>
            <c:strRef>
              <c:f>'graficos enero- 22 abril 2022'!$W$105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4E21-438E-8E94-A895BE2C19E2}"/>
              </c:ext>
            </c:extLst>
          </c:dPt>
          <c:dPt>
            <c:idx val="1"/>
            <c:bubble3D val="0"/>
            <c:spPr>
              <a:solidFill>
                <a:schemeClr val="accent3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4E21-438E-8E94-A895BE2C19E2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4E21-438E-8E94-A895BE2C19E2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4E21-438E-8E94-A895BE2C19E2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4E21-438E-8E94-A895BE2C19E2}"/>
              </c:ext>
            </c:extLst>
          </c:dPt>
          <c:dPt>
            <c:idx val="5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4E21-438E-8E94-A895BE2C19E2}"/>
              </c:ext>
            </c:extLst>
          </c:dPt>
          <c:dPt>
            <c:idx val="6"/>
            <c:bubble3D val="0"/>
            <c:spPr>
              <a:solidFill>
                <a:srgbClr val="4CB1BC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4E21-438E-8E94-A895BE2C19E2}"/>
              </c:ext>
            </c:extLst>
          </c:dPt>
          <c:dPt>
            <c:idx val="7"/>
            <c:bubble3D val="0"/>
            <c:spPr>
              <a:solidFill>
                <a:schemeClr val="tx1">
                  <a:lumMod val="65000"/>
                  <a:lumOff val="35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4E21-438E-8E94-A895BE2C19E2}"/>
              </c:ext>
            </c:extLst>
          </c:dPt>
          <c:dPt>
            <c:idx val="8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1-4E21-438E-8E94-A895BE2C19E2}"/>
              </c:ext>
            </c:extLst>
          </c:dPt>
          <c:dPt>
            <c:idx val="9"/>
            <c:bubble3D val="0"/>
            <c:spPr>
              <a:solidFill>
                <a:schemeClr val="accent1">
                  <a:lumMod val="8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3-4E21-438E-8E94-A895BE2C19E2}"/>
              </c:ext>
            </c:extLst>
          </c:dPt>
          <c:dPt>
            <c:idx val="10"/>
            <c:bubble3D val="0"/>
            <c:spPr>
              <a:solidFill>
                <a:schemeClr val="accent3">
                  <a:lumMod val="8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5-4E21-438E-8E94-A895BE2C19E2}"/>
              </c:ext>
            </c:extLst>
          </c:dPt>
          <c:dPt>
            <c:idx val="11"/>
            <c:bubble3D val="0"/>
            <c:spPr>
              <a:solidFill>
                <a:schemeClr val="accent5">
                  <a:lumMod val="8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7-4E21-438E-8E94-A895BE2C19E2}"/>
              </c:ext>
            </c:extLst>
          </c:dPt>
          <c:dLbls>
            <c:dLbl>
              <c:idx val="6"/>
              <c:layout>
                <c:manualLayout>
                  <c:x val="2.4968789013732834E-3"/>
                  <c:y val="-1.2835939012107727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E21-438E-8E94-A895BE2C19E2}"/>
                </c:ext>
              </c:extLst>
            </c:dLbl>
            <c:dLbl>
              <c:idx val="7"/>
              <c:layout>
                <c:manualLayout>
                  <c:x val="1.644639778563772E-2"/>
                  <c:y val="-3.5767505581045238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E21-438E-8E94-A895BE2C19E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'graficos enero- 22 abril 2022'!$V$106:$V$118</c:f>
              <c:strCache>
                <c:ptCount val="12"/>
                <c:pt idx="0">
                  <c:v>Desconocido</c:v>
                </c:pt>
                <c:pt idx="1">
                  <c:v>Extracción de colmenas </c:v>
                </c:pt>
                <c:pt idx="2">
                  <c:v>extracción de fauna silvestre</c:v>
                </c:pt>
                <c:pt idx="3">
                  <c:v>Intencional</c:v>
                </c:pt>
                <c:pt idx="4">
                  <c:v>Quema agricola</c:v>
                </c:pt>
                <c:pt idx="5">
                  <c:v>Quema de  basura </c:v>
                </c:pt>
                <c:pt idx="6">
                  <c:v>Quema de caña </c:v>
                </c:pt>
                <c:pt idx="7">
                  <c:v>Quema de potreros </c:v>
                </c:pt>
                <c:pt idx="8">
                  <c:v>Desconocida</c:v>
                </c:pt>
                <c:pt idx="9">
                  <c:v>Desconosido</c:v>
                </c:pt>
                <c:pt idx="10">
                  <c:v>Desconocida </c:v>
                </c:pt>
                <c:pt idx="11">
                  <c:v>Agrícola, aparentemente intencional</c:v>
                </c:pt>
              </c:strCache>
            </c:strRef>
          </c:cat>
          <c:val>
            <c:numRef>
              <c:f>'graficos enero- 22 abril 2022'!$W$106:$W$118</c:f>
              <c:numCache>
                <c:formatCode>General</c:formatCode>
                <c:ptCount val="12"/>
                <c:pt idx="0">
                  <c:v>34</c:v>
                </c:pt>
                <c:pt idx="1">
                  <c:v>2</c:v>
                </c:pt>
                <c:pt idx="2">
                  <c:v>1</c:v>
                </c:pt>
                <c:pt idx="3">
                  <c:v>3</c:v>
                </c:pt>
                <c:pt idx="4">
                  <c:v>11</c:v>
                </c:pt>
                <c:pt idx="5">
                  <c:v>2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16</c:v>
                </c:pt>
                <c:pt idx="10">
                  <c:v>2</c:v>
                </c:pt>
                <c:pt idx="1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4E21-438E-8E94-A895BE2C19E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[REGISTRO-PRELIMINAR-DE-INCENDIOS-AL-22042022 (1).xlsx]graficos enero- 22 abril 2022!TablaDinámica1</c:name>
    <c:fmtId val="6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SV"/>
              <a:t>Afectación en Hectáreas por mes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ivotFmts>
      <c:pivotFmt>
        <c:idx val="0"/>
        <c:spPr>
          <a:pattFill prst="narHorz">
            <a:fgClr>
              <a:schemeClr val="accent1"/>
            </a:fgClr>
            <a:bgClr>
              <a:schemeClr val="accent1">
                <a:lumMod val="20000"/>
                <a:lumOff val="80000"/>
              </a:schemeClr>
            </a:bgClr>
          </a:pattFill>
          <a:ln>
            <a:noFill/>
          </a:ln>
          <a:effectLst>
            <a:innerShdw blurRad="114300">
              <a:schemeClr val="accent1"/>
            </a:inn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7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SV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pattFill prst="narHorz">
            <a:fgClr>
              <a:schemeClr val="accent1"/>
            </a:fgClr>
            <a:bgClr>
              <a:schemeClr val="accent1">
                <a:lumMod val="20000"/>
                <a:lumOff val="80000"/>
              </a:schemeClr>
            </a:bgClr>
          </a:pattFill>
          <a:ln>
            <a:noFill/>
          </a:ln>
          <a:effectLst>
            <a:innerShdw blurRad="114300">
              <a:schemeClr val="accent1"/>
            </a:inn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7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SV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pattFill prst="narHorz">
            <a:fgClr>
              <a:schemeClr val="accent1"/>
            </a:fgClr>
            <a:bgClr>
              <a:schemeClr val="accent1">
                <a:lumMod val="20000"/>
                <a:lumOff val="80000"/>
              </a:schemeClr>
            </a:bgClr>
          </a:pattFill>
          <a:ln>
            <a:noFill/>
          </a:ln>
          <a:effectLst>
            <a:innerShdw blurRad="114300">
              <a:schemeClr val="accent1"/>
            </a:inn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6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SV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pattFill prst="narHorz">
            <a:fgClr>
              <a:schemeClr val="accent1"/>
            </a:fgClr>
            <a:bgClr>
              <a:schemeClr val="accent1">
                <a:lumMod val="20000"/>
                <a:lumOff val="80000"/>
              </a:schemeClr>
            </a:bgClr>
          </a:pattFill>
          <a:ln>
            <a:noFill/>
          </a:ln>
          <a:effectLst>
            <a:innerShdw blurRad="114300">
              <a:schemeClr val="accent1"/>
            </a:inn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7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SV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pattFill prst="narHorz">
            <a:fgClr>
              <a:schemeClr val="accent1"/>
            </a:fgClr>
            <a:bgClr>
              <a:schemeClr val="accent1">
                <a:lumMod val="20000"/>
                <a:lumOff val="80000"/>
              </a:schemeClr>
            </a:bgClr>
          </a:pattFill>
          <a:ln>
            <a:noFill/>
          </a:ln>
          <a:effectLst>
            <a:innerShdw blurRad="114300">
              <a:schemeClr val="accent1"/>
            </a:inn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7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SV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pattFill prst="narHorz">
            <a:fgClr>
              <a:schemeClr val="accent1"/>
            </a:fgClr>
            <a:bgClr>
              <a:schemeClr val="accent1">
                <a:lumMod val="20000"/>
                <a:lumOff val="80000"/>
              </a:schemeClr>
            </a:bgClr>
          </a:pattFill>
          <a:ln>
            <a:noFill/>
          </a:ln>
          <a:effectLst>
            <a:innerShdw blurRad="114300">
              <a:schemeClr val="accent1"/>
            </a:inn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6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SV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'graficos enero- 22 abril 2022'!$W$120</c:f>
              <c:strCache>
                <c:ptCount val="1"/>
                <c:pt idx="0">
                  <c:v>total Ha afectadas en ANP</c:v>
                </c:pt>
              </c:strCache>
            </c:strRef>
          </c:tx>
          <c:spPr>
            <a:pattFill prst="narHorz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1"/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'graficos enero- 22 abril 2022'!$V$121:$V$125</c:f>
              <c:strCache>
                <c:ptCount val="4"/>
                <c:pt idx="0">
                  <c:v>Enero </c:v>
                </c:pt>
                <c:pt idx="1">
                  <c:v>Febrero </c:v>
                </c:pt>
                <c:pt idx="2">
                  <c:v>Marzo</c:v>
                </c:pt>
                <c:pt idx="3">
                  <c:v>Abril</c:v>
                </c:pt>
              </c:strCache>
            </c:strRef>
          </c:cat>
          <c:val>
            <c:numRef>
              <c:f>'graficos enero- 22 abril 2022'!$W$121:$W$125</c:f>
              <c:numCache>
                <c:formatCode>General</c:formatCode>
                <c:ptCount val="4"/>
                <c:pt idx="0">
                  <c:v>50.429000000000002</c:v>
                </c:pt>
                <c:pt idx="1">
                  <c:v>580.69439999999997</c:v>
                </c:pt>
                <c:pt idx="2">
                  <c:v>212.03350000000003</c:v>
                </c:pt>
                <c:pt idx="3">
                  <c:v>16.900000000000002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26-44C0-9E95-7AEE558ED943}"/>
            </c:ext>
          </c:extLst>
        </c:ser>
        <c:ser>
          <c:idx val="1"/>
          <c:order val="1"/>
          <c:tx>
            <c:strRef>
              <c:f>'graficos enero- 22 abril 2022'!$X$120</c:f>
              <c:strCache>
                <c:ptCount val="1"/>
                <c:pt idx="0">
                  <c:v>total de Ha afectas fuera de ANP</c:v>
                </c:pt>
              </c:strCache>
            </c:strRef>
          </c:tx>
          <c:spPr>
            <a:pattFill prst="narHorz">
              <a:fgClr>
                <a:schemeClr val="accent3"/>
              </a:fgClr>
              <a:bgClr>
                <a:schemeClr val="accent3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3"/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'graficos enero- 22 abril 2022'!$V$121:$V$125</c:f>
              <c:strCache>
                <c:ptCount val="4"/>
                <c:pt idx="0">
                  <c:v>Enero </c:v>
                </c:pt>
                <c:pt idx="1">
                  <c:v>Febrero </c:v>
                </c:pt>
                <c:pt idx="2">
                  <c:v>Marzo</c:v>
                </c:pt>
                <c:pt idx="3">
                  <c:v>Abril</c:v>
                </c:pt>
              </c:strCache>
            </c:strRef>
          </c:cat>
          <c:val>
            <c:numRef>
              <c:f>'graficos enero- 22 abril 2022'!$X$121:$X$125</c:f>
              <c:numCache>
                <c:formatCode>General</c:formatCode>
                <c:ptCount val="4"/>
                <c:pt idx="0">
                  <c:v>12.29</c:v>
                </c:pt>
                <c:pt idx="1">
                  <c:v>1122.4099999999999</c:v>
                </c:pt>
                <c:pt idx="2">
                  <c:v>1795.6</c:v>
                </c:pt>
                <c:pt idx="3">
                  <c:v>36.5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126-44C0-9E95-7AEE558ED943}"/>
            </c:ext>
          </c:extLst>
        </c:ser>
        <c:ser>
          <c:idx val="2"/>
          <c:order val="2"/>
          <c:tx>
            <c:strRef>
              <c:f>'graficos enero- 22 abril 2022'!$Y$120</c:f>
              <c:strCache>
                <c:ptCount val="1"/>
                <c:pt idx="0">
                  <c:v> Total afectado</c:v>
                </c:pt>
              </c:strCache>
            </c:strRef>
          </c:tx>
          <c:spPr>
            <a:pattFill prst="narHorz">
              <a:fgClr>
                <a:schemeClr val="accent5"/>
              </a:fgClr>
              <a:bgClr>
                <a:schemeClr val="accent5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5"/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'graficos enero- 22 abril 2022'!$V$121:$V$125</c:f>
              <c:strCache>
                <c:ptCount val="4"/>
                <c:pt idx="0">
                  <c:v>Enero </c:v>
                </c:pt>
                <c:pt idx="1">
                  <c:v>Febrero </c:v>
                </c:pt>
                <c:pt idx="2">
                  <c:v>Marzo</c:v>
                </c:pt>
                <c:pt idx="3">
                  <c:v>Abril</c:v>
                </c:pt>
              </c:strCache>
            </c:strRef>
          </c:cat>
          <c:val>
            <c:numRef>
              <c:f>'graficos enero- 22 abril 2022'!$Y$121:$Y$125</c:f>
              <c:numCache>
                <c:formatCode>General</c:formatCode>
                <c:ptCount val="4"/>
                <c:pt idx="0">
                  <c:v>62.718999999999994</c:v>
                </c:pt>
                <c:pt idx="1">
                  <c:v>1703.1044000000002</c:v>
                </c:pt>
                <c:pt idx="2">
                  <c:v>2007.6334999999999</c:v>
                </c:pt>
                <c:pt idx="3">
                  <c:v>53.4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126-44C0-9E95-7AEE558ED94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64"/>
        <c:overlap val="-22"/>
        <c:axId val="67473439"/>
        <c:axId val="2079521295"/>
      </c:barChart>
      <c:catAx>
        <c:axId val="674734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2079521295"/>
        <c:crosses val="autoZero"/>
        <c:auto val="1"/>
        <c:lblAlgn val="ctr"/>
        <c:lblOffset val="100"/>
        <c:noMultiLvlLbl val="0"/>
      </c:catAx>
      <c:valAx>
        <c:axId val="2079521295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674734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0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5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scene3d>
        <a:camera prst="orthographicFront"/>
        <a:lightRig rig="brightRoom" dir="t"/>
      </a:scene3d>
      <a:sp3d prstMaterial="flat">
        <a:bevelT w="50800" h="101600" prst="angle"/>
        <a:contourClr>
          <a:srgbClr val="000000"/>
        </a:contourClr>
      </a:sp3d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1" i="0" kern="1200" cap="all" spc="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22678</xdr:rowOff>
    </xdr:from>
    <xdr:to>
      <xdr:col>3</xdr:col>
      <xdr:colOff>737054</xdr:colOff>
      <xdr:row>14</xdr:row>
      <xdr:rowOff>170089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8F4B455-16E8-4472-850C-0B19327EAE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759733</xdr:colOff>
      <xdr:row>0</xdr:row>
      <xdr:rowOff>22679</xdr:rowOff>
    </xdr:from>
    <xdr:to>
      <xdr:col>10</xdr:col>
      <xdr:colOff>460827</xdr:colOff>
      <xdr:row>15</xdr:row>
      <xdr:rowOff>11340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3A8833E6-294A-40F0-9018-8CF86867386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492580</xdr:colOff>
      <xdr:row>0</xdr:row>
      <xdr:rowOff>27439</xdr:rowOff>
    </xdr:from>
    <xdr:to>
      <xdr:col>19</xdr:col>
      <xdr:colOff>423637</xdr:colOff>
      <xdr:row>32</xdr:row>
      <xdr:rowOff>113393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9F670AE1-962E-423F-B34A-C0CA3540D4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14</xdr:row>
      <xdr:rowOff>147865</xdr:rowOff>
    </xdr:from>
    <xdr:to>
      <xdr:col>3</xdr:col>
      <xdr:colOff>737055</xdr:colOff>
      <xdr:row>39</xdr:row>
      <xdr:rowOff>22679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7E228860-7E98-4D1C-826C-7BAD6E2CDB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</xdr:col>
      <xdr:colOff>753838</xdr:colOff>
      <xdr:row>15</xdr:row>
      <xdr:rowOff>3853</xdr:rowOff>
    </xdr:from>
    <xdr:to>
      <xdr:col>10</xdr:col>
      <xdr:colOff>487589</xdr:colOff>
      <xdr:row>39</xdr:row>
      <xdr:rowOff>22679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943A1B44-556F-4D52-8AD5-AA0F93BF8F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27213</xdr:colOff>
      <xdr:row>39</xdr:row>
      <xdr:rowOff>45809</xdr:rowOff>
    </xdr:from>
    <xdr:to>
      <xdr:col>10</xdr:col>
      <xdr:colOff>476250</xdr:colOff>
      <xdr:row>61</xdr:row>
      <xdr:rowOff>113392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C614D69F-B777-4F9C-A2E9-89A0AAEF71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1100139</xdr:colOff>
      <xdr:row>0</xdr:row>
      <xdr:rowOff>290510</xdr:rowOff>
    </xdr:from>
    <xdr:to>
      <xdr:col>4</xdr:col>
      <xdr:colOff>2124941</xdr:colOff>
      <xdr:row>1</xdr:row>
      <xdr:rowOff>933450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280AC23-3BF7-43B9-A298-6353D8BA8F0D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24214" y="290510"/>
          <a:ext cx="3358427" cy="1738315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ncendios\INCENDIOS_actualizaci&#243;n_22_04_22.xlsx" TargetMode="External"/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ncendios\INCENDIOS_actualizaci&#243;n_22_04_22.xlsx" TargetMode="External"/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ncendios\INCENDIOS_actualizaci&#243;n_22_04_22.xlsx" TargetMode="External"/><Relationship Id="rId1" Type="http://schemas.openxmlformats.org/officeDocument/2006/relationships/pivotCacheRecords" Target="pivotCacheRecords3.xml"/></Relationships>
</file>

<file path=xl/pivotCache/_rels/pivotCacheDefinition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ncendios\INCENDIOS_actualizaci&#243;n_22_04_22.xlsx" TargetMode="External"/><Relationship Id="rId1" Type="http://schemas.openxmlformats.org/officeDocument/2006/relationships/pivotCacheRecords" Target="pivotCacheRecords4.xml"/></Relationships>
</file>

<file path=xl/pivotCache/_rels/pivotCacheDefinition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ncendios\INCENDIOS_actualizaci&#243;n_22_04_22.xlsx" TargetMode="External"/><Relationship Id="rId1" Type="http://schemas.openxmlformats.org/officeDocument/2006/relationships/pivotCacheRecords" Target="pivotCacheRecords5.xml"/></Relationships>
</file>

<file path=xl/pivotCache/_rels/pivotCacheDefinition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ncendios\INCENDIOS_actualizaci&#243;n_22_04_22.xlsx" TargetMode="External"/><Relationship Id="rId1" Type="http://schemas.openxmlformats.org/officeDocument/2006/relationships/pivotCacheRecords" Target="pivotCacheRecords6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licia Verónica Beltrán Sánchez" refreshedDate="44676.404891435188" createdVersion="6" refreshedVersion="6" minRefreshableVersion="3" recordCount="78" xr:uid="{61D4C402-F778-440A-92A5-4794DD849696}">
  <cacheSource type="worksheet">
    <worksheetSource ref="L4:N82" sheet="Enero a Dic 2022" r:id="rId2"/>
  </cacheSource>
  <cacheFields count="3">
    <cacheField name="Ha afectadas en ANP" numFmtId="0">
      <sharedItems containsString="0" containsBlank="1" containsNumber="1" minValue="0" maxValue="250"/>
    </cacheField>
    <cacheField name="Ha afectas fuera de ANP" numFmtId="0">
      <sharedItems containsSemiMixedTypes="0" containsString="0" containsNumber="1" minValue="0" maxValue="483"/>
    </cacheField>
    <cacheField name="Total afectado" numFmtId="0">
      <sharedItems containsSemiMixedTypes="0" containsString="0" containsNumber="1" minValue="0.04" maxValue="733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licia Verónica Beltrán Sánchez" refreshedDate="44676.404890162034" createdVersion="6" refreshedVersion="6" minRefreshableVersion="3" recordCount="78" xr:uid="{3F32AC31-5732-4BFC-8FA0-F30D0F959EB4}">
  <cacheSource type="worksheet">
    <worksheetSource ref="F4:F82" sheet="Enero a Dic 2022" r:id="rId2"/>
  </cacheSource>
  <cacheFields count="1">
    <cacheField name="Mes" numFmtId="0">
      <sharedItems count="9">
        <s v="Enero "/>
        <s v="Marzo"/>
        <s v="Febrero "/>
        <s v="Abril"/>
        <s v="Marzo " u="1"/>
        <s v="febrero-marzo" u="1"/>
        <s v="Abril " u="1"/>
        <s v="febrero" u="1"/>
        <s v="febrero y marzo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licia Verónica Beltrán Sánchez" refreshedDate="44676.404891782404" createdVersion="6" refreshedVersion="6" minRefreshableVersion="3" recordCount="78" xr:uid="{A5EC0D8F-4DE6-45A9-A8AE-EAEDE78A3F3C}">
  <cacheSource type="worksheet">
    <worksheetSource ref="S4:S82" sheet="Enero a Dic 2022" r:id="rId2"/>
  </cacheSource>
  <cacheFields count="1">
    <cacheField name="Origen del incendio" numFmtId="0">
      <sharedItems count="12">
        <s v="Quema de  basura "/>
        <s v="Desconocido"/>
        <s v="Quema agricola"/>
        <s v="Extracción de colmenas "/>
        <s v="Intencional"/>
        <s v="Quema de potreros "/>
        <s v="extracción de fauna silvestre"/>
        <s v="Desconosido"/>
        <s v="Quema de caña "/>
        <s v="Desconocida"/>
        <s v="Desconocida "/>
        <s v="Agrícola, aparentemente intencional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licia Verónica Beltrán Sánchez" refreshedDate="44676.410425000002" createdVersion="6" refreshedVersion="6" minRefreshableVersion="3" recordCount="78" xr:uid="{0D5D5150-526D-463F-A895-A54E8B9E0138}">
  <cacheSource type="worksheet">
    <worksheetSource ref="E4:N82" sheet="Enero a Dic 2022" r:id="rId2"/>
  </cacheSource>
  <cacheFields count="10">
    <cacheField name="ANP" numFmtId="0">
      <sharedItems count="51">
        <s v="San Marcelino "/>
        <s v="Talcualhuya"/>
        <s v="Montecristo"/>
        <s v="Chanmico"/>
        <s v="Cerro El Negro "/>
        <s v="La  Joya"/>
        <s v="San Andres "/>
        <s v="Santa Águeda, El Zope, Complejo Los Cóbanos"/>
        <s v="Colima"/>
        <s v="Crater del Volcan de San Salvador "/>
        <s v="La Isla "/>
        <s v="Tehucan "/>
        <s v="Comaesland Complejo Taquillo "/>
        <s v="Socorro  Complejo Taquillo "/>
        <s v=" Las Victorias, Complejo Los Farallones"/>
        <s v="Barra de Santiago "/>
        <s v="La Magdalena "/>
        <s v="Chilanguera"/>
        <s v="Las   Nieves  "/>
        <s v="Tierra Blanca"/>
        <s v="Las Moritas"/>
        <s v="Gualpirque"/>
        <s v=" Olomega"/>
        <s v="El Caballito"/>
        <s v="El Imposible"/>
        <s v=" El Socorro"/>
        <s v="Manglares Icacal"/>
        <s v=" San lucas o Palo galan"/>
        <s v="El Mirador "/>
        <s v="Santa Marta Las Trincheras, Complejo Los Farallones"/>
        <s v="La Pupusa"/>
        <s v=" El Jocotal"/>
        <s v="El Jabalí"/>
        <s v="San Juan Mercedes Silva"/>
        <s v="Piedras tontas el Paisnal"/>
        <s v="La Magdalena"/>
        <s v="Escuintla"/>
        <s v="Lavas del Volcan Chaparrastique sur"/>
        <s v="El Chino"/>
        <s v="Manglares Las Tunas"/>
        <s v="Manglar golfo de Fonseca"/>
        <s v="San Lorenzo "/>
        <s v=" Santa Marta Las Trincheras, Compljeo Los Farallones"/>
        <s v="Chilanguera " u="1"/>
        <s v="ANP Las Victorias, Complejo Los Farallones" u="1"/>
        <s v="ANP Olomega" u="1"/>
        <s v="ANP El Socorro" u="1"/>
        <s v="ANP El Jocotal" u="1"/>
        <s v="ANP Santa Marta Las Trincheras, Compljeo Los Farallones" u="1"/>
        <s v="ANP San lucas o Palo galan" u="1"/>
        <s v="La  Magdlena " u="1"/>
      </sharedItems>
    </cacheField>
    <cacheField name="Mes" numFmtId="0">
      <sharedItems/>
    </cacheField>
    <cacheField name="Fecha inicio" numFmtId="14">
      <sharedItems containsSemiMixedTypes="0" containsNonDate="0" containsDate="1" containsString="0" minDate="2022-01-02T00:00:00" maxDate="2022-04-23T00:00:00"/>
    </cacheField>
    <cacheField name="Fecha de finalización" numFmtId="14">
      <sharedItems containsDate="1" containsMixedTypes="1" minDate="2022-01-02T00:00:00" maxDate="2022-04-23T00:00:00"/>
    </cacheField>
    <cacheField name="Ocurrencia: adentro ANP" numFmtId="0">
      <sharedItems/>
    </cacheField>
    <cacheField name="Ocurrencia: zona de amortiguamiento" numFmtId="0">
      <sharedItems/>
    </cacheField>
    <cacheField name="Ocurrencia: en ANP y zona de amortiguamiento" numFmtId="0">
      <sharedItems/>
    </cacheField>
    <cacheField name="Ha afectadas en ANP" numFmtId="0">
      <sharedItems containsString="0" containsBlank="1" containsNumber="1" minValue="0" maxValue="250" count="39">
        <n v="0"/>
        <n v="2.5"/>
        <n v="0.35"/>
        <n v="2.8"/>
        <n v="0.4"/>
        <n v="7.0000000000000007E-2"/>
        <n v="44.308999999999997"/>
        <n v="2.1"/>
        <n v="34"/>
        <n v="1.3099000000000001"/>
        <n v="52.3"/>
        <n v="0.32400000000000001"/>
        <n v="30"/>
        <n v="8.7104999999999997"/>
        <n v="19"/>
        <n v="6"/>
        <n v="4"/>
        <n v="0.7"/>
        <n v="3"/>
        <n v="250"/>
        <n v="150"/>
        <n v="40"/>
        <n v="18"/>
        <m/>
        <n v="24.9"/>
        <n v="2.1150000000000002"/>
        <n v="20"/>
        <n v="3.5"/>
        <n v="8"/>
        <n v="0.71850000000000003"/>
        <n v="1"/>
        <n v="1.4"/>
        <n v="8.4"/>
        <n v="0.8"/>
        <n v="15"/>
        <n v="14"/>
        <n v="7"/>
        <n v="5"/>
        <n v="1.05"/>
      </sharedItems>
    </cacheField>
    <cacheField name="Ha afectas fuera de ANP" numFmtId="0">
      <sharedItems containsSemiMixedTypes="0" containsString="0" containsNumber="1" minValue="0" maxValue="483" count="40">
        <n v="0.04"/>
        <n v="0.2"/>
        <n v="4.9000000000000004"/>
        <n v="0"/>
        <n v="0.1"/>
        <n v="7.05"/>
        <n v="8"/>
        <n v="1.39"/>
        <n v="1"/>
        <n v="46"/>
        <n v="12.8"/>
        <n v="2"/>
        <n v="0.4"/>
        <n v="27"/>
        <n v="13"/>
        <n v="0.47"/>
        <n v="483"/>
        <n v="0.35"/>
        <n v="300"/>
        <n v="70"/>
        <n v="104"/>
        <n v="30"/>
        <n v="20"/>
        <n v="40"/>
        <n v="35"/>
        <n v="0.5"/>
        <n v="200"/>
        <n v="60"/>
        <n v="6.3"/>
        <n v="400"/>
        <n v="3"/>
        <n v="1.5"/>
        <n v="10"/>
        <n v="118.99999999999999"/>
        <n v="25"/>
        <n v="0.3"/>
        <n v="100"/>
        <n v="12"/>
        <n v="45"/>
        <n v="6"/>
      </sharedItems>
    </cacheField>
    <cacheField name="Total afectado" numFmtId="0">
      <sharedItems containsSemiMixedTypes="0" containsString="0" containsNumber="1" minValue="0.04" maxValue="733" count="54">
        <n v="0.04"/>
        <n v="2.7"/>
        <n v="5.25"/>
        <n v="2.8"/>
        <n v="0.5"/>
        <n v="7.05"/>
        <n v="7.0000000000000007E-2"/>
        <n v="44.308999999999997"/>
        <n v="10.1"/>
        <n v="1.39"/>
        <n v="1"/>
        <n v="80"/>
        <n v="1.3099000000000001"/>
        <n v="65.099999999999994"/>
        <n v="2"/>
        <n v="0.4"/>
        <n v="0.32400000000000001"/>
        <n v="30"/>
        <n v="8.7104999999999997"/>
        <n v="46"/>
        <n v="19"/>
        <n v="4.47"/>
        <n v="0.7"/>
        <n v="0.35"/>
        <n v="4"/>
        <n v="733"/>
        <n v="3"/>
        <n v="450"/>
        <n v="70"/>
        <n v="104"/>
        <n v="38"/>
        <n v="40"/>
        <n v="35"/>
        <n v="24.9"/>
        <n v="2.1150000000000002"/>
        <n v="240"/>
        <n v="20"/>
        <n v="8.4"/>
        <n v="408"/>
        <n v="0.71850000000000003"/>
        <n v="1.5"/>
        <n v="10"/>
        <n v="118.99999999999999"/>
        <n v="1.4"/>
        <n v="25"/>
        <n v="1.1000000000000001"/>
        <n v="115"/>
        <n v="12"/>
        <n v="60"/>
        <n v="14"/>
        <n v="45"/>
        <n v="7"/>
        <n v="11"/>
        <n v="1.25"/>
      </sharedItems>
    </cacheField>
  </cacheFields>
  <extLst>
    <ext xmlns:x14="http://schemas.microsoft.com/office/spreadsheetml/2009/9/main" uri="{725AE2AE-9491-48be-B2B4-4EB974FC3084}">
      <x14:pivotCacheDefinition pivotCacheId="1644608545"/>
    </ext>
  </extLst>
</pivotCacheDefinition>
</file>

<file path=xl/pivotCache/pivotCacheDefinition5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licia Verónica Beltrán Sánchez" refreshedDate="44676.409061458333" createdVersion="6" refreshedVersion="6" minRefreshableVersion="3" recordCount="78" xr:uid="{B4A7DCCB-7B15-41AA-9354-0ADFBCA88D13}">
  <cacheSource type="worksheet">
    <worksheetSource ref="E4:E82" sheet="Enero a Dic 2022" r:id="rId2"/>
  </cacheSource>
  <cacheFields count="1">
    <cacheField name="ANP" numFmtId="0">
      <sharedItems count="52">
        <s v="San Marcelino "/>
        <s v="Talcualhuya"/>
        <s v="Montecristo"/>
        <s v="Chanmico"/>
        <s v="Cerro El Negro "/>
        <s v="La  Joya"/>
        <s v="San Andres "/>
        <s v="Santa Águeda, El Zope, Complejo Los Cóbanos"/>
        <s v="Colima"/>
        <s v="Crater del Volcan de San Salvador "/>
        <s v="La Isla "/>
        <s v="Tehucan "/>
        <s v="Comaesland Complejo Taquillo "/>
        <s v="Socorro  Complejo Taquillo "/>
        <s v=" Las Victorias, Complejo Los Farallones"/>
        <s v="Barra de Santiago "/>
        <s v="La Magdalena "/>
        <s v="Chilanguera"/>
        <s v="Las   Nieves  "/>
        <s v="Tierra Blanca"/>
        <s v="Las Moritas"/>
        <s v="Gualpirque"/>
        <s v=" Olomega"/>
        <s v="El Caballito"/>
        <s v="El Imposible"/>
        <s v=" El Socorro"/>
        <s v="Manglares Icacal"/>
        <s v=" San lucas o Palo galan"/>
        <s v="El Mirador "/>
        <s v="Santa Marta Las Trincheras, Complejo Los Farallones"/>
        <s v="La Pupusa"/>
        <s v=" El Jocotal"/>
        <s v="El Jabalí"/>
        <s v="San Juan Mercedes Silva"/>
        <s v="Piedras tontas el Paisnal"/>
        <s v="La Magdalena"/>
        <s v="Escuintla"/>
        <s v="Lavas del Volcan Chaparrastique sur"/>
        <s v="El Chino"/>
        <s v="Manglares Las Tunas"/>
        <s v="Manglar golfo de Fonseca"/>
        <s v="San Lorenzo "/>
        <s v=" Santa Marta Las Trincheras, Compljeo Los Farallones"/>
        <s v="Chilanguera " u="1"/>
        <s v="ANP Las Victorias, Complejo Los Farallones" u="1"/>
        <s v="ANP Olomega" u="1"/>
        <s v="ANP El Socorro" u="1"/>
        <s v="ANP El Jocotal" u="1"/>
        <s v="ANP Santa Marta Las Trincheras, Compljeo Los Farallones" u="1"/>
        <s v="La  Magdalena " u="1"/>
        <s v="ANP San lucas o Palo galan" u="1"/>
        <s v="La  Magdlena 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6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licia Verónica Beltrán Sánchez" refreshedDate="44676.648373611111" createdVersion="6" refreshedVersion="6" minRefreshableVersion="3" recordCount="78" xr:uid="{D1C37A0E-5B1B-445B-883D-8077471FB210}">
  <cacheSource type="worksheet">
    <worksheetSource ref="F4:N82" sheet="Enero a Dic 2022" r:id="rId2"/>
  </cacheSource>
  <cacheFields count="9">
    <cacheField name="Mes" numFmtId="0">
      <sharedItems count="9">
        <s v="Enero "/>
        <s v="Marzo"/>
        <s v="Febrero "/>
        <s v="Abril"/>
        <s v="Marzo " u="1"/>
        <s v="febrero-marzo" u="1"/>
        <s v="febrero y marzo" u="1"/>
        <s v="Abril " u="1"/>
        <s v="febrero" u="1"/>
      </sharedItems>
    </cacheField>
    <cacheField name="Fecha inicio" numFmtId="14">
      <sharedItems containsSemiMixedTypes="0" containsNonDate="0" containsDate="1" containsString="0" minDate="2022-01-02T00:00:00" maxDate="2022-04-23T00:00:00"/>
    </cacheField>
    <cacheField name="Fecha de finalización" numFmtId="14">
      <sharedItems containsDate="1" containsMixedTypes="1" minDate="2022-01-02T00:00:00" maxDate="2022-04-23T00:00:00"/>
    </cacheField>
    <cacheField name="Ocurrencia: adentro ANP" numFmtId="0">
      <sharedItems/>
    </cacheField>
    <cacheField name="Ocurrencia: zona de amortiguamiento" numFmtId="0">
      <sharedItems/>
    </cacheField>
    <cacheField name="Ocurrencia: en ANP y zona de amortiguamiento" numFmtId="0">
      <sharedItems/>
    </cacheField>
    <cacheField name="Ha afectadas en ANP" numFmtId="0">
      <sharedItems containsString="0" containsBlank="1" containsNumber="1" minValue="0" maxValue="250"/>
    </cacheField>
    <cacheField name="Ha afectas fuera de ANP" numFmtId="0">
      <sharedItems containsSemiMixedTypes="0" containsString="0" containsNumber="1" minValue="0" maxValue="483"/>
    </cacheField>
    <cacheField name="Total afectado" numFmtId="0">
      <sharedItems containsSemiMixedTypes="0" containsString="0" containsNumber="1" minValue="0.04" maxValue="733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8">
  <r>
    <n v="0"/>
    <n v="0.04"/>
    <n v="0.04"/>
  </r>
  <r>
    <n v="2.5"/>
    <n v="0.2"/>
    <n v="2.7"/>
  </r>
  <r>
    <n v="0.35"/>
    <n v="4.9000000000000004"/>
    <n v="5.25"/>
  </r>
  <r>
    <n v="2.8"/>
    <n v="0"/>
    <n v="2.8"/>
  </r>
  <r>
    <n v="0.4"/>
    <n v="0.1"/>
    <n v="0.5"/>
  </r>
  <r>
    <n v="0"/>
    <n v="7.05"/>
    <n v="7.05"/>
  </r>
  <r>
    <n v="7.0000000000000007E-2"/>
    <n v="0"/>
    <n v="7.0000000000000007E-2"/>
  </r>
  <r>
    <n v="44.308999999999997"/>
    <n v="0"/>
    <n v="44.308999999999997"/>
  </r>
  <r>
    <n v="2.1"/>
    <n v="8"/>
    <n v="10.1"/>
  </r>
  <r>
    <n v="0"/>
    <n v="1.39"/>
    <n v="1.39"/>
  </r>
  <r>
    <n v="0"/>
    <n v="1"/>
    <n v="1"/>
  </r>
  <r>
    <n v="34"/>
    <n v="46"/>
    <n v="80"/>
  </r>
  <r>
    <n v="1.3099000000000001"/>
    <n v="0"/>
    <n v="1.3099000000000001"/>
  </r>
  <r>
    <n v="52.3"/>
    <n v="12.8"/>
    <n v="65.099999999999994"/>
  </r>
  <r>
    <n v="0"/>
    <n v="2"/>
    <n v="2"/>
  </r>
  <r>
    <n v="0"/>
    <n v="0.4"/>
    <n v="0.4"/>
  </r>
  <r>
    <n v="0.32400000000000001"/>
    <n v="0"/>
    <n v="0.32400000000000001"/>
  </r>
  <r>
    <n v="30"/>
    <n v="0"/>
    <n v="30"/>
  </r>
  <r>
    <n v="8.7104999999999997"/>
    <n v="0"/>
    <n v="8.7104999999999997"/>
  </r>
  <r>
    <n v="19"/>
    <n v="27"/>
    <n v="46"/>
  </r>
  <r>
    <n v="6"/>
    <n v="13"/>
    <n v="19"/>
  </r>
  <r>
    <n v="4"/>
    <n v="0.47"/>
    <n v="4.47"/>
  </r>
  <r>
    <n v="0.7"/>
    <n v="0"/>
    <n v="0.7"/>
  </r>
  <r>
    <n v="0.35"/>
    <n v="0"/>
    <n v="0.35"/>
  </r>
  <r>
    <n v="3"/>
    <n v="1"/>
    <n v="4"/>
  </r>
  <r>
    <n v="250"/>
    <n v="483"/>
    <n v="733"/>
  </r>
  <r>
    <n v="0"/>
    <n v="0.35"/>
    <n v="0.35"/>
  </r>
  <r>
    <n v="3"/>
    <n v="0"/>
    <n v="3"/>
  </r>
  <r>
    <n v="150"/>
    <n v="300"/>
    <n v="450"/>
  </r>
  <r>
    <n v="0"/>
    <n v="70"/>
    <n v="70"/>
  </r>
  <r>
    <n v="0"/>
    <n v="104"/>
    <n v="104"/>
  </r>
  <r>
    <n v="40"/>
    <n v="30"/>
    <n v="70"/>
  </r>
  <r>
    <n v="18"/>
    <n v="20"/>
    <n v="38"/>
  </r>
  <r>
    <m/>
    <n v="40"/>
    <n v="40"/>
  </r>
  <r>
    <n v="0"/>
    <n v="2"/>
    <n v="2"/>
  </r>
  <r>
    <n v="0"/>
    <n v="35"/>
    <n v="35"/>
  </r>
  <r>
    <n v="0"/>
    <n v="0.5"/>
    <n v="0.5"/>
  </r>
  <r>
    <n v="24.9"/>
    <n v="0"/>
    <n v="24.9"/>
  </r>
  <r>
    <n v="2.1150000000000002"/>
    <n v="0"/>
    <n v="2.1150000000000002"/>
  </r>
  <r>
    <n v="40"/>
    <n v="200"/>
    <n v="240"/>
  </r>
  <r>
    <n v="0"/>
    <n v="20"/>
    <n v="20"/>
  </r>
  <r>
    <m/>
    <n v="20"/>
    <n v="20"/>
  </r>
  <r>
    <n v="20"/>
    <n v="60"/>
    <n v="80"/>
  </r>
  <r>
    <n v="20"/>
    <n v="60"/>
    <n v="80"/>
  </r>
  <r>
    <n v="2.1"/>
    <n v="6.3"/>
    <n v="8.4"/>
  </r>
  <r>
    <n v="3.5"/>
    <n v="0.5"/>
    <n v="4"/>
  </r>
  <r>
    <n v="8"/>
    <n v="400"/>
    <n v="408"/>
  </r>
  <r>
    <n v="0.71850000000000003"/>
    <n v="0"/>
    <n v="0.71850000000000003"/>
  </r>
  <r>
    <n v="8"/>
    <n v="400"/>
    <n v="408"/>
  </r>
  <r>
    <n v="1"/>
    <n v="0"/>
    <n v="1"/>
  </r>
  <r>
    <n v="0"/>
    <n v="0.5"/>
    <n v="0.5"/>
  </r>
  <r>
    <n v="0"/>
    <n v="20"/>
    <n v="20"/>
  </r>
  <r>
    <n v="0"/>
    <n v="2"/>
    <n v="2"/>
  </r>
  <r>
    <n v="0"/>
    <n v="3"/>
    <n v="3"/>
  </r>
  <r>
    <n v="0"/>
    <n v="1.5"/>
    <n v="1.5"/>
  </r>
  <r>
    <n v="0"/>
    <n v="10"/>
    <n v="10"/>
  </r>
  <r>
    <n v="0"/>
    <n v="118.99999999999999"/>
    <n v="118.99999999999999"/>
  </r>
  <r>
    <n v="1.4"/>
    <n v="0"/>
    <n v="1.4"/>
  </r>
  <r>
    <n v="8.4"/>
    <n v="0"/>
    <n v="8.4"/>
  </r>
  <r>
    <n v="0"/>
    <n v="25"/>
    <n v="25"/>
  </r>
  <r>
    <n v="0.8"/>
    <n v="0.3"/>
    <n v="1.1000000000000001"/>
  </r>
  <r>
    <n v="0"/>
    <n v="10"/>
    <n v="10"/>
  </r>
  <r>
    <n v="0"/>
    <n v="35"/>
    <n v="35"/>
  </r>
  <r>
    <n v="15"/>
    <n v="100"/>
    <n v="115"/>
  </r>
  <r>
    <n v="0"/>
    <n v="12"/>
    <n v="12"/>
  </r>
  <r>
    <n v="0"/>
    <n v="30"/>
    <n v="30"/>
  </r>
  <r>
    <n v="0"/>
    <n v="40"/>
    <n v="40"/>
  </r>
  <r>
    <n v="0"/>
    <n v="60"/>
    <n v="60"/>
  </r>
  <r>
    <n v="0"/>
    <n v="30"/>
    <n v="30"/>
  </r>
  <r>
    <n v="14"/>
    <n v="0"/>
    <n v="14"/>
  </r>
  <r>
    <n v="0"/>
    <n v="40"/>
    <n v="40"/>
  </r>
  <r>
    <n v="0"/>
    <n v="45"/>
    <n v="45"/>
  </r>
  <r>
    <n v="7"/>
    <n v="0"/>
    <n v="7"/>
  </r>
  <r>
    <n v="0.7"/>
    <n v="0.3"/>
    <n v="1"/>
  </r>
  <r>
    <n v="5"/>
    <n v="6"/>
    <n v="11"/>
  </r>
  <r>
    <n v="2.8"/>
    <n v="0"/>
    <n v="2.8"/>
  </r>
  <r>
    <n v="1.05"/>
    <n v="0.2"/>
    <n v="1.25"/>
  </r>
  <r>
    <n v="0.35"/>
    <n v="0"/>
    <n v="0.35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8">
  <r>
    <x v="0"/>
  </r>
  <r>
    <x v="0"/>
  </r>
  <r>
    <x v="0"/>
  </r>
  <r>
    <x v="0"/>
  </r>
  <r>
    <x v="0"/>
  </r>
  <r>
    <x v="0"/>
  </r>
  <r>
    <x v="0"/>
  </r>
  <r>
    <x v="0"/>
  </r>
  <r>
    <x v="1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1"/>
  </r>
  <r>
    <x v="2"/>
  </r>
  <r>
    <x v="2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3"/>
  </r>
  <r>
    <x v="1"/>
  </r>
  <r>
    <x v="1"/>
  </r>
  <r>
    <x v="1"/>
  </r>
  <r>
    <x v="3"/>
  </r>
  <r>
    <x v="3"/>
  </r>
  <r>
    <x v="3"/>
  </r>
  <r>
    <x v="3"/>
  </r>
  <r>
    <x v="3"/>
  </r>
  <r>
    <x v="3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8">
  <r>
    <x v="0"/>
  </r>
  <r>
    <x v="1"/>
  </r>
  <r>
    <x v="1"/>
  </r>
  <r>
    <x v="2"/>
  </r>
  <r>
    <x v="0"/>
  </r>
  <r>
    <x v="3"/>
  </r>
  <r>
    <x v="1"/>
  </r>
  <r>
    <x v="1"/>
  </r>
  <r>
    <x v="2"/>
  </r>
  <r>
    <x v="1"/>
  </r>
  <r>
    <x v="3"/>
  </r>
  <r>
    <x v="4"/>
  </r>
  <r>
    <x v="1"/>
  </r>
  <r>
    <x v="1"/>
  </r>
  <r>
    <x v="1"/>
  </r>
  <r>
    <x v="1"/>
  </r>
  <r>
    <x v="1"/>
  </r>
  <r>
    <x v="1"/>
  </r>
  <r>
    <x v="1"/>
  </r>
  <r>
    <x v="5"/>
  </r>
  <r>
    <x v="5"/>
  </r>
  <r>
    <x v="1"/>
  </r>
  <r>
    <x v="1"/>
  </r>
  <r>
    <x v="1"/>
  </r>
  <r>
    <x v="2"/>
  </r>
  <r>
    <x v="1"/>
  </r>
  <r>
    <x v="2"/>
  </r>
  <r>
    <x v="6"/>
  </r>
  <r>
    <x v="1"/>
  </r>
  <r>
    <x v="1"/>
  </r>
  <r>
    <x v="1"/>
  </r>
  <r>
    <x v="7"/>
  </r>
  <r>
    <x v="8"/>
  </r>
  <r>
    <x v="7"/>
  </r>
  <r>
    <x v="2"/>
  </r>
  <r>
    <x v="1"/>
  </r>
  <r>
    <x v="1"/>
  </r>
  <r>
    <x v="1"/>
  </r>
  <r>
    <x v="1"/>
  </r>
  <r>
    <x v="7"/>
  </r>
  <r>
    <x v="1"/>
  </r>
  <r>
    <x v="7"/>
  </r>
  <r>
    <x v="1"/>
  </r>
  <r>
    <x v="7"/>
  </r>
  <r>
    <x v="1"/>
  </r>
  <r>
    <x v="1"/>
  </r>
  <r>
    <x v="1"/>
  </r>
  <r>
    <x v="1"/>
  </r>
  <r>
    <x v="7"/>
  </r>
  <r>
    <x v="1"/>
  </r>
  <r>
    <x v="4"/>
  </r>
  <r>
    <x v="1"/>
  </r>
  <r>
    <x v="1"/>
  </r>
  <r>
    <x v="7"/>
  </r>
  <r>
    <x v="2"/>
  </r>
  <r>
    <x v="7"/>
  </r>
  <r>
    <x v="9"/>
  </r>
  <r>
    <x v="2"/>
  </r>
  <r>
    <x v="1"/>
  </r>
  <r>
    <x v="7"/>
  </r>
  <r>
    <x v="2"/>
  </r>
  <r>
    <x v="7"/>
  </r>
  <r>
    <x v="2"/>
  </r>
  <r>
    <x v="2"/>
  </r>
  <r>
    <x v="1"/>
  </r>
  <r>
    <x v="7"/>
  </r>
  <r>
    <x v="7"/>
  </r>
  <r>
    <x v="7"/>
  </r>
  <r>
    <x v="7"/>
  </r>
  <r>
    <x v="4"/>
  </r>
  <r>
    <x v="7"/>
  </r>
  <r>
    <x v="7"/>
  </r>
  <r>
    <x v="9"/>
  </r>
  <r>
    <x v="10"/>
  </r>
  <r>
    <x v="2"/>
  </r>
  <r>
    <x v="10"/>
  </r>
  <r>
    <x v="9"/>
  </r>
  <r>
    <x v="11"/>
  </r>
</pivotCacheRecords>
</file>

<file path=xl/pivotCache/pivotCacheRecords4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8">
  <r>
    <x v="0"/>
    <s v="Enero "/>
    <d v="2022-01-02T00:00:00"/>
    <d v="2022-01-02T00:00:00"/>
    <s v="No "/>
    <s v="Si"/>
    <s v="No"/>
    <x v="0"/>
    <x v="0"/>
    <x v="0"/>
  </r>
  <r>
    <x v="1"/>
    <s v="Enero "/>
    <d v="2022-01-03T00:00:00"/>
    <d v="2022-01-03T00:00:00"/>
    <s v="Si"/>
    <s v="Si"/>
    <s v="Si"/>
    <x v="1"/>
    <x v="1"/>
    <x v="1"/>
  </r>
  <r>
    <x v="2"/>
    <s v="Enero "/>
    <d v="2022-01-16T00:00:00"/>
    <d v="2022-01-17T00:00:00"/>
    <s v="Si"/>
    <s v="Si"/>
    <s v="Si"/>
    <x v="2"/>
    <x v="2"/>
    <x v="2"/>
  </r>
  <r>
    <x v="1"/>
    <s v="Enero "/>
    <d v="2022-01-17T00:00:00"/>
    <d v="2022-01-18T00:00:00"/>
    <s v="Si"/>
    <s v="No"/>
    <s v="No"/>
    <x v="3"/>
    <x v="3"/>
    <x v="3"/>
  </r>
  <r>
    <x v="3"/>
    <s v="Enero "/>
    <d v="2022-01-18T00:00:00"/>
    <d v="2022-01-18T00:00:00"/>
    <s v="Si"/>
    <s v="Si"/>
    <s v="Si"/>
    <x v="4"/>
    <x v="4"/>
    <x v="4"/>
  </r>
  <r>
    <x v="4"/>
    <s v="Enero "/>
    <d v="2022-01-23T00:00:00"/>
    <d v="2022-01-25T00:00:00"/>
    <s v="No "/>
    <s v="Si"/>
    <s v="No"/>
    <x v="0"/>
    <x v="5"/>
    <x v="5"/>
  </r>
  <r>
    <x v="0"/>
    <s v="Enero "/>
    <d v="2022-01-27T00:00:00"/>
    <d v="2022-01-28T00:00:00"/>
    <s v="Si"/>
    <s v="No"/>
    <s v="No"/>
    <x v="5"/>
    <x v="3"/>
    <x v="6"/>
  </r>
  <r>
    <x v="0"/>
    <s v="Enero "/>
    <d v="2022-01-27T00:00:00"/>
    <d v="2022-01-28T00:00:00"/>
    <s v="Si"/>
    <s v="No"/>
    <s v="No"/>
    <x v="6"/>
    <x v="3"/>
    <x v="7"/>
  </r>
  <r>
    <x v="1"/>
    <s v="Marzo"/>
    <d v="2022-02-09T00:00:00"/>
    <d v="2022-02-10T00:00:00"/>
    <s v="Si"/>
    <s v="Si"/>
    <s v="Si"/>
    <x v="7"/>
    <x v="6"/>
    <x v="8"/>
  </r>
  <r>
    <x v="5"/>
    <s v="Febrero "/>
    <d v="2022-02-10T00:00:00"/>
    <d v="2022-02-10T00:00:00"/>
    <s v="No "/>
    <s v="Si"/>
    <s v="No"/>
    <x v="0"/>
    <x v="7"/>
    <x v="9"/>
  </r>
  <r>
    <x v="6"/>
    <s v="Febrero "/>
    <d v="2022-02-10T00:00:00"/>
    <d v="2022-02-10T00:00:00"/>
    <s v="No "/>
    <s v="Si"/>
    <s v="No"/>
    <x v="0"/>
    <x v="8"/>
    <x v="10"/>
  </r>
  <r>
    <x v="7"/>
    <s v="Febrero "/>
    <d v="2022-02-10T00:00:00"/>
    <d v="2022-02-10T00:00:00"/>
    <s v="Si"/>
    <s v="Si"/>
    <s v="Si"/>
    <x v="8"/>
    <x v="9"/>
    <x v="11"/>
  </r>
  <r>
    <x v="8"/>
    <s v="Febrero "/>
    <d v="2022-02-13T00:00:00"/>
    <d v="2022-02-14T00:00:00"/>
    <s v="Si"/>
    <s v="No"/>
    <s v="No"/>
    <x v="9"/>
    <x v="3"/>
    <x v="12"/>
  </r>
  <r>
    <x v="0"/>
    <s v="Febrero "/>
    <d v="2022-02-13T00:00:00"/>
    <d v="2022-02-17T00:00:00"/>
    <s v="Si"/>
    <s v="Si"/>
    <s v="Si"/>
    <x v="10"/>
    <x v="10"/>
    <x v="13"/>
  </r>
  <r>
    <x v="9"/>
    <s v="Febrero "/>
    <d v="2022-02-16T00:00:00"/>
    <d v="2022-02-16T00:00:00"/>
    <s v="No "/>
    <s v="Si"/>
    <s v="No"/>
    <x v="0"/>
    <x v="11"/>
    <x v="14"/>
  </r>
  <r>
    <x v="10"/>
    <s v="Febrero "/>
    <d v="2022-02-16T00:00:00"/>
    <d v="2022-02-16T00:00:00"/>
    <s v="No "/>
    <s v="Si"/>
    <s v="No"/>
    <x v="0"/>
    <x v="12"/>
    <x v="15"/>
  </r>
  <r>
    <x v="11"/>
    <s v="Febrero "/>
    <d v="2022-02-16T00:00:00"/>
    <d v="2022-02-16T00:00:00"/>
    <s v="Si"/>
    <s v="No"/>
    <s v="No"/>
    <x v="11"/>
    <x v="3"/>
    <x v="16"/>
  </r>
  <r>
    <x v="6"/>
    <s v="Febrero "/>
    <d v="2022-02-17T00:00:00"/>
    <d v="2022-02-18T00:00:00"/>
    <s v="Si"/>
    <s v="No"/>
    <s v="No"/>
    <x v="12"/>
    <x v="3"/>
    <x v="17"/>
  </r>
  <r>
    <x v="8"/>
    <s v="Febrero "/>
    <d v="2022-02-18T00:00:00"/>
    <d v="2022-02-19T00:00:00"/>
    <s v="Si"/>
    <s v="No"/>
    <s v="No"/>
    <x v="13"/>
    <x v="3"/>
    <x v="18"/>
  </r>
  <r>
    <x v="12"/>
    <s v="Febrero "/>
    <d v="2022-02-19T00:00:00"/>
    <d v="2022-02-23T00:00:00"/>
    <s v="Si"/>
    <s v="Si"/>
    <s v="Si"/>
    <x v="14"/>
    <x v="13"/>
    <x v="19"/>
  </r>
  <r>
    <x v="13"/>
    <s v="Febrero "/>
    <d v="2022-02-19T00:00:00"/>
    <d v="2022-02-20T00:00:00"/>
    <s v="Si"/>
    <s v="Si"/>
    <s v="Si"/>
    <x v="15"/>
    <x v="14"/>
    <x v="20"/>
  </r>
  <r>
    <x v="14"/>
    <s v="Febrero "/>
    <d v="2022-02-19T00:00:00"/>
    <d v="2022-02-22T00:00:00"/>
    <s v="Si"/>
    <s v="Si"/>
    <s v="Si"/>
    <x v="16"/>
    <x v="15"/>
    <x v="21"/>
  </r>
  <r>
    <x v="15"/>
    <s v="Febrero "/>
    <d v="2022-02-20T00:00:00"/>
    <d v="2022-02-20T00:00:00"/>
    <s v="Si"/>
    <s v="No"/>
    <s v="No"/>
    <x v="17"/>
    <x v="3"/>
    <x v="22"/>
  </r>
  <r>
    <x v="9"/>
    <s v="Febrero "/>
    <d v="2022-02-20T00:00:00"/>
    <d v="2022-02-20T00:00:00"/>
    <s v="No "/>
    <s v="Si"/>
    <s v="No"/>
    <x v="2"/>
    <x v="3"/>
    <x v="23"/>
  </r>
  <r>
    <x v="16"/>
    <s v="Febrero "/>
    <d v="2022-02-21T00:00:00"/>
    <d v="2022-02-22T00:00:00"/>
    <s v="Si"/>
    <s v="Si"/>
    <s v="Si"/>
    <x v="18"/>
    <x v="8"/>
    <x v="24"/>
  </r>
  <r>
    <x v="17"/>
    <s v="Febrero "/>
    <d v="2022-02-21T00:00:00"/>
    <d v="2022-02-27T00:00:00"/>
    <s v="Si"/>
    <s v="Si"/>
    <s v="Si"/>
    <x v="19"/>
    <x v="16"/>
    <x v="25"/>
  </r>
  <r>
    <x v="18"/>
    <s v="Febrero "/>
    <d v="2022-02-22T00:00:00"/>
    <d v="2022-02-22T00:00:00"/>
    <s v="No "/>
    <s v="Si"/>
    <s v="No"/>
    <x v="0"/>
    <x v="17"/>
    <x v="23"/>
  </r>
  <r>
    <x v="6"/>
    <s v="Febrero "/>
    <d v="2022-02-22T00:00:00"/>
    <d v="2022-02-22T00:00:00"/>
    <s v="Si"/>
    <s v="No"/>
    <s v="No"/>
    <x v="18"/>
    <x v="3"/>
    <x v="26"/>
  </r>
  <r>
    <x v="17"/>
    <s v="Febrero "/>
    <d v="2022-02-23T00:00:00"/>
    <d v="2022-02-23T00:00:00"/>
    <s v="Si"/>
    <s v="Si"/>
    <s v="Si"/>
    <x v="20"/>
    <x v="18"/>
    <x v="27"/>
  </r>
  <r>
    <x v="19"/>
    <s v="Febrero "/>
    <d v="2022-02-23T00:00:00"/>
    <d v="2022-03-02T00:00:00"/>
    <s v="No "/>
    <s v="Si"/>
    <s v="No"/>
    <x v="0"/>
    <x v="19"/>
    <x v="28"/>
  </r>
  <r>
    <x v="20"/>
    <s v="Febrero "/>
    <d v="2022-02-26T00:00:00"/>
    <d v="2022-03-05T00:00:00"/>
    <s v="No "/>
    <s v="Si"/>
    <s v="No"/>
    <x v="0"/>
    <x v="20"/>
    <x v="29"/>
  </r>
  <r>
    <x v="21"/>
    <s v="Marzo"/>
    <d v="2022-02-26T00:00:00"/>
    <d v="2022-03-08T00:00:00"/>
    <s v="Si"/>
    <s v="Si"/>
    <s v="Si"/>
    <x v="21"/>
    <x v="21"/>
    <x v="28"/>
  </r>
  <r>
    <x v="10"/>
    <s v="Febrero "/>
    <d v="2022-02-27T00:00:00"/>
    <d v="2022-03-01T00:00:00"/>
    <s v="Si"/>
    <s v="Si"/>
    <s v="Si"/>
    <x v="22"/>
    <x v="22"/>
    <x v="30"/>
  </r>
  <r>
    <x v="22"/>
    <s v="Febrero "/>
    <d v="2022-02-28T00:00:00"/>
    <d v="2022-03-18T00:00:00"/>
    <s v="No "/>
    <s v="Si"/>
    <s v="No"/>
    <x v="23"/>
    <x v="23"/>
    <x v="31"/>
  </r>
  <r>
    <x v="23"/>
    <s v="Marzo"/>
    <d v="2022-03-01T00:00:00"/>
    <d v="2022-03-01T00:00:00"/>
    <s v="No "/>
    <s v="Si"/>
    <s v="No"/>
    <x v="0"/>
    <x v="11"/>
    <x v="14"/>
  </r>
  <r>
    <x v="24"/>
    <s v="Marzo"/>
    <d v="2022-03-01T00:00:00"/>
    <d v="2022-03-03T00:00:00"/>
    <s v="No "/>
    <s v="Si"/>
    <s v="No"/>
    <x v="0"/>
    <x v="24"/>
    <x v="32"/>
  </r>
  <r>
    <x v="15"/>
    <s v="Marzo"/>
    <d v="2022-03-02T00:00:00"/>
    <d v="2022-03-02T00:00:00"/>
    <s v="No "/>
    <s v="Si"/>
    <s v="No"/>
    <x v="0"/>
    <x v="25"/>
    <x v="4"/>
  </r>
  <r>
    <x v="0"/>
    <s v="Marzo"/>
    <d v="2022-03-02T00:00:00"/>
    <d v="2022-03-13T00:00:00"/>
    <s v="Si"/>
    <s v="No"/>
    <s v="No"/>
    <x v="24"/>
    <x v="3"/>
    <x v="33"/>
  </r>
  <r>
    <x v="8"/>
    <s v="Marzo"/>
    <d v="2022-03-04T00:00:00"/>
    <d v="2022-03-04T00:00:00"/>
    <s v="Si"/>
    <s v="No"/>
    <s v="No"/>
    <x v="25"/>
    <x v="3"/>
    <x v="34"/>
  </r>
  <r>
    <x v="25"/>
    <s v="Marzo"/>
    <d v="2022-03-04T00:00:00"/>
    <d v="2022-03-12T00:00:00"/>
    <s v="Si"/>
    <s v="Si"/>
    <s v="Si"/>
    <x v="21"/>
    <x v="26"/>
    <x v="35"/>
  </r>
  <r>
    <x v="26"/>
    <s v="Marzo"/>
    <d v="2022-03-05T00:00:00"/>
    <d v="2022-03-05T00:00:00"/>
    <s v="No "/>
    <s v="Si"/>
    <s v="No"/>
    <x v="0"/>
    <x v="22"/>
    <x v="36"/>
  </r>
  <r>
    <x v="26"/>
    <s v="Marzo"/>
    <d v="2022-03-05T00:00:00"/>
    <d v="2022-03-05T00:00:00"/>
    <s v="No "/>
    <s v="Si"/>
    <s v="No"/>
    <x v="23"/>
    <x v="22"/>
    <x v="36"/>
  </r>
  <r>
    <x v="27"/>
    <s v="Marzo"/>
    <d v="2022-03-11T00:00:00"/>
    <d v="2022-03-15T00:00:00"/>
    <s v="Si"/>
    <s v="Si"/>
    <s v="Si"/>
    <x v="26"/>
    <x v="27"/>
    <x v="11"/>
  </r>
  <r>
    <x v="27"/>
    <s v="Marzo"/>
    <d v="2022-03-11T00:00:00"/>
    <d v="2022-03-15T00:00:00"/>
    <s v="Si"/>
    <s v="Si"/>
    <s v="Si"/>
    <x v="26"/>
    <x v="27"/>
    <x v="11"/>
  </r>
  <r>
    <x v="28"/>
    <s v="Marzo"/>
    <d v="2022-03-14T00:00:00"/>
    <d v="2022-03-15T00:00:00"/>
    <s v="Si"/>
    <s v="Si"/>
    <s v="Si"/>
    <x v="7"/>
    <x v="28"/>
    <x v="37"/>
  </r>
  <r>
    <x v="29"/>
    <s v="Marzo"/>
    <d v="2022-03-14T00:00:00"/>
    <d v="2022-03-15T00:00:00"/>
    <s v="Si"/>
    <s v="Si"/>
    <s v="Si"/>
    <x v="27"/>
    <x v="25"/>
    <x v="24"/>
  </r>
  <r>
    <x v="30"/>
    <s v="Marzo"/>
    <d v="2022-03-14T00:00:00"/>
    <s v="Activo"/>
    <s v="Si"/>
    <s v="Si"/>
    <s v="Si"/>
    <x v="28"/>
    <x v="29"/>
    <x v="38"/>
  </r>
  <r>
    <x v="8"/>
    <s v="Marzo"/>
    <d v="2022-03-14T00:00:00"/>
    <d v="2022-03-14T00:00:00"/>
    <s v="Si"/>
    <s v="No"/>
    <s v="No"/>
    <x v="29"/>
    <x v="3"/>
    <x v="39"/>
  </r>
  <r>
    <x v="30"/>
    <s v="Marzo"/>
    <d v="2022-03-14T00:00:00"/>
    <s v="Activo"/>
    <s v="Si"/>
    <s v="Si"/>
    <s v="Si"/>
    <x v="28"/>
    <x v="29"/>
    <x v="38"/>
  </r>
  <r>
    <x v="0"/>
    <s v="Marzo"/>
    <d v="2022-03-15T00:00:00"/>
    <d v="2022-03-16T00:00:00"/>
    <s v="Si"/>
    <s v="No"/>
    <s v="No"/>
    <x v="30"/>
    <x v="3"/>
    <x v="10"/>
  </r>
  <r>
    <x v="18"/>
    <s v="Marzo"/>
    <d v="2022-03-20T00:00:00"/>
    <d v="2022-03-20T00:00:00"/>
    <s v="No "/>
    <s v="Si"/>
    <s v="No"/>
    <x v="0"/>
    <x v="25"/>
    <x v="4"/>
  </r>
  <r>
    <x v="18"/>
    <s v="Marzo"/>
    <d v="2022-03-20T00:00:00"/>
    <d v="2022-03-22T00:00:00"/>
    <s v="No "/>
    <s v="Si"/>
    <s v="No"/>
    <x v="0"/>
    <x v="22"/>
    <x v="36"/>
  </r>
  <r>
    <x v="31"/>
    <s v="Marzo"/>
    <d v="2022-03-21T00:00:00"/>
    <d v="2022-03-21T00:00:00"/>
    <s v="Si"/>
    <s v="Si"/>
    <s v="Si"/>
    <x v="0"/>
    <x v="11"/>
    <x v="14"/>
  </r>
  <r>
    <x v="31"/>
    <s v="Marzo"/>
    <d v="2022-03-22T00:00:00"/>
    <d v="2022-03-22T00:00:00"/>
    <s v="No "/>
    <s v="Si"/>
    <s v="No"/>
    <x v="0"/>
    <x v="30"/>
    <x v="26"/>
  </r>
  <r>
    <x v="32"/>
    <s v="Marzo"/>
    <d v="2022-03-23T00:00:00"/>
    <d v="2022-03-23T00:00:00"/>
    <s v="No "/>
    <s v="Si"/>
    <s v="No"/>
    <x v="0"/>
    <x v="31"/>
    <x v="40"/>
  </r>
  <r>
    <x v="33"/>
    <s v="Marzo"/>
    <d v="2022-03-23T00:00:00"/>
    <d v="2022-03-23T00:00:00"/>
    <s v="No "/>
    <s v="Si"/>
    <s v="No"/>
    <x v="0"/>
    <x v="32"/>
    <x v="41"/>
  </r>
  <r>
    <x v="34"/>
    <s v="Marzo"/>
    <d v="2022-03-24T00:00:00"/>
    <d v="2022-03-26T00:00:00"/>
    <s v="No "/>
    <s v="Si"/>
    <s v="No"/>
    <x v="0"/>
    <x v="33"/>
    <x v="42"/>
  </r>
  <r>
    <x v="1"/>
    <s v="Marzo"/>
    <d v="2022-03-24T00:00:00"/>
    <d v="2022-03-25T00:00:00"/>
    <s v="Si"/>
    <s v="No"/>
    <s v="No"/>
    <x v="31"/>
    <x v="3"/>
    <x v="43"/>
  </r>
  <r>
    <x v="1"/>
    <s v="Marzo"/>
    <d v="2022-03-24T00:00:00"/>
    <d v="2022-03-24T00:00:00"/>
    <s v="Si"/>
    <s v="No"/>
    <s v="No"/>
    <x v="32"/>
    <x v="3"/>
    <x v="37"/>
  </r>
  <r>
    <x v="20"/>
    <s v="Marzo"/>
    <d v="2022-03-24T00:00:00"/>
    <d v="2022-03-24T00:00:00"/>
    <s v="No "/>
    <s v="Si"/>
    <s v="No"/>
    <x v="0"/>
    <x v="34"/>
    <x v="44"/>
  </r>
  <r>
    <x v="1"/>
    <s v="Marzo"/>
    <d v="2022-03-25T00:00:00"/>
    <d v="2022-03-25T00:00:00"/>
    <s v="Si"/>
    <s v="Si"/>
    <s v="Si"/>
    <x v="33"/>
    <x v="35"/>
    <x v="45"/>
  </r>
  <r>
    <x v="17"/>
    <s v="Marzo"/>
    <d v="2022-03-26T00:00:00"/>
    <d v="2022-03-26T00:00:00"/>
    <s v="No "/>
    <s v="Si"/>
    <s v="No"/>
    <x v="0"/>
    <x v="32"/>
    <x v="41"/>
  </r>
  <r>
    <x v="28"/>
    <s v="Marzo"/>
    <d v="2022-03-26T00:00:00"/>
    <d v="2022-03-26T00:00:00"/>
    <s v="No "/>
    <s v="Si"/>
    <s v="No"/>
    <x v="0"/>
    <x v="24"/>
    <x v="32"/>
  </r>
  <r>
    <x v="35"/>
    <s v="Marzo"/>
    <d v="2022-03-26T00:00:00"/>
    <d v="2022-03-29T00:00:00"/>
    <s v="Si"/>
    <s v="Si"/>
    <s v="Si"/>
    <x v="34"/>
    <x v="36"/>
    <x v="46"/>
  </r>
  <r>
    <x v="36"/>
    <s v="Marzo"/>
    <d v="2022-03-27T00:00:00"/>
    <d v="2022-03-28T00:00:00"/>
    <s v="No "/>
    <s v="Si"/>
    <s v="No"/>
    <x v="0"/>
    <x v="37"/>
    <x v="47"/>
  </r>
  <r>
    <x v="37"/>
    <s v="Marzo"/>
    <d v="2022-03-27T00:00:00"/>
    <d v="2022-03-27T00:00:00"/>
    <s v="No "/>
    <s v="Si"/>
    <s v="No"/>
    <x v="0"/>
    <x v="21"/>
    <x v="17"/>
  </r>
  <r>
    <x v="19"/>
    <s v="Marzo"/>
    <d v="2022-03-27T00:00:00"/>
    <d v="2022-03-30T00:00:00"/>
    <s v="No "/>
    <s v="Si"/>
    <s v="No"/>
    <x v="0"/>
    <x v="23"/>
    <x v="31"/>
  </r>
  <r>
    <x v="37"/>
    <s v="Marzo"/>
    <d v="2022-03-27T00:00:00"/>
    <d v="2022-03-30T00:00:00"/>
    <s v="No "/>
    <s v="Si"/>
    <s v="No"/>
    <x v="0"/>
    <x v="27"/>
    <x v="48"/>
  </r>
  <r>
    <x v="37"/>
    <s v="Abril"/>
    <d v="2022-03-28T00:00:00"/>
    <d v="2022-03-30T00:00:00"/>
    <s v="No "/>
    <s v="Si"/>
    <s v="No"/>
    <x v="0"/>
    <x v="21"/>
    <x v="17"/>
  </r>
  <r>
    <x v="38"/>
    <s v="Marzo"/>
    <d v="2022-03-30T00:00:00"/>
    <d v="2022-04-01T00:00:00"/>
    <s v="Si"/>
    <s v="No"/>
    <s v="No"/>
    <x v="35"/>
    <x v="3"/>
    <x v="49"/>
  </r>
  <r>
    <x v="39"/>
    <s v="Marzo"/>
    <d v="2022-03-30T00:00:00"/>
    <d v="2022-03-31T00:00:00"/>
    <s v="No "/>
    <s v="Si"/>
    <s v="No"/>
    <x v="0"/>
    <x v="23"/>
    <x v="31"/>
  </r>
  <r>
    <x v="40"/>
    <s v="Marzo"/>
    <d v="2022-03-30T00:00:00"/>
    <d v="2022-03-30T00:00:00"/>
    <s v="No "/>
    <s v="Si"/>
    <s v="No"/>
    <x v="0"/>
    <x v="38"/>
    <x v="50"/>
  </r>
  <r>
    <x v="34"/>
    <s v="Abril"/>
    <d v="2022-04-01T00:00:00"/>
    <d v="2022-04-01T00:00:00"/>
    <s v="Si"/>
    <s v="No"/>
    <s v="No"/>
    <x v="36"/>
    <x v="3"/>
    <x v="51"/>
  </r>
  <r>
    <x v="1"/>
    <s v="Abril"/>
    <d v="2022-04-14T00:00:00"/>
    <d v="2022-04-14T00:00:00"/>
    <s v="Si"/>
    <s v="Si"/>
    <s v="Si"/>
    <x v="17"/>
    <x v="35"/>
    <x v="10"/>
  </r>
  <r>
    <x v="34"/>
    <s v="Abril"/>
    <d v="2022-04-17T00:00:00"/>
    <d v="2022-04-17T00:00:00"/>
    <s v="Si"/>
    <s v="Si"/>
    <s v="Si"/>
    <x v="37"/>
    <x v="39"/>
    <x v="52"/>
  </r>
  <r>
    <x v="41"/>
    <s v="Abril"/>
    <d v="2022-04-17T00:00:00"/>
    <d v="2022-04-18T00:00:00"/>
    <s v="Si"/>
    <s v="No"/>
    <s v="No"/>
    <x v="3"/>
    <x v="3"/>
    <x v="3"/>
  </r>
  <r>
    <x v="1"/>
    <s v="Abril"/>
    <d v="2022-04-22T00:00:00"/>
    <d v="2022-04-22T00:00:00"/>
    <s v="Si"/>
    <s v="Si"/>
    <s v="Si"/>
    <x v="38"/>
    <x v="1"/>
    <x v="53"/>
  </r>
  <r>
    <x v="42"/>
    <s v="Abril"/>
    <d v="2022-04-21T00:00:00"/>
    <d v="2022-04-21T00:00:00"/>
    <s v="Si"/>
    <s v="No"/>
    <s v="No"/>
    <x v="2"/>
    <x v="3"/>
    <x v="23"/>
  </r>
</pivotCacheRecords>
</file>

<file path=xl/pivotCache/pivotCacheRecords5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8">
  <r>
    <x v="0"/>
  </r>
  <r>
    <x v="1"/>
  </r>
  <r>
    <x v="2"/>
  </r>
  <r>
    <x v="1"/>
  </r>
  <r>
    <x v="3"/>
  </r>
  <r>
    <x v="4"/>
  </r>
  <r>
    <x v="0"/>
  </r>
  <r>
    <x v="0"/>
  </r>
  <r>
    <x v="1"/>
  </r>
  <r>
    <x v="5"/>
  </r>
  <r>
    <x v="6"/>
  </r>
  <r>
    <x v="7"/>
  </r>
  <r>
    <x v="8"/>
  </r>
  <r>
    <x v="0"/>
  </r>
  <r>
    <x v="9"/>
  </r>
  <r>
    <x v="10"/>
  </r>
  <r>
    <x v="11"/>
  </r>
  <r>
    <x v="6"/>
  </r>
  <r>
    <x v="8"/>
  </r>
  <r>
    <x v="12"/>
  </r>
  <r>
    <x v="13"/>
  </r>
  <r>
    <x v="14"/>
  </r>
  <r>
    <x v="15"/>
  </r>
  <r>
    <x v="9"/>
  </r>
  <r>
    <x v="16"/>
  </r>
  <r>
    <x v="17"/>
  </r>
  <r>
    <x v="18"/>
  </r>
  <r>
    <x v="6"/>
  </r>
  <r>
    <x v="17"/>
  </r>
  <r>
    <x v="19"/>
  </r>
  <r>
    <x v="20"/>
  </r>
  <r>
    <x v="21"/>
  </r>
  <r>
    <x v="10"/>
  </r>
  <r>
    <x v="22"/>
  </r>
  <r>
    <x v="23"/>
  </r>
  <r>
    <x v="24"/>
  </r>
  <r>
    <x v="15"/>
  </r>
  <r>
    <x v="0"/>
  </r>
  <r>
    <x v="8"/>
  </r>
  <r>
    <x v="25"/>
  </r>
  <r>
    <x v="26"/>
  </r>
  <r>
    <x v="26"/>
  </r>
  <r>
    <x v="27"/>
  </r>
  <r>
    <x v="27"/>
  </r>
  <r>
    <x v="28"/>
  </r>
  <r>
    <x v="29"/>
  </r>
  <r>
    <x v="30"/>
  </r>
  <r>
    <x v="8"/>
  </r>
  <r>
    <x v="30"/>
  </r>
  <r>
    <x v="0"/>
  </r>
  <r>
    <x v="18"/>
  </r>
  <r>
    <x v="18"/>
  </r>
  <r>
    <x v="31"/>
  </r>
  <r>
    <x v="31"/>
  </r>
  <r>
    <x v="32"/>
  </r>
  <r>
    <x v="33"/>
  </r>
  <r>
    <x v="34"/>
  </r>
  <r>
    <x v="1"/>
  </r>
  <r>
    <x v="1"/>
  </r>
  <r>
    <x v="20"/>
  </r>
  <r>
    <x v="1"/>
  </r>
  <r>
    <x v="17"/>
  </r>
  <r>
    <x v="28"/>
  </r>
  <r>
    <x v="35"/>
  </r>
  <r>
    <x v="36"/>
  </r>
  <r>
    <x v="37"/>
  </r>
  <r>
    <x v="19"/>
  </r>
  <r>
    <x v="37"/>
  </r>
  <r>
    <x v="37"/>
  </r>
  <r>
    <x v="38"/>
  </r>
  <r>
    <x v="39"/>
  </r>
  <r>
    <x v="40"/>
  </r>
  <r>
    <x v="34"/>
  </r>
  <r>
    <x v="1"/>
  </r>
  <r>
    <x v="34"/>
  </r>
  <r>
    <x v="41"/>
  </r>
  <r>
    <x v="1"/>
  </r>
  <r>
    <x v="42"/>
  </r>
</pivotCacheRecords>
</file>

<file path=xl/pivotCache/pivotCacheRecords6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8">
  <r>
    <x v="0"/>
    <d v="2022-01-02T00:00:00"/>
    <d v="2022-01-02T00:00:00"/>
    <s v="No "/>
    <s v="Si"/>
    <s v="No"/>
    <n v="0"/>
    <n v="0.04"/>
    <n v="0.04"/>
  </r>
  <r>
    <x v="0"/>
    <d v="2022-01-03T00:00:00"/>
    <d v="2022-01-03T00:00:00"/>
    <s v="Si"/>
    <s v="Si"/>
    <s v="Si"/>
    <n v="2.5"/>
    <n v="0.2"/>
    <n v="2.7"/>
  </r>
  <r>
    <x v="0"/>
    <d v="2022-01-16T00:00:00"/>
    <d v="2022-01-17T00:00:00"/>
    <s v="Si"/>
    <s v="Si"/>
    <s v="Si"/>
    <n v="0.35"/>
    <n v="4.9000000000000004"/>
    <n v="5.25"/>
  </r>
  <r>
    <x v="0"/>
    <d v="2022-01-17T00:00:00"/>
    <d v="2022-01-18T00:00:00"/>
    <s v="Si"/>
    <s v="No"/>
    <s v="No"/>
    <n v="2.8"/>
    <n v="0"/>
    <n v="2.8"/>
  </r>
  <r>
    <x v="0"/>
    <d v="2022-01-18T00:00:00"/>
    <d v="2022-01-18T00:00:00"/>
    <s v="Si"/>
    <s v="Si"/>
    <s v="Si"/>
    <n v="0.4"/>
    <n v="0.1"/>
    <n v="0.5"/>
  </r>
  <r>
    <x v="0"/>
    <d v="2022-01-23T00:00:00"/>
    <d v="2022-01-25T00:00:00"/>
    <s v="No "/>
    <s v="Si"/>
    <s v="No"/>
    <n v="0"/>
    <n v="7.05"/>
    <n v="7.05"/>
  </r>
  <r>
    <x v="0"/>
    <d v="2022-01-27T00:00:00"/>
    <d v="2022-01-28T00:00:00"/>
    <s v="Si"/>
    <s v="No"/>
    <s v="No"/>
    <n v="7.0000000000000007E-2"/>
    <n v="0"/>
    <n v="7.0000000000000007E-2"/>
  </r>
  <r>
    <x v="0"/>
    <d v="2022-01-27T00:00:00"/>
    <d v="2022-01-28T00:00:00"/>
    <s v="Si"/>
    <s v="No"/>
    <s v="No"/>
    <n v="44.308999999999997"/>
    <n v="0"/>
    <n v="44.308999999999997"/>
  </r>
  <r>
    <x v="1"/>
    <d v="2022-02-09T00:00:00"/>
    <d v="2022-02-10T00:00:00"/>
    <s v="Si"/>
    <s v="Si"/>
    <s v="Si"/>
    <n v="2.1"/>
    <n v="8"/>
    <n v="10.1"/>
  </r>
  <r>
    <x v="2"/>
    <d v="2022-02-10T00:00:00"/>
    <d v="2022-02-10T00:00:00"/>
    <s v="No "/>
    <s v="Si"/>
    <s v="No"/>
    <n v="0"/>
    <n v="1.39"/>
    <n v="1.39"/>
  </r>
  <r>
    <x v="2"/>
    <d v="2022-02-10T00:00:00"/>
    <d v="2022-02-10T00:00:00"/>
    <s v="No "/>
    <s v="Si"/>
    <s v="No"/>
    <n v="0"/>
    <n v="1"/>
    <n v="1"/>
  </r>
  <r>
    <x v="2"/>
    <d v="2022-02-10T00:00:00"/>
    <d v="2022-02-10T00:00:00"/>
    <s v="Si"/>
    <s v="Si"/>
    <s v="Si"/>
    <n v="34"/>
    <n v="46"/>
    <n v="80"/>
  </r>
  <r>
    <x v="2"/>
    <d v="2022-02-13T00:00:00"/>
    <d v="2022-02-14T00:00:00"/>
    <s v="Si"/>
    <s v="No"/>
    <s v="No"/>
    <n v="1.3099000000000001"/>
    <n v="0"/>
    <n v="1.3099000000000001"/>
  </r>
  <r>
    <x v="2"/>
    <d v="2022-02-13T00:00:00"/>
    <d v="2022-02-17T00:00:00"/>
    <s v="Si"/>
    <s v="Si"/>
    <s v="Si"/>
    <n v="52.3"/>
    <n v="12.8"/>
    <n v="65.099999999999994"/>
  </r>
  <r>
    <x v="2"/>
    <d v="2022-02-16T00:00:00"/>
    <d v="2022-02-16T00:00:00"/>
    <s v="No "/>
    <s v="Si"/>
    <s v="No"/>
    <n v="0"/>
    <n v="2"/>
    <n v="2"/>
  </r>
  <r>
    <x v="2"/>
    <d v="2022-02-16T00:00:00"/>
    <d v="2022-02-16T00:00:00"/>
    <s v="No "/>
    <s v="Si"/>
    <s v="No"/>
    <n v="0"/>
    <n v="0.4"/>
    <n v="0.4"/>
  </r>
  <r>
    <x v="2"/>
    <d v="2022-02-16T00:00:00"/>
    <d v="2022-02-16T00:00:00"/>
    <s v="Si"/>
    <s v="No"/>
    <s v="No"/>
    <n v="0.32400000000000001"/>
    <n v="0"/>
    <n v="0.32400000000000001"/>
  </r>
  <r>
    <x v="2"/>
    <d v="2022-02-17T00:00:00"/>
    <d v="2022-02-18T00:00:00"/>
    <s v="Si"/>
    <s v="No"/>
    <s v="No"/>
    <n v="30"/>
    <n v="0"/>
    <n v="30"/>
  </r>
  <r>
    <x v="2"/>
    <d v="2022-02-18T00:00:00"/>
    <d v="2022-02-19T00:00:00"/>
    <s v="Si"/>
    <s v="No"/>
    <s v="No"/>
    <n v="8.7104999999999997"/>
    <n v="0"/>
    <n v="8.7104999999999997"/>
  </r>
  <r>
    <x v="2"/>
    <d v="2022-02-19T00:00:00"/>
    <d v="2022-02-23T00:00:00"/>
    <s v="Si"/>
    <s v="Si"/>
    <s v="Si"/>
    <n v="19"/>
    <n v="27"/>
    <n v="46"/>
  </r>
  <r>
    <x v="2"/>
    <d v="2022-02-19T00:00:00"/>
    <d v="2022-02-20T00:00:00"/>
    <s v="Si"/>
    <s v="Si"/>
    <s v="Si"/>
    <n v="6"/>
    <n v="13"/>
    <n v="19"/>
  </r>
  <r>
    <x v="2"/>
    <d v="2022-02-19T00:00:00"/>
    <d v="2022-02-22T00:00:00"/>
    <s v="Si"/>
    <s v="Si"/>
    <s v="Si"/>
    <n v="4"/>
    <n v="0.47"/>
    <n v="4.47"/>
  </r>
  <r>
    <x v="2"/>
    <d v="2022-02-20T00:00:00"/>
    <d v="2022-02-20T00:00:00"/>
    <s v="Si"/>
    <s v="No"/>
    <s v="No"/>
    <n v="0.7"/>
    <n v="0"/>
    <n v="0.7"/>
  </r>
  <r>
    <x v="2"/>
    <d v="2022-02-20T00:00:00"/>
    <d v="2022-02-20T00:00:00"/>
    <s v="No "/>
    <s v="Si"/>
    <s v="No"/>
    <n v="0.35"/>
    <n v="0"/>
    <n v="0.35"/>
  </r>
  <r>
    <x v="2"/>
    <d v="2022-02-21T00:00:00"/>
    <d v="2022-02-22T00:00:00"/>
    <s v="Si"/>
    <s v="Si"/>
    <s v="Si"/>
    <n v="3"/>
    <n v="1"/>
    <n v="4"/>
  </r>
  <r>
    <x v="2"/>
    <d v="2022-02-21T00:00:00"/>
    <d v="2022-02-27T00:00:00"/>
    <s v="Si"/>
    <s v="Si"/>
    <s v="Si"/>
    <n v="250"/>
    <n v="483"/>
    <n v="733"/>
  </r>
  <r>
    <x v="2"/>
    <d v="2022-02-22T00:00:00"/>
    <d v="2022-02-22T00:00:00"/>
    <s v="No "/>
    <s v="Si"/>
    <s v="No"/>
    <n v="0"/>
    <n v="0.35"/>
    <n v="0.35"/>
  </r>
  <r>
    <x v="2"/>
    <d v="2022-02-22T00:00:00"/>
    <d v="2022-02-22T00:00:00"/>
    <s v="Si"/>
    <s v="No"/>
    <s v="No"/>
    <n v="3"/>
    <n v="0"/>
    <n v="3"/>
  </r>
  <r>
    <x v="2"/>
    <d v="2022-02-23T00:00:00"/>
    <d v="2022-02-23T00:00:00"/>
    <s v="Si"/>
    <s v="Si"/>
    <s v="Si"/>
    <n v="150"/>
    <n v="300"/>
    <n v="450"/>
  </r>
  <r>
    <x v="2"/>
    <d v="2022-02-23T00:00:00"/>
    <d v="2022-03-02T00:00:00"/>
    <s v="No "/>
    <s v="Si"/>
    <s v="No"/>
    <n v="0"/>
    <n v="70"/>
    <n v="70"/>
  </r>
  <r>
    <x v="2"/>
    <d v="2022-02-26T00:00:00"/>
    <d v="2022-03-05T00:00:00"/>
    <s v="No "/>
    <s v="Si"/>
    <s v="No"/>
    <n v="0"/>
    <n v="104"/>
    <n v="104"/>
  </r>
  <r>
    <x v="1"/>
    <d v="2022-02-26T00:00:00"/>
    <d v="2022-03-08T00:00:00"/>
    <s v="Si"/>
    <s v="Si"/>
    <s v="Si"/>
    <n v="40"/>
    <n v="30"/>
    <n v="70"/>
  </r>
  <r>
    <x v="2"/>
    <d v="2022-02-27T00:00:00"/>
    <d v="2022-03-01T00:00:00"/>
    <s v="Si"/>
    <s v="Si"/>
    <s v="Si"/>
    <n v="18"/>
    <n v="20"/>
    <n v="38"/>
  </r>
  <r>
    <x v="2"/>
    <d v="2022-02-28T00:00:00"/>
    <d v="2022-03-18T00:00:00"/>
    <s v="No "/>
    <s v="Si"/>
    <s v="No"/>
    <m/>
    <n v="40"/>
    <n v="40"/>
  </r>
  <r>
    <x v="1"/>
    <d v="2022-03-01T00:00:00"/>
    <d v="2022-03-01T00:00:00"/>
    <s v="No "/>
    <s v="Si"/>
    <s v="No"/>
    <n v="0"/>
    <n v="2"/>
    <n v="2"/>
  </r>
  <r>
    <x v="1"/>
    <d v="2022-03-01T00:00:00"/>
    <d v="2022-03-03T00:00:00"/>
    <s v="No "/>
    <s v="Si"/>
    <s v="No"/>
    <n v="0"/>
    <n v="35"/>
    <n v="35"/>
  </r>
  <r>
    <x v="1"/>
    <d v="2022-03-02T00:00:00"/>
    <d v="2022-03-02T00:00:00"/>
    <s v="No "/>
    <s v="Si"/>
    <s v="No"/>
    <n v="0"/>
    <n v="0.5"/>
    <n v="0.5"/>
  </r>
  <r>
    <x v="1"/>
    <d v="2022-03-02T00:00:00"/>
    <d v="2022-03-13T00:00:00"/>
    <s v="Si"/>
    <s v="No"/>
    <s v="No"/>
    <n v="24.9"/>
    <n v="0"/>
    <n v="24.9"/>
  </r>
  <r>
    <x v="1"/>
    <d v="2022-03-04T00:00:00"/>
    <d v="2022-03-04T00:00:00"/>
    <s v="Si"/>
    <s v="No"/>
    <s v="No"/>
    <n v="2.1150000000000002"/>
    <n v="0"/>
    <n v="2.1150000000000002"/>
  </r>
  <r>
    <x v="1"/>
    <d v="2022-03-04T00:00:00"/>
    <d v="2022-03-12T00:00:00"/>
    <s v="Si"/>
    <s v="Si"/>
    <s v="Si"/>
    <n v="40"/>
    <n v="200"/>
    <n v="240"/>
  </r>
  <r>
    <x v="1"/>
    <d v="2022-03-05T00:00:00"/>
    <d v="2022-03-05T00:00:00"/>
    <s v="No "/>
    <s v="Si"/>
    <s v="No"/>
    <n v="0"/>
    <n v="20"/>
    <n v="20"/>
  </r>
  <r>
    <x v="1"/>
    <d v="2022-03-05T00:00:00"/>
    <d v="2022-03-05T00:00:00"/>
    <s v="No "/>
    <s v="Si"/>
    <s v="No"/>
    <m/>
    <n v="20"/>
    <n v="20"/>
  </r>
  <r>
    <x v="1"/>
    <d v="2022-03-11T00:00:00"/>
    <d v="2022-03-15T00:00:00"/>
    <s v="Si"/>
    <s v="Si"/>
    <s v="Si"/>
    <n v="20"/>
    <n v="60"/>
    <n v="80"/>
  </r>
  <r>
    <x v="1"/>
    <d v="2022-03-11T00:00:00"/>
    <d v="2022-03-15T00:00:00"/>
    <s v="Si"/>
    <s v="Si"/>
    <s v="Si"/>
    <n v="20"/>
    <n v="60"/>
    <n v="80"/>
  </r>
  <r>
    <x v="1"/>
    <d v="2022-03-14T00:00:00"/>
    <d v="2022-03-15T00:00:00"/>
    <s v="Si"/>
    <s v="Si"/>
    <s v="Si"/>
    <n v="2.1"/>
    <n v="6.3"/>
    <n v="8.4"/>
  </r>
  <r>
    <x v="1"/>
    <d v="2022-03-14T00:00:00"/>
    <d v="2022-03-15T00:00:00"/>
    <s v="Si"/>
    <s v="Si"/>
    <s v="Si"/>
    <n v="3.5"/>
    <n v="0.5"/>
    <n v="4"/>
  </r>
  <r>
    <x v="1"/>
    <d v="2022-03-14T00:00:00"/>
    <s v="Activo"/>
    <s v="Si"/>
    <s v="Si"/>
    <s v="Si"/>
    <n v="8"/>
    <n v="400"/>
    <n v="408"/>
  </r>
  <r>
    <x v="1"/>
    <d v="2022-03-14T00:00:00"/>
    <d v="2022-03-14T00:00:00"/>
    <s v="Si"/>
    <s v="No"/>
    <s v="No"/>
    <n v="0.71850000000000003"/>
    <n v="0"/>
    <n v="0.71850000000000003"/>
  </r>
  <r>
    <x v="1"/>
    <d v="2022-03-14T00:00:00"/>
    <s v="Activo"/>
    <s v="Si"/>
    <s v="Si"/>
    <s v="Si"/>
    <n v="8"/>
    <n v="400"/>
    <n v="408"/>
  </r>
  <r>
    <x v="1"/>
    <d v="2022-03-15T00:00:00"/>
    <d v="2022-03-16T00:00:00"/>
    <s v="Si"/>
    <s v="No"/>
    <s v="No"/>
    <n v="1"/>
    <n v="0"/>
    <n v="1"/>
  </r>
  <r>
    <x v="1"/>
    <d v="2022-03-20T00:00:00"/>
    <d v="2022-03-20T00:00:00"/>
    <s v="No "/>
    <s v="Si"/>
    <s v="No"/>
    <n v="0"/>
    <n v="0.5"/>
    <n v="0.5"/>
  </r>
  <r>
    <x v="1"/>
    <d v="2022-03-20T00:00:00"/>
    <d v="2022-03-22T00:00:00"/>
    <s v="No "/>
    <s v="Si"/>
    <s v="No"/>
    <n v="0"/>
    <n v="20"/>
    <n v="20"/>
  </r>
  <r>
    <x v="1"/>
    <d v="2022-03-21T00:00:00"/>
    <d v="2022-03-21T00:00:00"/>
    <s v="Si"/>
    <s v="Si"/>
    <s v="Si"/>
    <n v="0"/>
    <n v="2"/>
    <n v="2"/>
  </r>
  <r>
    <x v="1"/>
    <d v="2022-03-22T00:00:00"/>
    <d v="2022-03-22T00:00:00"/>
    <s v="No "/>
    <s v="Si"/>
    <s v="No"/>
    <n v="0"/>
    <n v="3"/>
    <n v="3"/>
  </r>
  <r>
    <x v="1"/>
    <d v="2022-03-23T00:00:00"/>
    <d v="2022-03-23T00:00:00"/>
    <s v="No "/>
    <s v="Si"/>
    <s v="No"/>
    <n v="0"/>
    <n v="1.5"/>
    <n v="1.5"/>
  </r>
  <r>
    <x v="1"/>
    <d v="2022-03-23T00:00:00"/>
    <d v="2022-03-23T00:00:00"/>
    <s v="No "/>
    <s v="Si"/>
    <s v="No"/>
    <n v="0"/>
    <n v="10"/>
    <n v="10"/>
  </r>
  <r>
    <x v="1"/>
    <d v="2022-03-24T00:00:00"/>
    <d v="2022-03-26T00:00:00"/>
    <s v="No "/>
    <s v="Si"/>
    <s v="No"/>
    <n v="0"/>
    <n v="118.99999999999999"/>
    <n v="118.99999999999999"/>
  </r>
  <r>
    <x v="1"/>
    <d v="2022-03-24T00:00:00"/>
    <d v="2022-03-25T00:00:00"/>
    <s v="Si"/>
    <s v="No"/>
    <s v="No"/>
    <n v="1.4"/>
    <n v="0"/>
    <n v="1.4"/>
  </r>
  <r>
    <x v="1"/>
    <d v="2022-03-24T00:00:00"/>
    <d v="2022-03-24T00:00:00"/>
    <s v="Si"/>
    <s v="No"/>
    <s v="No"/>
    <n v="8.4"/>
    <n v="0"/>
    <n v="8.4"/>
  </r>
  <r>
    <x v="1"/>
    <d v="2022-03-24T00:00:00"/>
    <d v="2022-03-24T00:00:00"/>
    <s v="No "/>
    <s v="Si"/>
    <s v="No"/>
    <n v="0"/>
    <n v="25"/>
    <n v="25"/>
  </r>
  <r>
    <x v="1"/>
    <d v="2022-03-25T00:00:00"/>
    <d v="2022-03-25T00:00:00"/>
    <s v="Si"/>
    <s v="Si"/>
    <s v="Si"/>
    <n v="0.8"/>
    <n v="0.3"/>
    <n v="1.1000000000000001"/>
  </r>
  <r>
    <x v="1"/>
    <d v="2022-03-26T00:00:00"/>
    <d v="2022-03-26T00:00:00"/>
    <s v="No "/>
    <s v="Si"/>
    <s v="No"/>
    <n v="0"/>
    <n v="10"/>
    <n v="10"/>
  </r>
  <r>
    <x v="1"/>
    <d v="2022-03-26T00:00:00"/>
    <d v="2022-03-26T00:00:00"/>
    <s v="No "/>
    <s v="Si"/>
    <s v="No"/>
    <n v="0"/>
    <n v="35"/>
    <n v="35"/>
  </r>
  <r>
    <x v="1"/>
    <d v="2022-03-26T00:00:00"/>
    <d v="2022-03-29T00:00:00"/>
    <s v="Si"/>
    <s v="Si"/>
    <s v="Si"/>
    <n v="15"/>
    <n v="100"/>
    <n v="115"/>
  </r>
  <r>
    <x v="1"/>
    <d v="2022-03-27T00:00:00"/>
    <d v="2022-03-28T00:00:00"/>
    <s v="No "/>
    <s v="Si"/>
    <s v="No"/>
    <n v="0"/>
    <n v="12"/>
    <n v="12"/>
  </r>
  <r>
    <x v="1"/>
    <d v="2022-03-27T00:00:00"/>
    <d v="2022-03-27T00:00:00"/>
    <s v="No "/>
    <s v="Si"/>
    <s v="No"/>
    <n v="0"/>
    <n v="30"/>
    <n v="30"/>
  </r>
  <r>
    <x v="1"/>
    <d v="2022-03-27T00:00:00"/>
    <d v="2022-03-30T00:00:00"/>
    <s v="No "/>
    <s v="Si"/>
    <s v="No"/>
    <n v="0"/>
    <n v="40"/>
    <n v="40"/>
  </r>
  <r>
    <x v="1"/>
    <d v="2022-03-27T00:00:00"/>
    <d v="2022-03-30T00:00:00"/>
    <s v="No "/>
    <s v="Si"/>
    <s v="No"/>
    <n v="0"/>
    <n v="60"/>
    <n v="60"/>
  </r>
  <r>
    <x v="3"/>
    <d v="2022-03-28T00:00:00"/>
    <d v="2022-03-30T00:00:00"/>
    <s v="No "/>
    <s v="Si"/>
    <s v="No"/>
    <n v="0"/>
    <n v="30"/>
    <n v="30"/>
  </r>
  <r>
    <x v="1"/>
    <d v="2022-03-30T00:00:00"/>
    <d v="2022-04-01T00:00:00"/>
    <s v="Si"/>
    <s v="No"/>
    <s v="No"/>
    <n v="14"/>
    <n v="0"/>
    <n v="14"/>
  </r>
  <r>
    <x v="1"/>
    <d v="2022-03-30T00:00:00"/>
    <d v="2022-03-31T00:00:00"/>
    <s v="No "/>
    <s v="Si"/>
    <s v="No"/>
    <n v="0"/>
    <n v="40"/>
    <n v="40"/>
  </r>
  <r>
    <x v="1"/>
    <d v="2022-03-30T00:00:00"/>
    <d v="2022-03-30T00:00:00"/>
    <s v="No "/>
    <s v="Si"/>
    <s v="No"/>
    <n v="0"/>
    <n v="45"/>
    <n v="45"/>
  </r>
  <r>
    <x v="3"/>
    <d v="2022-04-01T00:00:00"/>
    <d v="2022-04-01T00:00:00"/>
    <s v="Si"/>
    <s v="No"/>
    <s v="No"/>
    <n v="7"/>
    <n v="0"/>
    <n v="7"/>
  </r>
  <r>
    <x v="3"/>
    <d v="2022-04-14T00:00:00"/>
    <d v="2022-04-14T00:00:00"/>
    <s v="Si"/>
    <s v="Si"/>
    <s v="Si"/>
    <n v="0.7"/>
    <n v="0.3"/>
    <n v="1"/>
  </r>
  <r>
    <x v="3"/>
    <d v="2022-04-17T00:00:00"/>
    <d v="2022-04-17T00:00:00"/>
    <s v="Si"/>
    <s v="Si"/>
    <s v="Si"/>
    <n v="5"/>
    <n v="6"/>
    <n v="11"/>
  </r>
  <r>
    <x v="3"/>
    <d v="2022-04-17T00:00:00"/>
    <d v="2022-04-18T00:00:00"/>
    <s v="Si"/>
    <s v="No"/>
    <s v="No"/>
    <n v="2.8"/>
    <n v="0"/>
    <n v="2.8"/>
  </r>
  <r>
    <x v="3"/>
    <d v="2022-04-22T00:00:00"/>
    <d v="2022-04-22T00:00:00"/>
    <s v="Si"/>
    <s v="Si"/>
    <s v="Si"/>
    <n v="1.05"/>
    <n v="0.2"/>
    <n v="1.25"/>
  </r>
  <r>
    <x v="3"/>
    <d v="2022-04-21T00:00:00"/>
    <d v="2022-04-21T00:00:00"/>
    <s v="Si"/>
    <s v="No"/>
    <s v="No"/>
    <n v="0.35"/>
    <n v="0"/>
    <n v="0.3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5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6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B34FBFF-B7F2-45D8-8DE0-B902DEA77663}" name="TablaDinámica7" cacheId="0" dataOnRows="1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 chartFormat="6">
  <location ref="V8:W11" firstHeaderRow="1" firstDataRow="1" firstDataCol="1"/>
  <pivotFields count="3">
    <pivotField dataField="1" showAll="0"/>
    <pivotField dataField="1" showAll="0"/>
    <pivotField dataField="1" numFmtId="2" showAll="0"/>
  </pivotFields>
  <rowFields count="1">
    <field x="-2"/>
  </rowFields>
  <rowItems count="3">
    <i>
      <x/>
    </i>
    <i i="1">
      <x v="1"/>
    </i>
    <i i="2">
      <x v="2"/>
    </i>
  </rowItems>
  <colItems count="1">
    <i/>
  </colItems>
  <dataFields count="3">
    <dataField name="total de Ha afectadas en ANP" fld="0" baseField="0" baseItem="0"/>
    <dataField name="total de Ha afectas fuera de ANP" fld="1" baseField="0" baseItem="0"/>
    <dataField name="Total de Ha afectadas" fld="2" baseField="0" baseItem="0"/>
  </dataFields>
  <chartFormats count="4">
    <chartFormat chart="0" format="3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4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0" format="5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5" format="6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4CC42C4-AE7D-4200-9368-9150D1E0680A}" name="TablaDinámica8" cacheId="4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 chartFormat="6" rowHeaderCaption="Área Natural Protegida">
  <location ref="V13:W57" firstHeaderRow="1" firstDataRow="1" firstDataCol="1"/>
  <pivotFields count="1">
    <pivotField axis="axisRow" dataField="1" showAll="0" sortType="ascending">
      <items count="53">
        <item m="1" x="47"/>
        <item m="1" x="46"/>
        <item m="1" x="44"/>
        <item m="1" x="45"/>
        <item m="1" x="50"/>
        <item m="1" x="48"/>
        <item x="15"/>
        <item x="4"/>
        <item x="3"/>
        <item x="17"/>
        <item m="1" x="43"/>
        <item x="8"/>
        <item x="12"/>
        <item x="9"/>
        <item x="23"/>
        <item x="38"/>
        <item x="24"/>
        <item x="32"/>
        <item x="28"/>
        <item x="36"/>
        <item x="21"/>
        <item x="5"/>
        <item m="1" x="49"/>
        <item m="1" x="51"/>
        <item x="10"/>
        <item x="35"/>
        <item x="16"/>
        <item x="30"/>
        <item x="18"/>
        <item x="20"/>
        <item x="37"/>
        <item x="40"/>
        <item x="26"/>
        <item x="39"/>
        <item x="2"/>
        <item x="34"/>
        <item x="6"/>
        <item x="33"/>
        <item x="41"/>
        <item x="0"/>
        <item x="7"/>
        <item x="29"/>
        <item x="13"/>
        <item x="1"/>
        <item x="11"/>
        <item x="19"/>
        <item x="14"/>
        <item x="22"/>
        <item x="25"/>
        <item x="27"/>
        <item x="31"/>
        <item x="42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</pivotFields>
  <rowFields count="1">
    <field x="0"/>
  </rowFields>
  <rowItems count="44">
    <i>
      <x v="26"/>
    </i>
    <i>
      <x v="48"/>
    </i>
    <i>
      <x v="51"/>
    </i>
    <i>
      <x v="8"/>
    </i>
    <i>
      <x v="31"/>
    </i>
    <i>
      <x v="14"/>
    </i>
    <i>
      <x v="33"/>
    </i>
    <i>
      <x v="16"/>
    </i>
    <i>
      <x v="34"/>
    </i>
    <i>
      <x v="19"/>
    </i>
    <i>
      <x v="37"/>
    </i>
    <i>
      <x v="21"/>
    </i>
    <i>
      <x v="38"/>
    </i>
    <i>
      <x v="7"/>
    </i>
    <i>
      <x v="40"/>
    </i>
    <i>
      <x v="15"/>
    </i>
    <i>
      <x v="41"/>
    </i>
    <i>
      <x v="20"/>
    </i>
    <i>
      <x v="42"/>
    </i>
    <i>
      <x v="12"/>
    </i>
    <i>
      <x v="44"/>
    </i>
    <i>
      <x v="25"/>
    </i>
    <i>
      <x v="46"/>
    </i>
    <i>
      <x v="17"/>
    </i>
    <i>
      <x v="47"/>
    </i>
    <i>
      <x v="29"/>
    </i>
    <i>
      <x v="24"/>
    </i>
    <i>
      <x v="32"/>
    </i>
    <i>
      <x v="6"/>
    </i>
    <i>
      <x v="27"/>
    </i>
    <i>
      <x v="18"/>
    </i>
    <i>
      <x v="13"/>
    </i>
    <i>
      <x v="49"/>
    </i>
    <i>
      <x v="45"/>
    </i>
    <i>
      <x v="50"/>
    </i>
    <i>
      <x v="30"/>
    </i>
    <i>
      <x v="35"/>
    </i>
    <i>
      <x v="28"/>
    </i>
    <i>
      <x v="9"/>
    </i>
    <i>
      <x v="36"/>
    </i>
    <i>
      <x v="11"/>
    </i>
    <i>
      <x v="39"/>
    </i>
    <i>
      <x v="43"/>
    </i>
    <i t="grand">
      <x/>
    </i>
  </rowItems>
  <colItems count="1">
    <i/>
  </colItems>
  <dataFields count="1">
    <dataField name="Número de incendios" fld="0" subtotal="count" baseField="0" baseItem="0">
      <extLst>
        <ext xmlns:x14="http://schemas.microsoft.com/office/spreadsheetml/2009/9/main" uri="{E15A36E0-9728-4e99-A89B-3F7291B0FE68}">
          <x14:dataField pivotShowAs="rankAscending"/>
        </ext>
      </extLst>
    </dataField>
  </dataFields>
  <chartFormats count="2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5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6B880F5-2CA7-4962-A260-BB5C187ACD04}" name="TablaDinámica10" cacheId="3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 chartFormat="6">
  <location ref="V59:W103" firstHeaderRow="1" firstDataRow="1" firstDataCol="1"/>
  <pivotFields count="10">
    <pivotField axis="axisRow" showAll="0" sortType="ascending">
      <items count="52">
        <item x="31"/>
        <item x="25"/>
        <item x="14"/>
        <item x="22"/>
        <item x="27"/>
        <item x="42"/>
        <item m="1" x="47"/>
        <item m="1" x="46"/>
        <item m="1" x="44"/>
        <item m="1" x="45"/>
        <item m="1" x="49"/>
        <item m="1" x="48"/>
        <item x="15"/>
        <item x="4"/>
        <item x="3"/>
        <item x="17"/>
        <item m="1" x="43"/>
        <item x="8"/>
        <item x="12"/>
        <item x="9"/>
        <item x="23"/>
        <item x="38"/>
        <item x="24"/>
        <item x="32"/>
        <item x="28"/>
        <item x="36"/>
        <item x="21"/>
        <item x="5"/>
        <item m="1" x="50"/>
        <item x="10"/>
        <item x="35"/>
        <item x="16"/>
        <item x="30"/>
        <item x="18"/>
        <item x="20"/>
        <item x="37"/>
        <item x="40"/>
        <item x="26"/>
        <item x="39"/>
        <item x="2"/>
        <item x="34"/>
        <item x="6"/>
        <item x="33"/>
        <item x="41"/>
        <item x="0"/>
        <item x="7"/>
        <item x="29"/>
        <item x="13"/>
        <item x="1"/>
        <item x="11"/>
        <item x="19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numFmtId="14" showAll="0"/>
    <pivotField showAll="0"/>
    <pivotField showAll="0"/>
    <pivotField showAll="0"/>
    <pivotField showAll="0"/>
    <pivotField showAll="0"/>
    <pivotField showAll="0"/>
    <pivotField dataField="1" numFmtId="2" showAll="0"/>
  </pivotFields>
  <rowFields count="1">
    <field x="0"/>
  </rowFields>
  <rowItems count="44">
    <i>
      <x v="49"/>
    </i>
    <i>
      <x v="5"/>
    </i>
    <i>
      <x v="14"/>
    </i>
    <i>
      <x v="12"/>
    </i>
    <i>
      <x v="27"/>
    </i>
    <i>
      <x v="23"/>
    </i>
    <i>
      <x v="20"/>
    </i>
    <i>
      <x v="19"/>
    </i>
    <i>
      <x v="43"/>
    </i>
    <i>
      <x v="46"/>
    </i>
    <i>
      <x v="31"/>
    </i>
    <i>
      <x v="2"/>
    </i>
    <i>
      <x/>
    </i>
    <i>
      <x v="39"/>
    </i>
    <i>
      <x v="13"/>
    </i>
    <i>
      <x v="42"/>
    </i>
    <i>
      <x v="25"/>
    </i>
    <i>
      <x v="17"/>
    </i>
    <i>
      <x v="21"/>
    </i>
    <i>
      <x v="47"/>
    </i>
    <i>
      <x v="33"/>
    </i>
    <i>
      <x v="48"/>
    </i>
    <i>
      <x v="41"/>
    </i>
    <i>
      <x v="22"/>
    </i>
    <i>
      <x v="29"/>
    </i>
    <i>
      <x v="37"/>
    </i>
    <i>
      <x v="3"/>
    </i>
    <i>
      <x v="38"/>
    </i>
    <i>
      <x v="24"/>
    </i>
    <i>
      <x v="36"/>
    </i>
    <i>
      <x v="18"/>
    </i>
    <i>
      <x v="26"/>
    </i>
    <i>
      <x v="45"/>
    </i>
    <i>
      <x v="50"/>
    </i>
    <i>
      <x v="30"/>
    </i>
    <i>
      <x v="35"/>
    </i>
    <i>
      <x v="34"/>
    </i>
    <i>
      <x v="44"/>
    </i>
    <i>
      <x v="40"/>
    </i>
    <i>
      <x v="4"/>
    </i>
    <i>
      <x v="1"/>
    </i>
    <i>
      <x v="32"/>
    </i>
    <i>
      <x v="15"/>
    </i>
    <i t="grand">
      <x/>
    </i>
  </rowItems>
  <colItems count="1">
    <i/>
  </colItems>
  <dataFields count="1">
    <dataField name="Suma de Total afectado" fld="9" baseField="0" baseItem="0"/>
  </dataFields>
  <chartFormats count="2">
    <chartFormat chart="0" format="3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5" format="33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23116EB-24FA-4599-A723-3F80A3F8D083}" name="TablaDinámica13" cacheId="2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 chartFormat="6">
  <location ref="V105:W118" firstHeaderRow="1" firstDataRow="1" firstDataCol="1"/>
  <pivotFields count="1">
    <pivotField axis="axisRow" dataField="1" showAll="0">
      <items count="13">
        <item x="1"/>
        <item x="3"/>
        <item x="6"/>
        <item x="4"/>
        <item x="2"/>
        <item x="0"/>
        <item x="8"/>
        <item x="5"/>
        <item x="9"/>
        <item x="7"/>
        <item x="10"/>
        <item x="11"/>
        <item t="default"/>
      </items>
    </pivotField>
  </pivotFields>
  <rowFields count="1">
    <field x="0"/>
  </rowFields>
  <rowItems count="1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 t="grand">
      <x/>
    </i>
  </rowItems>
  <colItems count="1">
    <i/>
  </colItems>
  <dataFields count="1">
    <dataField name="Cuenta de Origen del incendio" fld="0" subtotal="count" baseField="0" baseItem="0"/>
  </dataFields>
  <formats count="1">
    <format dxfId="0">
      <pivotArea dataOnly="0" labelOnly="1" outline="0" axis="axisValues" fieldPosition="0"/>
    </format>
  </formats>
  <chartFormats count="26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7"/>
          </reference>
        </references>
      </pivotArea>
    </chartFormat>
    <chartFormat chart="0" format="2">
      <pivotArea type="data" outline="0" fieldPosition="0">
        <references count="2">
          <reference field="4294967294" count="1" selected="0">
            <x v="0"/>
          </reference>
          <reference field="0" count="1" selected="0">
            <x v="6"/>
          </reference>
        </references>
      </pivotArea>
    </chartFormat>
    <chartFormat chart="0" format="3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  <chartFormat chart="0" format="4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  <chartFormat chart="0" format="5">
      <pivotArea type="data" outline="0" fieldPosition="0">
        <references count="2">
          <reference field="4294967294" count="1" selected="0">
            <x v="0"/>
          </reference>
          <reference field="0" count="1" selected="0">
            <x v="2"/>
          </reference>
        </references>
      </pivotArea>
    </chartFormat>
    <chartFormat chart="0" format="6">
      <pivotArea type="data" outline="0" fieldPosition="0">
        <references count="2">
          <reference field="4294967294" count="1" selected="0">
            <x v="0"/>
          </reference>
          <reference field="0" count="1" selected="0">
            <x v="3"/>
          </reference>
        </references>
      </pivotArea>
    </chartFormat>
    <chartFormat chart="0" format="7">
      <pivotArea type="data" outline="0" fieldPosition="0">
        <references count="2">
          <reference field="4294967294" count="1" selected="0">
            <x v="0"/>
          </reference>
          <reference field="0" count="1" selected="0">
            <x v="4"/>
          </reference>
        </references>
      </pivotArea>
    </chartFormat>
    <chartFormat chart="0" format="8">
      <pivotArea type="data" outline="0" fieldPosition="0">
        <references count="2">
          <reference field="4294967294" count="1" selected="0">
            <x v="0"/>
          </reference>
          <reference field="0" count="1" selected="0">
            <x v="5"/>
          </reference>
        </references>
      </pivotArea>
    </chartFormat>
    <chartFormat chart="0" format="9">
      <pivotArea type="data" outline="0" fieldPosition="0">
        <references count="2">
          <reference field="4294967294" count="1" selected="0">
            <x v="0"/>
          </reference>
          <reference field="0" count="1" selected="0">
            <x v="8"/>
          </reference>
        </references>
      </pivotArea>
    </chartFormat>
    <chartFormat chart="0" format="10">
      <pivotArea type="data" outline="0" fieldPosition="0">
        <references count="2">
          <reference field="4294967294" count="1" selected="0">
            <x v="0"/>
          </reference>
          <reference field="0" count="1" selected="0">
            <x v="9"/>
          </reference>
        </references>
      </pivotArea>
    </chartFormat>
    <chartFormat chart="0" format="11">
      <pivotArea type="data" outline="0" fieldPosition="0">
        <references count="2">
          <reference field="4294967294" count="1" selected="0">
            <x v="0"/>
          </reference>
          <reference field="0" count="1" selected="0">
            <x v="10"/>
          </reference>
        </references>
      </pivotArea>
    </chartFormat>
    <chartFormat chart="0" format="12">
      <pivotArea type="data" outline="0" fieldPosition="0">
        <references count="2">
          <reference field="4294967294" count="1" selected="0">
            <x v="0"/>
          </reference>
          <reference field="0" count="1" selected="0">
            <x v="11"/>
          </reference>
        </references>
      </pivotArea>
    </chartFormat>
    <chartFormat chart="5" format="13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5" format="14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  <chartFormat chart="5" format="15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  <chartFormat chart="5" format="16">
      <pivotArea type="data" outline="0" fieldPosition="0">
        <references count="2">
          <reference field="4294967294" count="1" selected="0">
            <x v="0"/>
          </reference>
          <reference field="0" count="1" selected="0">
            <x v="2"/>
          </reference>
        </references>
      </pivotArea>
    </chartFormat>
    <chartFormat chart="5" format="17">
      <pivotArea type="data" outline="0" fieldPosition="0">
        <references count="2">
          <reference field="4294967294" count="1" selected="0">
            <x v="0"/>
          </reference>
          <reference field="0" count="1" selected="0">
            <x v="3"/>
          </reference>
        </references>
      </pivotArea>
    </chartFormat>
    <chartFormat chart="5" format="18">
      <pivotArea type="data" outline="0" fieldPosition="0">
        <references count="2">
          <reference field="4294967294" count="1" selected="0">
            <x v="0"/>
          </reference>
          <reference field="0" count="1" selected="0">
            <x v="4"/>
          </reference>
        </references>
      </pivotArea>
    </chartFormat>
    <chartFormat chart="5" format="19">
      <pivotArea type="data" outline="0" fieldPosition="0">
        <references count="2">
          <reference field="4294967294" count="1" selected="0">
            <x v="0"/>
          </reference>
          <reference field="0" count="1" selected="0">
            <x v="5"/>
          </reference>
        </references>
      </pivotArea>
    </chartFormat>
    <chartFormat chart="5" format="20">
      <pivotArea type="data" outline="0" fieldPosition="0">
        <references count="2">
          <reference field="4294967294" count="1" selected="0">
            <x v="0"/>
          </reference>
          <reference field="0" count="1" selected="0">
            <x v="6"/>
          </reference>
        </references>
      </pivotArea>
    </chartFormat>
    <chartFormat chart="5" format="21">
      <pivotArea type="data" outline="0" fieldPosition="0">
        <references count="2">
          <reference field="4294967294" count="1" selected="0">
            <x v="0"/>
          </reference>
          <reference field="0" count="1" selected="0">
            <x v="7"/>
          </reference>
        </references>
      </pivotArea>
    </chartFormat>
    <chartFormat chart="5" format="22">
      <pivotArea type="data" outline="0" fieldPosition="0">
        <references count="2">
          <reference field="4294967294" count="1" selected="0">
            <x v="0"/>
          </reference>
          <reference field="0" count="1" selected="0">
            <x v="8"/>
          </reference>
        </references>
      </pivotArea>
    </chartFormat>
    <chartFormat chart="5" format="23">
      <pivotArea type="data" outline="0" fieldPosition="0">
        <references count="2">
          <reference field="4294967294" count="1" selected="0">
            <x v="0"/>
          </reference>
          <reference field="0" count="1" selected="0">
            <x v="9"/>
          </reference>
        </references>
      </pivotArea>
    </chartFormat>
    <chartFormat chart="5" format="24">
      <pivotArea type="data" outline="0" fieldPosition="0">
        <references count="2">
          <reference field="4294967294" count="1" selected="0">
            <x v="0"/>
          </reference>
          <reference field="0" count="1" selected="0">
            <x v="10"/>
          </reference>
        </references>
      </pivotArea>
    </chartFormat>
    <chartFormat chart="5" format="25">
      <pivotArea type="data" outline="0" fieldPosition="0">
        <references count="2">
          <reference field="4294967294" count="1" selected="0">
            <x v="0"/>
          </reference>
          <reference field="0" count="1" selected="0">
            <x v="1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C5DB4FA-C9A3-4C04-9E31-0C700A488A65}" name="TablaDinámica6" cacheId="1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 chartFormat="6">
  <location ref="V1:W6" firstHeaderRow="1" firstDataRow="1" firstDataCol="1"/>
  <pivotFields count="1">
    <pivotField axis="axisRow" dataField="1" showAll="0">
      <items count="10">
        <item x="0"/>
        <item x="2"/>
        <item m="1" x="4"/>
        <item x="1"/>
        <item x="3"/>
        <item m="1" x="7"/>
        <item m="1" x="8"/>
        <item m="1" x="5"/>
        <item m="1" x="6"/>
        <item t="default"/>
      </items>
    </pivotField>
  </pivotFields>
  <rowFields count="1">
    <field x="0"/>
  </rowFields>
  <rowItems count="5">
    <i>
      <x/>
    </i>
    <i>
      <x v="1"/>
    </i>
    <i>
      <x v="3"/>
    </i>
    <i>
      <x v="4"/>
    </i>
    <i t="grand">
      <x/>
    </i>
  </rowItems>
  <colItems count="1">
    <i/>
  </colItems>
  <dataFields count="1">
    <dataField name="Cuenta de Mes" fld="0" subtotal="count" baseField="0" baseItem="0"/>
  </dataFields>
  <chartFormats count="2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5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1FA32CC-34D2-40E7-9DAE-60ACBE68D9AE}" name="TablaDinámica1" cacheId="5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 chartFormat="7">
  <location ref="V120:Y125" firstHeaderRow="0" firstDataRow="1" firstDataCol="1"/>
  <pivotFields count="9">
    <pivotField axis="axisRow" showAll="0">
      <items count="10">
        <item x="0"/>
        <item x="2"/>
        <item m="1" x="4"/>
        <item x="1"/>
        <item x="3"/>
        <item m="1" x="8"/>
        <item m="1" x="6"/>
        <item m="1" x="5"/>
        <item m="1" x="7"/>
        <item t="default"/>
      </items>
    </pivotField>
    <pivotField numFmtId="14" showAll="0"/>
    <pivotField showAll="0"/>
    <pivotField showAll="0"/>
    <pivotField showAll="0"/>
    <pivotField showAll="0"/>
    <pivotField dataField="1" showAll="0"/>
    <pivotField dataField="1" showAll="0"/>
    <pivotField dataField="1" numFmtId="2" showAll="0"/>
  </pivotFields>
  <rowFields count="1">
    <field x="0"/>
  </rowFields>
  <rowItems count="5">
    <i>
      <x/>
    </i>
    <i>
      <x v="1"/>
    </i>
    <i>
      <x v="3"/>
    </i>
    <i>
      <x v="4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total Ha afectadas en ANP" fld="6" baseField="0" baseItem="0"/>
    <dataField name="total de Ha afectas fuera de ANP" fld="7" baseField="0" baseItem="0"/>
    <dataField name=" Total afectado" fld="8" baseField="0" baseItem="0"/>
  </dataFields>
  <chartFormats count="6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0" format="2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6" format="3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6" format="4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6" format="5" series="1">
      <pivotArea type="data" outline="0" fieldPosition="0">
        <references count="1">
          <reference field="4294967294" count="1" selected="0">
            <x v="2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pivotTable" Target="../pivotTables/pivotTable3.xml"/><Relationship Id="rId7" Type="http://schemas.openxmlformats.org/officeDocument/2006/relationships/printerSettings" Target="../printerSettings/printerSettings1.bin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6" Type="http://schemas.openxmlformats.org/officeDocument/2006/relationships/pivotTable" Target="../pivotTables/pivotTable6.xml"/><Relationship Id="rId5" Type="http://schemas.openxmlformats.org/officeDocument/2006/relationships/pivotTable" Target="../pivotTables/pivotTable5.xml"/><Relationship Id="rId4" Type="http://schemas.openxmlformats.org/officeDocument/2006/relationships/pivotTable" Target="../pivotTables/pivotTable4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8D58B-02F7-4CA8-986B-ECA8685936FA}">
  <dimension ref="V1:Y141"/>
  <sheetViews>
    <sheetView tabSelected="1" zoomScale="84" zoomScaleNormal="84" workbookViewId="0">
      <selection activeCell="N43" sqref="N43"/>
    </sheetView>
  </sheetViews>
  <sheetFormatPr baseColWidth="10" defaultRowHeight="15" x14ac:dyDescent="0.25"/>
  <cols>
    <col min="1" max="1" width="51.7109375" bestFit="1" customWidth="1"/>
    <col min="2" max="2" width="21.85546875" bestFit="1" customWidth="1"/>
    <col min="3" max="3" width="5.85546875" customWidth="1"/>
    <col min="4" max="4" width="21.85546875" bestFit="1" customWidth="1"/>
    <col min="22" max="22" width="17.5703125" bestFit="1" customWidth="1"/>
    <col min="23" max="23" width="24" bestFit="1" customWidth="1"/>
    <col min="24" max="24" width="29.85546875" bestFit="1" customWidth="1"/>
    <col min="25" max="25" width="14" bestFit="1" customWidth="1"/>
  </cols>
  <sheetData>
    <row r="1" spans="22:23" x14ac:dyDescent="0.25">
      <c r="V1" t="s">
        <v>0</v>
      </c>
      <c r="W1" t="s">
        <v>1</v>
      </c>
    </row>
    <row r="2" spans="22:23" x14ac:dyDescent="0.25">
      <c r="V2" s="1" t="s">
        <v>2</v>
      </c>
      <c r="W2" s="2">
        <v>8</v>
      </c>
    </row>
    <row r="3" spans="22:23" x14ac:dyDescent="0.25">
      <c r="V3" s="1" t="s">
        <v>3</v>
      </c>
      <c r="W3" s="2">
        <v>24</v>
      </c>
    </row>
    <row r="4" spans="22:23" x14ac:dyDescent="0.25">
      <c r="V4" s="1" t="s">
        <v>4</v>
      </c>
      <c r="W4" s="2">
        <v>39</v>
      </c>
    </row>
    <row r="5" spans="22:23" x14ac:dyDescent="0.25">
      <c r="V5" s="1" t="s">
        <v>5</v>
      </c>
      <c r="W5" s="2">
        <v>7</v>
      </c>
    </row>
    <row r="6" spans="22:23" x14ac:dyDescent="0.25">
      <c r="V6" s="1" t="s">
        <v>6</v>
      </c>
      <c r="W6" s="2">
        <v>78</v>
      </c>
    </row>
    <row r="8" spans="22:23" x14ac:dyDescent="0.25">
      <c r="V8" t="s">
        <v>7</v>
      </c>
    </row>
    <row r="9" spans="22:23" x14ac:dyDescent="0.25">
      <c r="V9" s="1" t="s">
        <v>8</v>
      </c>
      <c r="W9" s="2">
        <v>860.05689999999981</v>
      </c>
    </row>
    <row r="10" spans="22:23" x14ac:dyDescent="0.25">
      <c r="V10" s="1" t="s">
        <v>9</v>
      </c>
      <c r="W10" s="2">
        <v>2966.8</v>
      </c>
    </row>
    <row r="11" spans="22:23" x14ac:dyDescent="0.25">
      <c r="V11" s="1" t="s">
        <v>10</v>
      </c>
      <c r="W11" s="2">
        <v>3826.8569000000002</v>
      </c>
    </row>
    <row r="13" spans="22:23" x14ac:dyDescent="0.25">
      <c r="V13" t="s">
        <v>11</v>
      </c>
      <c r="W13" t="s">
        <v>12</v>
      </c>
    </row>
    <row r="14" spans="22:23" x14ac:dyDescent="0.25">
      <c r="V14" s="1" t="s">
        <v>13</v>
      </c>
      <c r="W14" s="2">
        <v>1</v>
      </c>
    </row>
    <row r="15" spans="22:23" x14ac:dyDescent="0.25">
      <c r="V15" s="1" t="s">
        <v>14</v>
      </c>
      <c r="W15" s="2">
        <v>1</v>
      </c>
    </row>
    <row r="16" spans="22:23" x14ac:dyDescent="0.25">
      <c r="V16" s="1" t="s">
        <v>15</v>
      </c>
      <c r="W16" s="2">
        <v>1</v>
      </c>
    </row>
    <row r="17" spans="22:23" x14ac:dyDescent="0.25">
      <c r="V17" s="1" t="s">
        <v>16</v>
      </c>
      <c r="W17" s="2">
        <v>1</v>
      </c>
    </row>
    <row r="18" spans="22:23" x14ac:dyDescent="0.25">
      <c r="V18" s="1" t="s">
        <v>17</v>
      </c>
      <c r="W18" s="2">
        <v>1</v>
      </c>
    </row>
    <row r="19" spans="22:23" x14ac:dyDescent="0.25">
      <c r="V19" s="1" t="s">
        <v>18</v>
      </c>
      <c r="W19" s="2">
        <v>1</v>
      </c>
    </row>
    <row r="20" spans="22:23" x14ac:dyDescent="0.25">
      <c r="V20" s="1" t="s">
        <v>19</v>
      </c>
      <c r="W20" s="2">
        <v>1</v>
      </c>
    </row>
    <row r="21" spans="22:23" x14ac:dyDescent="0.25">
      <c r="V21" s="1" t="s">
        <v>20</v>
      </c>
      <c r="W21" s="2">
        <v>1</v>
      </c>
    </row>
    <row r="22" spans="22:23" x14ac:dyDescent="0.25">
      <c r="V22" s="1" t="s">
        <v>21</v>
      </c>
      <c r="W22" s="2">
        <v>1</v>
      </c>
    </row>
    <row r="23" spans="22:23" x14ac:dyDescent="0.25">
      <c r="V23" s="1" t="s">
        <v>22</v>
      </c>
      <c r="W23" s="2">
        <v>1</v>
      </c>
    </row>
    <row r="24" spans="22:23" x14ac:dyDescent="0.25">
      <c r="V24" s="1" t="s">
        <v>23</v>
      </c>
      <c r="W24" s="2">
        <v>1</v>
      </c>
    </row>
    <row r="25" spans="22:23" x14ac:dyDescent="0.25">
      <c r="V25" s="1" t="s">
        <v>24</v>
      </c>
      <c r="W25" s="2">
        <v>1</v>
      </c>
    </row>
    <row r="26" spans="22:23" x14ac:dyDescent="0.25">
      <c r="V26" s="1" t="s">
        <v>25</v>
      </c>
      <c r="W26" s="2">
        <v>1</v>
      </c>
    </row>
    <row r="27" spans="22:23" x14ac:dyDescent="0.25">
      <c r="V27" s="1" t="s">
        <v>26</v>
      </c>
      <c r="W27" s="2">
        <v>1</v>
      </c>
    </row>
    <row r="28" spans="22:23" x14ac:dyDescent="0.25">
      <c r="V28" s="1" t="s">
        <v>27</v>
      </c>
      <c r="W28" s="2">
        <v>1</v>
      </c>
    </row>
    <row r="29" spans="22:23" x14ac:dyDescent="0.25">
      <c r="V29" s="1" t="s">
        <v>28</v>
      </c>
      <c r="W29" s="2">
        <v>1</v>
      </c>
    </row>
    <row r="30" spans="22:23" x14ac:dyDescent="0.25">
      <c r="V30" s="1" t="s">
        <v>29</v>
      </c>
      <c r="W30" s="2">
        <v>1</v>
      </c>
    </row>
    <row r="31" spans="22:23" x14ac:dyDescent="0.25">
      <c r="V31" s="1" t="s">
        <v>30</v>
      </c>
      <c r="W31" s="2">
        <v>1</v>
      </c>
    </row>
    <row r="32" spans="22:23" x14ac:dyDescent="0.25">
      <c r="V32" s="1" t="s">
        <v>31</v>
      </c>
      <c r="W32" s="2">
        <v>1</v>
      </c>
    </row>
    <row r="33" spans="22:23" x14ac:dyDescent="0.25">
      <c r="V33" s="1" t="s">
        <v>32</v>
      </c>
      <c r="W33" s="2">
        <v>1</v>
      </c>
    </row>
    <row r="34" spans="22:23" x14ac:dyDescent="0.25">
      <c r="V34" s="1" t="s">
        <v>33</v>
      </c>
      <c r="W34" s="2">
        <v>1</v>
      </c>
    </row>
    <row r="35" spans="22:23" x14ac:dyDescent="0.25">
      <c r="V35" s="1" t="s">
        <v>34</v>
      </c>
      <c r="W35" s="2">
        <v>1</v>
      </c>
    </row>
    <row r="36" spans="22:23" x14ac:dyDescent="0.25">
      <c r="V36" s="1" t="s">
        <v>35</v>
      </c>
      <c r="W36" s="2">
        <v>1</v>
      </c>
    </row>
    <row r="37" spans="22:23" x14ac:dyDescent="0.25">
      <c r="V37" s="1" t="s">
        <v>36</v>
      </c>
      <c r="W37" s="2">
        <v>1</v>
      </c>
    </row>
    <row r="38" spans="22:23" x14ac:dyDescent="0.25">
      <c r="V38" s="1" t="s">
        <v>37</v>
      </c>
      <c r="W38" s="2">
        <v>1</v>
      </c>
    </row>
    <row r="39" spans="22:23" x14ac:dyDescent="0.25">
      <c r="V39" s="1" t="s">
        <v>38</v>
      </c>
      <c r="W39" s="2">
        <v>2</v>
      </c>
    </row>
    <row r="40" spans="22:23" x14ac:dyDescent="0.25">
      <c r="V40" s="1" t="s">
        <v>39</v>
      </c>
      <c r="W40" s="2">
        <v>2</v>
      </c>
    </row>
    <row r="41" spans="22:23" x14ac:dyDescent="0.25">
      <c r="V41" s="1" t="s">
        <v>40</v>
      </c>
      <c r="W41" s="2">
        <v>2</v>
      </c>
    </row>
    <row r="42" spans="22:23" x14ac:dyDescent="0.25">
      <c r="V42" s="1" t="s">
        <v>41</v>
      </c>
      <c r="W42" s="2">
        <v>2</v>
      </c>
    </row>
    <row r="43" spans="22:23" x14ac:dyDescent="0.25">
      <c r="V43" s="1" t="s">
        <v>42</v>
      </c>
      <c r="W43" s="2">
        <v>2</v>
      </c>
    </row>
    <row r="44" spans="22:23" x14ac:dyDescent="0.25">
      <c r="V44" s="1" t="s">
        <v>43</v>
      </c>
      <c r="W44" s="2">
        <v>2</v>
      </c>
    </row>
    <row r="45" spans="22:23" x14ac:dyDescent="0.25">
      <c r="V45" s="1" t="s">
        <v>44</v>
      </c>
      <c r="W45" s="2">
        <v>2</v>
      </c>
    </row>
    <row r="46" spans="22:23" x14ac:dyDescent="0.25">
      <c r="V46" s="1" t="s">
        <v>45</v>
      </c>
      <c r="W46" s="2">
        <v>2</v>
      </c>
    </row>
    <row r="47" spans="22:23" x14ac:dyDescent="0.25">
      <c r="V47" s="1" t="s">
        <v>46</v>
      </c>
      <c r="W47" s="2">
        <v>2</v>
      </c>
    </row>
    <row r="48" spans="22:23" x14ac:dyDescent="0.25">
      <c r="V48" s="1" t="s">
        <v>47</v>
      </c>
      <c r="W48" s="2">
        <v>2</v>
      </c>
    </row>
    <row r="49" spans="22:23" x14ac:dyDescent="0.25">
      <c r="V49" s="1" t="s">
        <v>48</v>
      </c>
      <c r="W49" s="2">
        <v>3</v>
      </c>
    </row>
    <row r="50" spans="22:23" x14ac:dyDescent="0.25">
      <c r="V50" s="1" t="s">
        <v>49</v>
      </c>
      <c r="W50" s="2">
        <v>3</v>
      </c>
    </row>
    <row r="51" spans="22:23" x14ac:dyDescent="0.25">
      <c r="V51" s="1" t="s">
        <v>50</v>
      </c>
      <c r="W51" s="2">
        <v>3</v>
      </c>
    </row>
    <row r="52" spans="22:23" x14ac:dyDescent="0.25">
      <c r="V52" s="1" t="s">
        <v>51</v>
      </c>
      <c r="W52" s="2">
        <v>3</v>
      </c>
    </row>
    <row r="53" spans="22:23" x14ac:dyDescent="0.25">
      <c r="V53" s="1" t="s">
        <v>52</v>
      </c>
      <c r="W53" s="2">
        <v>3</v>
      </c>
    </row>
    <row r="54" spans="22:23" x14ac:dyDescent="0.25">
      <c r="V54" s="1" t="s">
        <v>53</v>
      </c>
      <c r="W54" s="2">
        <v>4</v>
      </c>
    </row>
    <row r="55" spans="22:23" x14ac:dyDescent="0.25">
      <c r="V55" s="1" t="s">
        <v>54</v>
      </c>
      <c r="W55" s="2">
        <v>5</v>
      </c>
    </row>
    <row r="56" spans="22:23" x14ac:dyDescent="0.25">
      <c r="V56" s="1" t="s">
        <v>55</v>
      </c>
      <c r="W56" s="2">
        <v>6</v>
      </c>
    </row>
    <row r="57" spans="22:23" x14ac:dyDescent="0.25">
      <c r="V57" s="1" t="s">
        <v>6</v>
      </c>
      <c r="W57" s="2"/>
    </row>
    <row r="59" spans="22:23" x14ac:dyDescent="0.25">
      <c r="V59" t="s">
        <v>0</v>
      </c>
      <c r="W59" t="s">
        <v>56</v>
      </c>
    </row>
    <row r="60" spans="22:23" x14ac:dyDescent="0.25">
      <c r="V60" s="1" t="s">
        <v>33</v>
      </c>
      <c r="W60" s="2">
        <v>0.32400000000000001</v>
      </c>
    </row>
    <row r="61" spans="22:23" x14ac:dyDescent="0.25">
      <c r="V61" s="1" t="s">
        <v>15</v>
      </c>
      <c r="W61" s="2">
        <v>0.35</v>
      </c>
    </row>
    <row r="62" spans="22:23" x14ac:dyDescent="0.25">
      <c r="V62" s="1" t="s">
        <v>16</v>
      </c>
      <c r="W62" s="2">
        <v>0.5</v>
      </c>
    </row>
    <row r="63" spans="22:23" x14ac:dyDescent="0.25">
      <c r="V63" s="1" t="s">
        <v>41</v>
      </c>
      <c r="W63" s="2">
        <v>1.2</v>
      </c>
    </row>
    <row r="64" spans="22:23" x14ac:dyDescent="0.25">
      <c r="V64" s="1" t="s">
        <v>24</v>
      </c>
      <c r="W64" s="2">
        <v>1.39</v>
      </c>
    </row>
    <row r="65" spans="22:23" x14ac:dyDescent="0.25">
      <c r="V65" s="1" t="s">
        <v>36</v>
      </c>
      <c r="W65" s="2">
        <v>1.5</v>
      </c>
    </row>
    <row r="66" spans="22:23" x14ac:dyDescent="0.25">
      <c r="V66" s="1" t="s">
        <v>18</v>
      </c>
      <c r="W66" s="2">
        <v>2</v>
      </c>
    </row>
    <row r="67" spans="22:23" x14ac:dyDescent="0.25">
      <c r="V67" s="1" t="s">
        <v>44</v>
      </c>
      <c r="W67" s="2">
        <v>2.35</v>
      </c>
    </row>
    <row r="68" spans="22:23" x14ac:dyDescent="0.25">
      <c r="V68" s="1" t="s">
        <v>25</v>
      </c>
      <c r="W68" s="2">
        <v>2.8</v>
      </c>
    </row>
    <row r="69" spans="22:23" x14ac:dyDescent="0.25">
      <c r="V69" s="1" t="s">
        <v>29</v>
      </c>
      <c r="W69" s="2">
        <v>4</v>
      </c>
    </row>
    <row r="70" spans="22:23" x14ac:dyDescent="0.25">
      <c r="V70" s="1" t="s">
        <v>13</v>
      </c>
      <c r="W70" s="2">
        <v>4</v>
      </c>
    </row>
    <row r="71" spans="22:23" x14ac:dyDescent="0.25">
      <c r="V71" s="1" t="s">
        <v>35</v>
      </c>
      <c r="W71" s="2">
        <v>4.47</v>
      </c>
    </row>
    <row r="72" spans="22:23" x14ac:dyDescent="0.25">
      <c r="V72" s="1" t="s">
        <v>47</v>
      </c>
      <c r="W72" s="2">
        <v>5</v>
      </c>
    </row>
    <row r="73" spans="22:23" x14ac:dyDescent="0.25">
      <c r="V73" s="1" t="s">
        <v>21</v>
      </c>
      <c r="W73" s="2">
        <v>5.25</v>
      </c>
    </row>
    <row r="74" spans="22:23" x14ac:dyDescent="0.25">
      <c r="V74" s="1" t="s">
        <v>26</v>
      </c>
      <c r="W74" s="2">
        <v>7.05</v>
      </c>
    </row>
    <row r="75" spans="22:23" x14ac:dyDescent="0.25">
      <c r="V75" s="1" t="s">
        <v>23</v>
      </c>
      <c r="W75" s="2">
        <v>10</v>
      </c>
    </row>
    <row r="76" spans="22:23" x14ac:dyDescent="0.25">
      <c r="V76" s="1" t="s">
        <v>22</v>
      </c>
      <c r="W76" s="2">
        <v>12</v>
      </c>
    </row>
    <row r="77" spans="22:23" x14ac:dyDescent="0.25">
      <c r="V77" s="1" t="s">
        <v>53</v>
      </c>
      <c r="W77" s="2">
        <v>12.853900000000001</v>
      </c>
    </row>
    <row r="78" spans="22:23" x14ac:dyDescent="0.25">
      <c r="V78" s="1" t="s">
        <v>28</v>
      </c>
      <c r="W78" s="2">
        <v>14</v>
      </c>
    </row>
    <row r="79" spans="22:23" x14ac:dyDescent="0.25">
      <c r="V79" s="1" t="s">
        <v>31</v>
      </c>
      <c r="W79" s="2">
        <v>19</v>
      </c>
    </row>
    <row r="80" spans="22:23" x14ac:dyDescent="0.25">
      <c r="V80" s="1" t="s">
        <v>50</v>
      </c>
      <c r="W80" s="2">
        <v>20.85</v>
      </c>
    </row>
    <row r="81" spans="22:23" x14ac:dyDescent="0.25">
      <c r="V81" s="1" t="s">
        <v>55</v>
      </c>
      <c r="W81" s="2">
        <v>28.75</v>
      </c>
    </row>
    <row r="82" spans="22:23" x14ac:dyDescent="0.25">
      <c r="V82" s="1" t="s">
        <v>52</v>
      </c>
      <c r="W82" s="2">
        <v>34</v>
      </c>
    </row>
    <row r="83" spans="22:23" x14ac:dyDescent="0.25">
      <c r="V83" s="1" t="s">
        <v>20</v>
      </c>
      <c r="W83" s="2">
        <v>35</v>
      </c>
    </row>
    <row r="84" spans="22:23" x14ac:dyDescent="0.25">
      <c r="V84" s="1" t="s">
        <v>39</v>
      </c>
      <c r="W84" s="2">
        <v>38.4</v>
      </c>
    </row>
    <row r="85" spans="22:23" x14ac:dyDescent="0.25">
      <c r="V85" s="1" t="s">
        <v>40</v>
      </c>
      <c r="W85" s="2">
        <v>40</v>
      </c>
    </row>
    <row r="86" spans="22:23" x14ac:dyDescent="0.25">
      <c r="V86" s="1" t="s">
        <v>37</v>
      </c>
      <c r="W86" s="2">
        <v>40</v>
      </c>
    </row>
    <row r="87" spans="22:23" x14ac:dyDescent="0.25">
      <c r="V87" s="1" t="s">
        <v>19</v>
      </c>
      <c r="W87" s="2">
        <v>40</v>
      </c>
    </row>
    <row r="88" spans="22:23" x14ac:dyDescent="0.25">
      <c r="V88" s="1" t="s">
        <v>43</v>
      </c>
      <c r="W88" s="2">
        <v>43.4</v>
      </c>
    </row>
    <row r="89" spans="22:23" x14ac:dyDescent="0.25">
      <c r="V89" s="1" t="s">
        <v>17</v>
      </c>
      <c r="W89" s="2">
        <v>45</v>
      </c>
    </row>
    <row r="90" spans="22:23" x14ac:dyDescent="0.25">
      <c r="V90" s="1" t="s">
        <v>32</v>
      </c>
      <c r="W90" s="2">
        <v>46</v>
      </c>
    </row>
    <row r="91" spans="22:23" x14ac:dyDescent="0.25">
      <c r="V91" s="1" t="s">
        <v>30</v>
      </c>
      <c r="W91" s="2">
        <v>70</v>
      </c>
    </row>
    <row r="92" spans="22:23" x14ac:dyDescent="0.25">
      <c r="V92" s="1" t="s">
        <v>27</v>
      </c>
      <c r="W92" s="2">
        <v>80</v>
      </c>
    </row>
    <row r="93" spans="22:23" x14ac:dyDescent="0.25">
      <c r="V93" s="1" t="s">
        <v>46</v>
      </c>
      <c r="W93" s="2">
        <v>110</v>
      </c>
    </row>
    <row r="94" spans="22:23" x14ac:dyDescent="0.25">
      <c r="V94" s="1" t="s">
        <v>34</v>
      </c>
      <c r="W94" s="2">
        <v>115</v>
      </c>
    </row>
    <row r="95" spans="22:23" x14ac:dyDescent="0.25">
      <c r="V95" s="1" t="s">
        <v>48</v>
      </c>
      <c r="W95" s="2">
        <v>120</v>
      </c>
    </row>
    <row r="96" spans="22:23" x14ac:dyDescent="0.25">
      <c r="V96" s="1" t="s">
        <v>38</v>
      </c>
      <c r="W96" s="2">
        <v>129</v>
      </c>
    </row>
    <row r="97" spans="22:23" x14ac:dyDescent="0.25">
      <c r="V97" s="1" t="s">
        <v>54</v>
      </c>
      <c r="W97" s="2">
        <v>135.41899999999998</v>
      </c>
    </row>
    <row r="98" spans="22:23" x14ac:dyDescent="0.25">
      <c r="V98" s="1" t="s">
        <v>49</v>
      </c>
      <c r="W98" s="2">
        <v>137</v>
      </c>
    </row>
    <row r="99" spans="22:23" x14ac:dyDescent="0.25">
      <c r="V99" s="1" t="s">
        <v>45</v>
      </c>
      <c r="W99" s="2">
        <v>160</v>
      </c>
    </row>
    <row r="100" spans="22:23" x14ac:dyDescent="0.25">
      <c r="V100" s="1" t="s">
        <v>14</v>
      </c>
      <c r="W100" s="2">
        <v>240</v>
      </c>
    </row>
    <row r="101" spans="22:23" x14ac:dyDescent="0.25">
      <c r="V101" s="1" t="s">
        <v>42</v>
      </c>
      <c r="W101" s="2">
        <v>816</v>
      </c>
    </row>
    <row r="102" spans="22:23" x14ac:dyDescent="0.25">
      <c r="V102" s="1" t="s">
        <v>51</v>
      </c>
      <c r="W102" s="2">
        <v>1193</v>
      </c>
    </row>
    <row r="103" spans="22:23" x14ac:dyDescent="0.25">
      <c r="V103" s="1" t="s">
        <v>6</v>
      </c>
      <c r="W103" s="2">
        <v>3826.8569000000007</v>
      </c>
    </row>
    <row r="105" spans="22:23" ht="30" x14ac:dyDescent="0.25">
      <c r="V105" t="s">
        <v>0</v>
      </c>
      <c r="W105" s="3" t="s">
        <v>57</v>
      </c>
    </row>
    <row r="106" spans="22:23" x14ac:dyDescent="0.25">
      <c r="V106" s="1" t="s">
        <v>59</v>
      </c>
      <c r="W106" s="2">
        <v>34</v>
      </c>
    </row>
    <row r="107" spans="22:23" x14ac:dyDescent="0.25">
      <c r="V107" s="1" t="s">
        <v>60</v>
      </c>
      <c r="W107" s="2">
        <v>2</v>
      </c>
    </row>
    <row r="108" spans="22:23" x14ac:dyDescent="0.25">
      <c r="V108" s="1" t="s">
        <v>61</v>
      </c>
      <c r="W108" s="2">
        <v>1</v>
      </c>
    </row>
    <row r="109" spans="22:23" x14ac:dyDescent="0.25">
      <c r="V109" s="1" t="s">
        <v>62</v>
      </c>
      <c r="W109" s="2">
        <v>3</v>
      </c>
    </row>
    <row r="110" spans="22:23" x14ac:dyDescent="0.25">
      <c r="V110" s="1" t="s">
        <v>63</v>
      </c>
      <c r="W110" s="2">
        <v>11</v>
      </c>
    </row>
    <row r="111" spans="22:23" x14ac:dyDescent="0.25">
      <c r="V111" s="1" t="s">
        <v>64</v>
      </c>
      <c r="W111" s="2">
        <v>2</v>
      </c>
    </row>
    <row r="112" spans="22:23" x14ac:dyDescent="0.25">
      <c r="V112" s="1" t="s">
        <v>65</v>
      </c>
      <c r="W112" s="2">
        <v>1</v>
      </c>
    </row>
    <row r="113" spans="22:25" x14ac:dyDescent="0.25">
      <c r="V113" s="1" t="s">
        <v>66</v>
      </c>
      <c r="W113" s="2">
        <v>2</v>
      </c>
    </row>
    <row r="114" spans="22:25" x14ac:dyDescent="0.25">
      <c r="V114" s="1" t="s">
        <v>67</v>
      </c>
      <c r="W114" s="2">
        <v>3</v>
      </c>
    </row>
    <row r="115" spans="22:25" x14ac:dyDescent="0.25">
      <c r="V115" s="1" t="s">
        <v>68</v>
      </c>
      <c r="W115" s="2">
        <v>16</v>
      </c>
    </row>
    <row r="116" spans="22:25" x14ac:dyDescent="0.25">
      <c r="V116" s="1" t="s">
        <v>69</v>
      </c>
      <c r="W116" s="2">
        <v>2</v>
      </c>
    </row>
    <row r="117" spans="22:25" x14ac:dyDescent="0.25">
      <c r="V117" s="1" t="s">
        <v>70</v>
      </c>
      <c r="W117" s="2">
        <v>1</v>
      </c>
    </row>
    <row r="118" spans="22:25" x14ac:dyDescent="0.25">
      <c r="V118" s="1" t="s">
        <v>6</v>
      </c>
      <c r="W118" s="2">
        <v>78</v>
      </c>
    </row>
    <row r="120" spans="22:25" x14ac:dyDescent="0.25">
      <c r="V120" s="65" t="s">
        <v>0</v>
      </c>
      <c r="W120" t="s">
        <v>71</v>
      </c>
      <c r="X120" t="s">
        <v>9</v>
      </c>
      <c r="Y120" t="s">
        <v>72</v>
      </c>
    </row>
    <row r="121" spans="22:25" x14ac:dyDescent="0.25">
      <c r="V121" s="1" t="s">
        <v>2</v>
      </c>
      <c r="W121" s="2">
        <v>50.429000000000002</v>
      </c>
      <c r="X121" s="2">
        <v>12.29</v>
      </c>
      <c r="Y121" s="2">
        <v>62.718999999999994</v>
      </c>
    </row>
    <row r="122" spans="22:25" x14ac:dyDescent="0.25">
      <c r="V122" s="1" t="s">
        <v>3</v>
      </c>
      <c r="W122" s="2">
        <v>580.69439999999997</v>
      </c>
      <c r="X122" s="2">
        <v>1122.4099999999999</v>
      </c>
      <c r="Y122" s="2">
        <v>1703.1044000000002</v>
      </c>
    </row>
    <row r="123" spans="22:25" x14ac:dyDescent="0.25">
      <c r="V123" s="1" t="s">
        <v>4</v>
      </c>
      <c r="W123" s="2">
        <v>212.03350000000003</v>
      </c>
      <c r="X123" s="2">
        <v>1795.6</v>
      </c>
      <c r="Y123" s="2">
        <v>2007.6334999999999</v>
      </c>
    </row>
    <row r="124" spans="22:25" x14ac:dyDescent="0.25">
      <c r="V124" s="1" t="s">
        <v>5</v>
      </c>
      <c r="W124" s="2">
        <v>16.900000000000002</v>
      </c>
      <c r="X124" s="2">
        <v>36.5</v>
      </c>
      <c r="Y124" s="2">
        <v>53.4</v>
      </c>
    </row>
    <row r="125" spans="22:25" x14ac:dyDescent="0.25">
      <c r="V125" s="1" t="s">
        <v>6</v>
      </c>
      <c r="W125" s="2">
        <v>860.05689999999993</v>
      </c>
      <c r="X125" s="2">
        <v>2966.7999999999997</v>
      </c>
      <c r="Y125" s="2">
        <v>3826.8569000000002</v>
      </c>
    </row>
    <row r="141" ht="32.25" customHeight="1" x14ac:dyDescent="0.25"/>
  </sheetData>
  <pageMargins left="0.7" right="0.7" top="0.75" bottom="0.75" header="0.3" footer="0.3"/>
  <pageSetup paperSize="9" orientation="portrait" r:id="rId7"/>
  <drawing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F19623-8E7A-4D2F-8DA8-8BF6FD6BB449}">
  <sheetPr>
    <pageSetUpPr fitToPage="1"/>
  </sheetPr>
  <dimension ref="A1:S92"/>
  <sheetViews>
    <sheetView topLeftCell="R67" zoomScale="106" zoomScaleNormal="106" workbookViewId="0">
      <selection activeCell="C83" sqref="C83"/>
    </sheetView>
  </sheetViews>
  <sheetFormatPr baseColWidth="10" defaultRowHeight="15" x14ac:dyDescent="0.25"/>
  <cols>
    <col min="1" max="1" width="15" customWidth="1"/>
    <col min="2" max="2" width="16.85546875" style="49" customWidth="1"/>
    <col min="3" max="3" width="17.42578125" style="50" customWidth="1"/>
    <col min="4" max="4" width="17.5703125" style="49" customWidth="1"/>
    <col min="5" max="5" width="32.7109375" style="49" customWidth="1"/>
    <col min="6" max="6" width="13.42578125" style="49" customWidth="1"/>
    <col min="7" max="7" width="15.28515625" style="57" customWidth="1"/>
    <col min="8" max="8" width="14.140625" style="57" customWidth="1"/>
    <col min="9" max="9" width="16.85546875" style="49" customWidth="1"/>
    <col min="10" max="10" width="20.140625" style="49" customWidth="1"/>
    <col min="11" max="11" width="20.28515625" style="49" customWidth="1"/>
    <col min="12" max="12" width="13.85546875" style="49" customWidth="1"/>
    <col min="13" max="13" width="15.42578125" style="49" customWidth="1"/>
    <col min="14" max="14" width="15.42578125" style="60" customWidth="1"/>
    <col min="15" max="15" width="17.7109375" style="49" customWidth="1"/>
    <col min="16" max="16" width="18" style="49" customWidth="1"/>
    <col min="17" max="17" width="45.7109375" style="49" customWidth="1"/>
    <col min="18" max="18" width="23.7109375" style="49" customWidth="1"/>
    <col min="19" max="19" width="23.5703125" style="49" customWidth="1"/>
    <col min="20" max="20" width="14.28515625" customWidth="1"/>
    <col min="21" max="22" width="11.42578125" customWidth="1"/>
  </cols>
  <sheetData>
    <row r="1" spans="2:19" ht="86.25" customHeight="1" x14ac:dyDescent="0.25">
      <c r="B1" s="66" t="s">
        <v>73</v>
      </c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7"/>
      <c r="O1" s="66"/>
      <c r="P1" s="66"/>
      <c r="Q1" s="66"/>
      <c r="R1" s="66"/>
      <c r="S1" s="66"/>
    </row>
    <row r="2" spans="2:19" ht="78.75" customHeight="1" x14ac:dyDescent="0.25"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7"/>
      <c r="O2" s="66"/>
      <c r="P2" s="66"/>
      <c r="Q2" s="66"/>
      <c r="R2" s="66"/>
      <c r="S2" s="66"/>
    </row>
    <row r="3" spans="2:19" ht="30.75" customHeight="1" x14ac:dyDescent="0.25">
      <c r="B3" s="68" t="s">
        <v>74</v>
      </c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9"/>
      <c r="O3" s="68"/>
      <c r="P3" s="68"/>
      <c r="Q3" s="68"/>
      <c r="R3" s="68"/>
      <c r="S3" s="68"/>
    </row>
    <row r="4" spans="2:19" s="7" customFormat="1" ht="109.5" customHeight="1" x14ac:dyDescent="0.3">
      <c r="B4" s="4" t="s">
        <v>75</v>
      </c>
      <c r="C4" s="5" t="s">
        <v>76</v>
      </c>
      <c r="D4" s="5" t="s">
        <v>77</v>
      </c>
      <c r="E4" s="5" t="s">
        <v>58</v>
      </c>
      <c r="F4" s="5" t="s">
        <v>78</v>
      </c>
      <c r="G4" s="6" t="s">
        <v>79</v>
      </c>
      <c r="H4" s="6" t="s">
        <v>80</v>
      </c>
      <c r="I4" s="5" t="s">
        <v>81</v>
      </c>
      <c r="J4" s="5" t="s">
        <v>82</v>
      </c>
      <c r="K4" s="5" t="s">
        <v>83</v>
      </c>
      <c r="L4" s="5" t="s">
        <v>84</v>
      </c>
      <c r="M4" s="5" t="s">
        <v>85</v>
      </c>
      <c r="N4" s="5" t="s">
        <v>86</v>
      </c>
      <c r="O4" s="5" t="s">
        <v>87</v>
      </c>
      <c r="P4" s="5" t="s">
        <v>88</v>
      </c>
      <c r="Q4" s="5" t="s">
        <v>89</v>
      </c>
      <c r="R4" s="5" t="s">
        <v>90</v>
      </c>
      <c r="S4" s="5" t="s">
        <v>91</v>
      </c>
    </row>
    <row r="5" spans="2:19" ht="15.75" x14ac:dyDescent="0.25">
      <c r="B5" s="8">
        <v>1</v>
      </c>
      <c r="C5" s="9" t="s">
        <v>92</v>
      </c>
      <c r="D5" s="9" t="s">
        <v>93</v>
      </c>
      <c r="E5" s="9" t="s">
        <v>54</v>
      </c>
      <c r="F5" s="9" t="s">
        <v>2</v>
      </c>
      <c r="G5" s="10">
        <v>44563</v>
      </c>
      <c r="H5" s="10">
        <v>44563</v>
      </c>
      <c r="I5" s="9" t="s">
        <v>94</v>
      </c>
      <c r="J5" s="9" t="s">
        <v>95</v>
      </c>
      <c r="K5" s="9" t="s">
        <v>96</v>
      </c>
      <c r="L5" s="11">
        <v>0</v>
      </c>
      <c r="M5" s="11">
        <v>0.04</v>
      </c>
      <c r="N5" s="12">
        <f t="shared" ref="N5:N29" si="0">L5+M5</f>
        <v>0.04</v>
      </c>
      <c r="O5" s="9" t="s">
        <v>97</v>
      </c>
      <c r="P5" s="9" t="s">
        <v>98</v>
      </c>
      <c r="Q5" s="9" t="s">
        <v>99</v>
      </c>
      <c r="R5" s="13" t="s">
        <v>100</v>
      </c>
      <c r="S5" s="9" t="s">
        <v>64</v>
      </c>
    </row>
    <row r="6" spans="2:19" ht="94.5" x14ac:dyDescent="0.25">
      <c r="B6" s="8">
        <f>1+B5</f>
        <v>2</v>
      </c>
      <c r="C6" s="9" t="s">
        <v>101</v>
      </c>
      <c r="D6" s="9" t="s">
        <v>102</v>
      </c>
      <c r="E6" s="9" t="s">
        <v>55</v>
      </c>
      <c r="F6" s="9" t="s">
        <v>2</v>
      </c>
      <c r="G6" s="10">
        <v>44564</v>
      </c>
      <c r="H6" s="10">
        <v>44564</v>
      </c>
      <c r="I6" s="9" t="s">
        <v>95</v>
      </c>
      <c r="J6" s="9" t="s">
        <v>95</v>
      </c>
      <c r="K6" s="9" t="s">
        <v>95</v>
      </c>
      <c r="L6" s="11">
        <v>2.5</v>
      </c>
      <c r="M6" s="11">
        <v>0.2</v>
      </c>
      <c r="N6" s="12">
        <f t="shared" si="0"/>
        <v>2.7</v>
      </c>
      <c r="O6" s="9" t="s">
        <v>103</v>
      </c>
      <c r="P6" s="9" t="s">
        <v>104</v>
      </c>
      <c r="Q6" s="9" t="s">
        <v>105</v>
      </c>
      <c r="R6" s="9" t="s">
        <v>106</v>
      </c>
      <c r="S6" s="9" t="s">
        <v>59</v>
      </c>
    </row>
    <row r="7" spans="2:19" ht="15.75" x14ac:dyDescent="0.25">
      <c r="B7" s="8">
        <f t="shared" ref="B7:B70" si="1">1+B6</f>
        <v>3</v>
      </c>
      <c r="C7" s="9" t="s">
        <v>92</v>
      </c>
      <c r="D7" s="9" t="s">
        <v>107</v>
      </c>
      <c r="E7" s="9" t="s">
        <v>21</v>
      </c>
      <c r="F7" s="9" t="s">
        <v>2</v>
      </c>
      <c r="G7" s="10">
        <v>44577</v>
      </c>
      <c r="H7" s="10">
        <v>44578</v>
      </c>
      <c r="I7" s="9" t="s">
        <v>95</v>
      </c>
      <c r="J7" s="9" t="s">
        <v>95</v>
      </c>
      <c r="K7" s="9" t="s">
        <v>95</v>
      </c>
      <c r="L7" s="11">
        <v>0.35</v>
      </c>
      <c r="M7" s="11">
        <v>4.9000000000000004</v>
      </c>
      <c r="N7" s="12">
        <f t="shared" si="0"/>
        <v>5.25</v>
      </c>
      <c r="O7" s="9" t="s">
        <v>108</v>
      </c>
      <c r="P7" s="9" t="s">
        <v>109</v>
      </c>
      <c r="Q7" s="9" t="s">
        <v>110</v>
      </c>
      <c r="R7" s="9" t="s">
        <v>111</v>
      </c>
      <c r="S7" s="9" t="s">
        <v>59</v>
      </c>
    </row>
    <row r="8" spans="2:19" ht="110.25" x14ac:dyDescent="0.25">
      <c r="B8" s="8">
        <f t="shared" si="1"/>
        <v>4</v>
      </c>
      <c r="C8" s="9" t="s">
        <v>101</v>
      </c>
      <c r="D8" s="9" t="s">
        <v>102</v>
      </c>
      <c r="E8" s="9" t="s">
        <v>55</v>
      </c>
      <c r="F8" s="9" t="s">
        <v>2</v>
      </c>
      <c r="G8" s="10">
        <v>44578</v>
      </c>
      <c r="H8" s="10">
        <v>44579</v>
      </c>
      <c r="I8" s="9" t="s">
        <v>95</v>
      </c>
      <c r="J8" s="9" t="s">
        <v>96</v>
      </c>
      <c r="K8" s="9" t="s">
        <v>96</v>
      </c>
      <c r="L8" s="11">
        <v>2.8</v>
      </c>
      <c r="M8" s="11">
        <v>0</v>
      </c>
      <c r="N8" s="12">
        <f t="shared" si="0"/>
        <v>2.8</v>
      </c>
      <c r="O8" s="9" t="s">
        <v>112</v>
      </c>
      <c r="P8" s="9" t="s">
        <v>113</v>
      </c>
      <c r="Q8" s="9" t="s">
        <v>114</v>
      </c>
      <c r="R8" s="9" t="s">
        <v>106</v>
      </c>
      <c r="S8" s="9" t="s">
        <v>63</v>
      </c>
    </row>
    <row r="9" spans="2:19" ht="15.75" x14ac:dyDescent="0.25">
      <c r="B9" s="8">
        <f t="shared" si="1"/>
        <v>5</v>
      </c>
      <c r="C9" s="9" t="s">
        <v>101</v>
      </c>
      <c r="D9" s="9" t="s">
        <v>102</v>
      </c>
      <c r="E9" s="9" t="s">
        <v>16</v>
      </c>
      <c r="F9" s="9" t="s">
        <v>2</v>
      </c>
      <c r="G9" s="10">
        <v>44579</v>
      </c>
      <c r="H9" s="10">
        <v>44579</v>
      </c>
      <c r="I9" s="9" t="s">
        <v>95</v>
      </c>
      <c r="J9" s="9" t="s">
        <v>95</v>
      </c>
      <c r="K9" s="9" t="s">
        <v>95</v>
      </c>
      <c r="L9" s="14">
        <v>0.4</v>
      </c>
      <c r="M9" s="14">
        <v>0.1</v>
      </c>
      <c r="N9" s="12">
        <f t="shared" si="0"/>
        <v>0.5</v>
      </c>
      <c r="O9" s="9" t="s">
        <v>115</v>
      </c>
      <c r="P9" s="9" t="s">
        <v>116</v>
      </c>
      <c r="Q9" s="9" t="s">
        <v>117</v>
      </c>
      <c r="R9" s="9" t="s">
        <v>106</v>
      </c>
      <c r="S9" s="9" t="s">
        <v>64</v>
      </c>
    </row>
    <row r="10" spans="2:19" ht="15.75" x14ac:dyDescent="0.25">
      <c r="B10" s="8">
        <f t="shared" si="1"/>
        <v>6</v>
      </c>
      <c r="C10" s="9" t="s">
        <v>92</v>
      </c>
      <c r="D10" s="9" t="s">
        <v>118</v>
      </c>
      <c r="E10" s="9" t="s">
        <v>26</v>
      </c>
      <c r="F10" s="9" t="s">
        <v>2</v>
      </c>
      <c r="G10" s="10">
        <v>44584</v>
      </c>
      <c r="H10" s="10">
        <v>44586</v>
      </c>
      <c r="I10" s="9" t="s">
        <v>94</v>
      </c>
      <c r="J10" s="9" t="s">
        <v>95</v>
      </c>
      <c r="K10" s="9" t="s">
        <v>96</v>
      </c>
      <c r="L10" s="11">
        <v>0</v>
      </c>
      <c r="M10" s="11">
        <v>7.05</v>
      </c>
      <c r="N10" s="12">
        <f t="shared" si="0"/>
        <v>7.05</v>
      </c>
      <c r="O10" s="9" t="s">
        <v>119</v>
      </c>
      <c r="P10" s="9" t="s">
        <v>120</v>
      </c>
      <c r="Q10" s="9" t="s">
        <v>110</v>
      </c>
      <c r="R10" s="9" t="s">
        <v>111</v>
      </c>
      <c r="S10" s="9" t="s">
        <v>60</v>
      </c>
    </row>
    <row r="11" spans="2:19" ht="15.75" x14ac:dyDescent="0.25">
      <c r="B11" s="8">
        <f t="shared" si="1"/>
        <v>7</v>
      </c>
      <c r="C11" s="15" t="s">
        <v>101</v>
      </c>
      <c r="D11" s="15" t="s">
        <v>93</v>
      </c>
      <c r="E11" s="9" t="s">
        <v>54</v>
      </c>
      <c r="F11" s="9" t="s">
        <v>2</v>
      </c>
      <c r="G11" s="16">
        <v>44588</v>
      </c>
      <c r="H11" s="16">
        <v>44589</v>
      </c>
      <c r="I11" s="9" t="s">
        <v>95</v>
      </c>
      <c r="J11" s="9" t="s">
        <v>96</v>
      </c>
      <c r="K11" s="9" t="s">
        <v>96</v>
      </c>
      <c r="L11" s="12">
        <v>7.0000000000000007E-2</v>
      </c>
      <c r="M11" s="12">
        <v>0</v>
      </c>
      <c r="N11" s="12">
        <f t="shared" si="0"/>
        <v>7.0000000000000007E-2</v>
      </c>
      <c r="O11" s="15" t="s">
        <v>121</v>
      </c>
      <c r="P11" s="15" t="s">
        <v>122</v>
      </c>
      <c r="Q11" s="15" t="s">
        <v>117</v>
      </c>
      <c r="R11" s="13" t="s">
        <v>100</v>
      </c>
      <c r="S11" s="9" t="s">
        <v>59</v>
      </c>
    </row>
    <row r="12" spans="2:19" ht="15.75" x14ac:dyDescent="0.25">
      <c r="B12" s="8">
        <f t="shared" si="1"/>
        <v>8</v>
      </c>
      <c r="C12" s="9" t="s">
        <v>101</v>
      </c>
      <c r="D12" s="9" t="s">
        <v>93</v>
      </c>
      <c r="E12" s="9" t="s">
        <v>54</v>
      </c>
      <c r="F12" s="9" t="s">
        <v>2</v>
      </c>
      <c r="G12" s="10">
        <v>44588</v>
      </c>
      <c r="H12" s="10">
        <v>44589</v>
      </c>
      <c r="I12" s="9" t="s">
        <v>95</v>
      </c>
      <c r="J12" s="9" t="s">
        <v>96</v>
      </c>
      <c r="K12" s="9" t="s">
        <v>96</v>
      </c>
      <c r="L12" s="11">
        <v>44.308999999999997</v>
      </c>
      <c r="M12" s="11">
        <v>0</v>
      </c>
      <c r="N12" s="12">
        <f t="shared" si="0"/>
        <v>44.308999999999997</v>
      </c>
      <c r="O12" s="13" t="s">
        <v>123</v>
      </c>
      <c r="P12" s="13" t="s">
        <v>124</v>
      </c>
      <c r="Q12" s="9" t="s">
        <v>117</v>
      </c>
      <c r="R12" s="13" t="s">
        <v>100</v>
      </c>
      <c r="S12" s="9" t="s">
        <v>59</v>
      </c>
    </row>
    <row r="13" spans="2:19" s="3" customFormat="1" ht="47.25" x14ac:dyDescent="0.25">
      <c r="B13" s="8">
        <f t="shared" si="1"/>
        <v>9</v>
      </c>
      <c r="C13" s="9" t="s">
        <v>101</v>
      </c>
      <c r="D13" s="9" t="s">
        <v>102</v>
      </c>
      <c r="E13" s="9" t="s">
        <v>55</v>
      </c>
      <c r="F13" s="8" t="s">
        <v>4</v>
      </c>
      <c r="G13" s="17">
        <v>44601</v>
      </c>
      <c r="H13" s="17">
        <v>44602</v>
      </c>
      <c r="I13" s="9" t="s">
        <v>95</v>
      </c>
      <c r="J13" s="9" t="s">
        <v>95</v>
      </c>
      <c r="K13" s="9" t="s">
        <v>95</v>
      </c>
      <c r="L13" s="11">
        <v>2.1</v>
      </c>
      <c r="M13" s="11">
        <v>8</v>
      </c>
      <c r="N13" s="12">
        <f t="shared" si="0"/>
        <v>10.1</v>
      </c>
      <c r="O13" s="9" t="s">
        <v>125</v>
      </c>
      <c r="P13" s="9" t="s">
        <v>126</v>
      </c>
      <c r="Q13" s="9" t="s">
        <v>127</v>
      </c>
      <c r="R13" s="9" t="s">
        <v>106</v>
      </c>
      <c r="S13" s="9" t="s">
        <v>63</v>
      </c>
    </row>
    <row r="14" spans="2:19" ht="31.5" x14ac:dyDescent="0.25">
      <c r="B14" s="8">
        <f t="shared" si="1"/>
        <v>10</v>
      </c>
      <c r="C14" s="9" t="s">
        <v>92</v>
      </c>
      <c r="D14" s="9" t="s">
        <v>128</v>
      </c>
      <c r="E14" s="9" t="s">
        <v>24</v>
      </c>
      <c r="F14" s="8" t="s">
        <v>3</v>
      </c>
      <c r="G14" s="17">
        <v>44602</v>
      </c>
      <c r="H14" s="17">
        <v>44602</v>
      </c>
      <c r="I14" s="9" t="s">
        <v>94</v>
      </c>
      <c r="J14" s="9" t="s">
        <v>95</v>
      </c>
      <c r="K14" s="9" t="s">
        <v>96</v>
      </c>
      <c r="L14" s="11">
        <v>0</v>
      </c>
      <c r="M14" s="11">
        <v>1.39</v>
      </c>
      <c r="N14" s="12">
        <f t="shared" si="0"/>
        <v>1.39</v>
      </c>
      <c r="O14" s="9" t="s">
        <v>129</v>
      </c>
      <c r="P14" s="9" t="s">
        <v>130</v>
      </c>
      <c r="Q14" s="9" t="s">
        <v>131</v>
      </c>
      <c r="R14" s="9" t="s">
        <v>132</v>
      </c>
      <c r="S14" s="9" t="s">
        <v>59</v>
      </c>
    </row>
    <row r="15" spans="2:19" ht="110.25" x14ac:dyDescent="0.25">
      <c r="B15" s="8">
        <f t="shared" si="1"/>
        <v>11</v>
      </c>
      <c r="C15" s="9" t="s">
        <v>92</v>
      </c>
      <c r="D15" s="9" t="s">
        <v>102</v>
      </c>
      <c r="E15" s="9" t="s">
        <v>52</v>
      </c>
      <c r="F15" s="8" t="s">
        <v>3</v>
      </c>
      <c r="G15" s="10">
        <v>44602</v>
      </c>
      <c r="H15" s="10">
        <v>44602</v>
      </c>
      <c r="I15" s="9" t="s">
        <v>94</v>
      </c>
      <c r="J15" s="9" t="s">
        <v>95</v>
      </c>
      <c r="K15" s="9" t="s">
        <v>96</v>
      </c>
      <c r="L15" s="11">
        <v>0</v>
      </c>
      <c r="M15" s="11">
        <v>1</v>
      </c>
      <c r="N15" s="12">
        <f t="shared" si="0"/>
        <v>1</v>
      </c>
      <c r="O15" s="9" t="s">
        <v>133</v>
      </c>
      <c r="P15" s="9" t="s">
        <v>134</v>
      </c>
      <c r="Q15" s="9" t="s">
        <v>135</v>
      </c>
      <c r="R15" s="9" t="s">
        <v>106</v>
      </c>
      <c r="S15" s="9" t="s">
        <v>60</v>
      </c>
    </row>
    <row r="16" spans="2:19" ht="47.25" x14ac:dyDescent="0.25">
      <c r="B16" s="8">
        <f t="shared" si="1"/>
        <v>12</v>
      </c>
      <c r="C16" s="9" t="s">
        <v>136</v>
      </c>
      <c r="D16" s="9" t="s">
        <v>93</v>
      </c>
      <c r="E16" s="9" t="s">
        <v>27</v>
      </c>
      <c r="F16" s="8" t="s">
        <v>3</v>
      </c>
      <c r="G16" s="17">
        <v>44602</v>
      </c>
      <c r="H16" s="17">
        <v>44602</v>
      </c>
      <c r="I16" s="9" t="s">
        <v>95</v>
      </c>
      <c r="J16" s="9" t="s">
        <v>95</v>
      </c>
      <c r="K16" s="9" t="s">
        <v>95</v>
      </c>
      <c r="L16" s="11">
        <v>34</v>
      </c>
      <c r="M16" s="11">
        <v>46</v>
      </c>
      <c r="N16" s="12">
        <f t="shared" si="0"/>
        <v>80</v>
      </c>
      <c r="O16" s="9" t="s">
        <v>137</v>
      </c>
      <c r="P16" s="9" t="s">
        <v>138</v>
      </c>
      <c r="Q16" s="9" t="s">
        <v>139</v>
      </c>
      <c r="R16" s="9" t="s">
        <v>140</v>
      </c>
      <c r="S16" s="9" t="s">
        <v>62</v>
      </c>
    </row>
    <row r="17" spans="1:19" ht="15.75" x14ac:dyDescent="0.25">
      <c r="B17" s="8">
        <f t="shared" si="1"/>
        <v>13</v>
      </c>
      <c r="C17" s="9" t="s">
        <v>136</v>
      </c>
      <c r="D17" s="9" t="s">
        <v>141</v>
      </c>
      <c r="E17" s="9" t="s">
        <v>53</v>
      </c>
      <c r="F17" s="8" t="s">
        <v>3</v>
      </c>
      <c r="G17" s="17">
        <v>44605</v>
      </c>
      <c r="H17" s="17">
        <v>44606</v>
      </c>
      <c r="I17" s="9" t="s">
        <v>95</v>
      </c>
      <c r="J17" s="9" t="s">
        <v>96</v>
      </c>
      <c r="K17" s="9" t="s">
        <v>96</v>
      </c>
      <c r="L17" s="11">
        <v>1.3099000000000001</v>
      </c>
      <c r="M17" s="11">
        <v>0</v>
      </c>
      <c r="N17" s="12">
        <f t="shared" si="0"/>
        <v>1.3099000000000001</v>
      </c>
      <c r="O17" s="9" t="s">
        <v>142</v>
      </c>
      <c r="P17" s="9" t="s">
        <v>143</v>
      </c>
      <c r="Q17" s="9" t="s">
        <v>144</v>
      </c>
      <c r="R17" s="9" t="s">
        <v>145</v>
      </c>
      <c r="S17" s="9" t="s">
        <v>59</v>
      </c>
    </row>
    <row r="18" spans="1:19" ht="47.25" x14ac:dyDescent="0.25">
      <c r="B18" s="8">
        <f t="shared" si="1"/>
        <v>14</v>
      </c>
      <c r="C18" s="9" t="s">
        <v>92</v>
      </c>
      <c r="D18" s="9" t="s">
        <v>93</v>
      </c>
      <c r="E18" s="9" t="s">
        <v>54</v>
      </c>
      <c r="F18" s="8" t="s">
        <v>3</v>
      </c>
      <c r="G18" s="10">
        <v>44605</v>
      </c>
      <c r="H18" s="10">
        <v>44609</v>
      </c>
      <c r="I18" s="9" t="s">
        <v>95</v>
      </c>
      <c r="J18" s="9" t="s">
        <v>95</v>
      </c>
      <c r="K18" s="9" t="s">
        <v>95</v>
      </c>
      <c r="L18" s="11">
        <v>52.3</v>
      </c>
      <c r="M18" s="11">
        <v>12.8</v>
      </c>
      <c r="N18" s="12">
        <f t="shared" si="0"/>
        <v>65.099999999999994</v>
      </c>
      <c r="O18" s="13" t="s">
        <v>146</v>
      </c>
      <c r="P18" s="13" t="s">
        <v>147</v>
      </c>
      <c r="Q18" s="13" t="s">
        <v>148</v>
      </c>
      <c r="R18" s="13" t="s">
        <v>100</v>
      </c>
      <c r="S18" s="9" t="s">
        <v>59</v>
      </c>
    </row>
    <row r="19" spans="1:19" ht="15.75" x14ac:dyDescent="0.25">
      <c r="B19" s="8">
        <f t="shared" si="1"/>
        <v>15</v>
      </c>
      <c r="C19" s="9" t="s">
        <v>149</v>
      </c>
      <c r="D19" s="9" t="s">
        <v>150</v>
      </c>
      <c r="E19" s="9" t="s">
        <v>44</v>
      </c>
      <c r="F19" s="8" t="s">
        <v>3</v>
      </c>
      <c r="G19" s="10">
        <v>44608</v>
      </c>
      <c r="H19" s="10">
        <v>44608</v>
      </c>
      <c r="I19" s="9" t="s">
        <v>94</v>
      </c>
      <c r="J19" s="9" t="s">
        <v>95</v>
      </c>
      <c r="K19" s="9" t="s">
        <v>96</v>
      </c>
      <c r="L19" s="11">
        <v>0</v>
      </c>
      <c r="M19" s="11">
        <v>2</v>
      </c>
      <c r="N19" s="12">
        <f t="shared" si="0"/>
        <v>2</v>
      </c>
      <c r="O19" s="9">
        <v>13.724367000000001</v>
      </c>
      <c r="P19" s="9">
        <v>-89.260238999999999</v>
      </c>
      <c r="Q19" s="9" t="s">
        <v>151</v>
      </c>
      <c r="R19" s="9" t="s">
        <v>106</v>
      </c>
      <c r="S19" s="9" t="s">
        <v>59</v>
      </c>
    </row>
    <row r="20" spans="1:19" ht="15.75" x14ac:dyDescent="0.25">
      <c r="B20" s="8">
        <f t="shared" si="1"/>
        <v>16</v>
      </c>
      <c r="C20" s="9" t="s">
        <v>92</v>
      </c>
      <c r="D20" s="9" t="s">
        <v>102</v>
      </c>
      <c r="E20" s="9" t="s">
        <v>39</v>
      </c>
      <c r="F20" s="8" t="s">
        <v>3</v>
      </c>
      <c r="G20" s="10">
        <v>44608</v>
      </c>
      <c r="H20" s="10">
        <v>44608</v>
      </c>
      <c r="I20" s="9" t="s">
        <v>94</v>
      </c>
      <c r="J20" s="9" t="s">
        <v>95</v>
      </c>
      <c r="K20" s="9" t="s">
        <v>96</v>
      </c>
      <c r="L20" s="11">
        <v>0</v>
      </c>
      <c r="M20" s="11">
        <v>0.4</v>
      </c>
      <c r="N20" s="12">
        <f t="shared" si="0"/>
        <v>0.4</v>
      </c>
      <c r="O20" s="13" t="s">
        <v>152</v>
      </c>
      <c r="P20" s="13" t="s">
        <v>153</v>
      </c>
      <c r="Q20" s="9" t="s">
        <v>151</v>
      </c>
      <c r="R20" s="9" t="s">
        <v>106</v>
      </c>
      <c r="S20" s="9" t="s">
        <v>59</v>
      </c>
    </row>
    <row r="21" spans="1:19" ht="15.75" x14ac:dyDescent="0.25">
      <c r="B21" s="8">
        <f t="shared" si="1"/>
        <v>17</v>
      </c>
      <c r="C21" s="9" t="s">
        <v>92</v>
      </c>
      <c r="D21" s="9" t="s">
        <v>154</v>
      </c>
      <c r="E21" s="9" t="s">
        <v>33</v>
      </c>
      <c r="F21" s="8" t="s">
        <v>3</v>
      </c>
      <c r="G21" s="10">
        <v>44608</v>
      </c>
      <c r="H21" s="10">
        <v>44608</v>
      </c>
      <c r="I21" s="9" t="s">
        <v>95</v>
      </c>
      <c r="J21" s="9" t="s">
        <v>96</v>
      </c>
      <c r="K21" s="9" t="s">
        <v>96</v>
      </c>
      <c r="L21" s="11">
        <v>0.32400000000000001</v>
      </c>
      <c r="M21" s="11">
        <v>0</v>
      </c>
      <c r="N21" s="12">
        <f t="shared" si="0"/>
        <v>0.32400000000000001</v>
      </c>
      <c r="O21" s="9" t="s">
        <v>155</v>
      </c>
      <c r="P21" s="9" t="s">
        <v>156</v>
      </c>
      <c r="Q21" s="9" t="s">
        <v>157</v>
      </c>
      <c r="R21" s="9" t="s">
        <v>132</v>
      </c>
      <c r="S21" s="9" t="s">
        <v>59</v>
      </c>
    </row>
    <row r="22" spans="1:19" ht="47.25" x14ac:dyDescent="0.25">
      <c r="B22" s="8">
        <f t="shared" si="1"/>
        <v>18</v>
      </c>
      <c r="C22" s="9" t="s">
        <v>92</v>
      </c>
      <c r="D22" s="9" t="s">
        <v>102</v>
      </c>
      <c r="E22" s="9" t="s">
        <v>52</v>
      </c>
      <c r="F22" s="8" t="s">
        <v>3</v>
      </c>
      <c r="G22" s="10">
        <v>44609</v>
      </c>
      <c r="H22" s="10">
        <v>44610</v>
      </c>
      <c r="I22" s="9" t="s">
        <v>95</v>
      </c>
      <c r="J22" s="9" t="s">
        <v>96</v>
      </c>
      <c r="K22" s="9" t="s">
        <v>96</v>
      </c>
      <c r="L22" s="11">
        <v>30</v>
      </c>
      <c r="M22" s="11">
        <v>0</v>
      </c>
      <c r="N22" s="12">
        <f t="shared" si="0"/>
        <v>30</v>
      </c>
      <c r="O22" s="9" t="s">
        <v>133</v>
      </c>
      <c r="P22" s="9" t="s">
        <v>134</v>
      </c>
      <c r="Q22" s="9" t="s">
        <v>158</v>
      </c>
      <c r="R22" s="9" t="s">
        <v>106</v>
      </c>
      <c r="S22" s="9" t="s">
        <v>59</v>
      </c>
    </row>
    <row r="23" spans="1:19" ht="15.75" x14ac:dyDescent="0.25">
      <c r="B23" s="8">
        <f t="shared" si="1"/>
        <v>19</v>
      </c>
      <c r="C23" s="9" t="s">
        <v>101</v>
      </c>
      <c r="D23" s="9" t="s">
        <v>141</v>
      </c>
      <c r="E23" s="9" t="s">
        <v>53</v>
      </c>
      <c r="F23" s="8" t="s">
        <v>3</v>
      </c>
      <c r="G23" s="10">
        <v>44610</v>
      </c>
      <c r="H23" s="10">
        <v>44611</v>
      </c>
      <c r="I23" s="9" t="s">
        <v>95</v>
      </c>
      <c r="J23" s="9" t="s">
        <v>96</v>
      </c>
      <c r="K23" s="9" t="s">
        <v>96</v>
      </c>
      <c r="L23" s="11">
        <v>8.7104999999999997</v>
      </c>
      <c r="M23" s="11">
        <v>0</v>
      </c>
      <c r="N23" s="12">
        <f t="shared" si="0"/>
        <v>8.7104999999999997</v>
      </c>
      <c r="O23" s="9" t="s">
        <v>159</v>
      </c>
      <c r="P23" s="9" t="s">
        <v>160</v>
      </c>
      <c r="Q23" s="9" t="s">
        <v>161</v>
      </c>
      <c r="R23" s="13" t="s">
        <v>145</v>
      </c>
      <c r="S23" s="9" t="s">
        <v>59</v>
      </c>
    </row>
    <row r="24" spans="1:19" ht="31.5" x14ac:dyDescent="0.25">
      <c r="B24" s="8">
        <f t="shared" si="1"/>
        <v>20</v>
      </c>
      <c r="C24" s="9" t="s">
        <v>92</v>
      </c>
      <c r="D24" s="9" t="s">
        <v>102</v>
      </c>
      <c r="E24" s="8" t="s">
        <v>32</v>
      </c>
      <c r="F24" s="8" t="s">
        <v>3</v>
      </c>
      <c r="G24" s="10">
        <v>44611</v>
      </c>
      <c r="H24" s="10">
        <v>44615</v>
      </c>
      <c r="I24" s="9" t="s">
        <v>95</v>
      </c>
      <c r="J24" s="9" t="s">
        <v>95</v>
      </c>
      <c r="K24" s="9" t="s">
        <v>95</v>
      </c>
      <c r="L24" s="11">
        <v>19</v>
      </c>
      <c r="M24" s="12">
        <v>27</v>
      </c>
      <c r="N24" s="12">
        <f t="shared" si="0"/>
        <v>46</v>
      </c>
      <c r="O24" s="13" t="s">
        <v>162</v>
      </c>
      <c r="P24" s="9" t="s">
        <v>163</v>
      </c>
      <c r="Q24" s="9" t="s">
        <v>164</v>
      </c>
      <c r="R24" s="9" t="s">
        <v>165</v>
      </c>
      <c r="S24" s="9" t="s">
        <v>66</v>
      </c>
    </row>
    <row r="25" spans="1:19" ht="31.5" x14ac:dyDescent="0.25">
      <c r="B25" s="8">
        <f t="shared" si="1"/>
        <v>21</v>
      </c>
      <c r="C25" s="9" t="s">
        <v>92</v>
      </c>
      <c r="D25" s="9" t="s">
        <v>102</v>
      </c>
      <c r="E25" s="8" t="s">
        <v>31</v>
      </c>
      <c r="F25" s="8" t="s">
        <v>3</v>
      </c>
      <c r="G25" s="10">
        <v>44611</v>
      </c>
      <c r="H25" s="10">
        <v>44612</v>
      </c>
      <c r="I25" s="9" t="s">
        <v>95</v>
      </c>
      <c r="J25" s="9" t="s">
        <v>95</v>
      </c>
      <c r="K25" s="9" t="s">
        <v>95</v>
      </c>
      <c r="L25" s="11">
        <v>6</v>
      </c>
      <c r="M25" s="12">
        <v>13</v>
      </c>
      <c r="N25" s="12">
        <f t="shared" si="0"/>
        <v>19</v>
      </c>
      <c r="O25" s="13" t="s">
        <v>166</v>
      </c>
      <c r="P25" s="9" t="s">
        <v>167</v>
      </c>
      <c r="Q25" s="9" t="s">
        <v>164</v>
      </c>
      <c r="R25" s="9" t="s">
        <v>165</v>
      </c>
      <c r="S25" s="9" t="s">
        <v>66</v>
      </c>
    </row>
    <row r="26" spans="1:19" ht="31.5" x14ac:dyDescent="0.25">
      <c r="B26" s="8">
        <f t="shared" si="1"/>
        <v>22</v>
      </c>
      <c r="C26" s="9" t="s">
        <v>101</v>
      </c>
      <c r="D26" s="9" t="s">
        <v>93</v>
      </c>
      <c r="E26" s="9" t="s">
        <v>35</v>
      </c>
      <c r="F26" s="8" t="s">
        <v>3</v>
      </c>
      <c r="G26" s="10">
        <v>44611</v>
      </c>
      <c r="H26" s="10">
        <v>44614</v>
      </c>
      <c r="I26" s="9" t="s">
        <v>95</v>
      </c>
      <c r="J26" s="9" t="s">
        <v>95</v>
      </c>
      <c r="K26" s="9" t="s">
        <v>95</v>
      </c>
      <c r="L26" s="11">
        <v>4</v>
      </c>
      <c r="M26" s="11">
        <v>0.47</v>
      </c>
      <c r="N26" s="12">
        <f t="shared" si="0"/>
        <v>4.47</v>
      </c>
      <c r="O26" s="13" t="s">
        <v>168</v>
      </c>
      <c r="P26" s="13" t="s">
        <v>169</v>
      </c>
      <c r="Q26" s="9" t="s">
        <v>170</v>
      </c>
      <c r="R26" s="13" t="s">
        <v>140</v>
      </c>
      <c r="S26" s="9" t="s">
        <v>59</v>
      </c>
    </row>
    <row r="27" spans="1:19" ht="15.75" x14ac:dyDescent="0.25">
      <c r="B27" s="8">
        <f t="shared" si="1"/>
        <v>23</v>
      </c>
      <c r="C27" s="9" t="s">
        <v>92</v>
      </c>
      <c r="D27" s="9" t="s">
        <v>171</v>
      </c>
      <c r="E27" s="9" t="s">
        <v>41</v>
      </c>
      <c r="F27" s="8" t="s">
        <v>3</v>
      </c>
      <c r="G27" s="10">
        <v>44612</v>
      </c>
      <c r="H27" s="10">
        <v>44612</v>
      </c>
      <c r="I27" s="9" t="s">
        <v>95</v>
      </c>
      <c r="J27" s="9" t="s">
        <v>96</v>
      </c>
      <c r="K27" s="9" t="s">
        <v>96</v>
      </c>
      <c r="L27" s="14">
        <v>0.7</v>
      </c>
      <c r="M27" s="11">
        <v>0</v>
      </c>
      <c r="N27" s="12">
        <f t="shared" si="0"/>
        <v>0.7</v>
      </c>
      <c r="O27" s="13" t="s">
        <v>172</v>
      </c>
      <c r="P27" s="9" t="s">
        <v>173</v>
      </c>
      <c r="Q27" s="9" t="s">
        <v>174</v>
      </c>
      <c r="R27" s="9" t="s">
        <v>175</v>
      </c>
      <c r="S27" s="9" t="s">
        <v>59</v>
      </c>
    </row>
    <row r="28" spans="1:19" ht="63" x14ac:dyDescent="0.25">
      <c r="B28" s="8">
        <f t="shared" si="1"/>
        <v>24</v>
      </c>
      <c r="C28" s="9" t="s">
        <v>101</v>
      </c>
      <c r="D28" s="9" t="s">
        <v>176</v>
      </c>
      <c r="E28" s="9" t="s">
        <v>44</v>
      </c>
      <c r="F28" s="8" t="s">
        <v>3</v>
      </c>
      <c r="G28" s="10">
        <v>44612</v>
      </c>
      <c r="H28" s="10">
        <v>44612</v>
      </c>
      <c r="I28" s="9" t="s">
        <v>94</v>
      </c>
      <c r="J28" s="9" t="s">
        <v>95</v>
      </c>
      <c r="K28" s="9" t="s">
        <v>96</v>
      </c>
      <c r="L28" s="14">
        <v>0.35</v>
      </c>
      <c r="M28" s="11">
        <v>0</v>
      </c>
      <c r="N28" s="12">
        <f t="shared" si="0"/>
        <v>0.35</v>
      </c>
      <c r="O28" s="13" t="s">
        <v>177</v>
      </c>
      <c r="P28" s="13" t="s">
        <v>178</v>
      </c>
      <c r="Q28" s="9" t="s">
        <v>179</v>
      </c>
      <c r="R28" s="9" t="s">
        <v>106</v>
      </c>
      <c r="S28" s="9" t="s">
        <v>59</v>
      </c>
    </row>
    <row r="29" spans="1:19" ht="15.75" x14ac:dyDescent="0.25">
      <c r="A29" s="18" t="s">
        <v>180</v>
      </c>
      <c r="B29" s="8">
        <f t="shared" si="1"/>
        <v>25</v>
      </c>
      <c r="C29" s="9" t="s">
        <v>101</v>
      </c>
      <c r="D29" s="9" t="s">
        <v>107</v>
      </c>
      <c r="E29" s="9" t="s">
        <v>13</v>
      </c>
      <c r="F29" s="8" t="s">
        <v>3</v>
      </c>
      <c r="G29" s="10">
        <v>44613</v>
      </c>
      <c r="H29" s="10">
        <v>44614</v>
      </c>
      <c r="I29" s="9" t="s">
        <v>95</v>
      </c>
      <c r="J29" s="9" t="s">
        <v>95</v>
      </c>
      <c r="K29" s="9" t="s">
        <v>95</v>
      </c>
      <c r="L29" s="11">
        <v>3</v>
      </c>
      <c r="M29" s="11">
        <v>1</v>
      </c>
      <c r="N29" s="12">
        <f t="shared" si="0"/>
        <v>4</v>
      </c>
      <c r="O29" s="13" t="s">
        <v>181</v>
      </c>
      <c r="P29" s="13" t="s">
        <v>182</v>
      </c>
      <c r="Q29" s="9" t="s">
        <v>183</v>
      </c>
      <c r="R29" s="9" t="s">
        <v>184</v>
      </c>
      <c r="S29" s="9" t="s">
        <v>63</v>
      </c>
    </row>
    <row r="30" spans="1:19" ht="15.75" x14ac:dyDescent="0.25">
      <c r="B30" s="8">
        <f t="shared" si="1"/>
        <v>26</v>
      </c>
      <c r="C30" s="9" t="s">
        <v>92</v>
      </c>
      <c r="D30" s="9" t="s">
        <v>185</v>
      </c>
      <c r="E30" s="9" t="s">
        <v>51</v>
      </c>
      <c r="F30" s="8" t="s">
        <v>3</v>
      </c>
      <c r="G30" s="10">
        <v>44613</v>
      </c>
      <c r="H30" s="10">
        <v>44619</v>
      </c>
      <c r="I30" s="9" t="s">
        <v>95</v>
      </c>
      <c r="J30" s="9" t="s">
        <v>95</v>
      </c>
      <c r="K30" s="9" t="s">
        <v>95</v>
      </c>
      <c r="L30" s="19">
        <v>250</v>
      </c>
      <c r="M30" s="8">
        <v>483</v>
      </c>
      <c r="N30" s="15">
        <v>733</v>
      </c>
      <c r="O30" s="9" t="s">
        <v>186</v>
      </c>
      <c r="P30" s="9" t="s">
        <v>187</v>
      </c>
      <c r="Q30" s="9" t="s">
        <v>188</v>
      </c>
      <c r="R30" s="9" t="s">
        <v>189</v>
      </c>
      <c r="S30" s="9" t="s">
        <v>190</v>
      </c>
    </row>
    <row r="31" spans="1:19" ht="15.75" x14ac:dyDescent="0.25">
      <c r="B31" s="8">
        <f t="shared" si="1"/>
        <v>27</v>
      </c>
      <c r="C31" s="9" t="s">
        <v>101</v>
      </c>
      <c r="D31" s="9" t="s">
        <v>191</v>
      </c>
      <c r="E31" s="9" t="s">
        <v>50</v>
      </c>
      <c r="F31" s="8" t="s">
        <v>3</v>
      </c>
      <c r="G31" s="10">
        <v>44614</v>
      </c>
      <c r="H31" s="10">
        <v>44614</v>
      </c>
      <c r="I31" s="9" t="s">
        <v>94</v>
      </c>
      <c r="J31" s="9" t="s">
        <v>95</v>
      </c>
      <c r="K31" s="9" t="s">
        <v>96</v>
      </c>
      <c r="L31" s="11">
        <v>0</v>
      </c>
      <c r="M31" s="11">
        <v>0.35</v>
      </c>
      <c r="N31" s="12">
        <f>L31+M31</f>
        <v>0.35</v>
      </c>
      <c r="O31" s="8" t="s">
        <v>192</v>
      </c>
      <c r="P31" s="8" t="s">
        <v>193</v>
      </c>
      <c r="Q31" s="9" t="s">
        <v>194</v>
      </c>
      <c r="R31" s="9" t="s">
        <v>195</v>
      </c>
      <c r="S31" s="9" t="s">
        <v>63</v>
      </c>
    </row>
    <row r="32" spans="1:19" ht="31.5" x14ac:dyDescent="0.25">
      <c r="B32" s="8">
        <f t="shared" si="1"/>
        <v>28</v>
      </c>
      <c r="C32" s="9" t="s">
        <v>101</v>
      </c>
      <c r="D32" s="9" t="s">
        <v>102</v>
      </c>
      <c r="E32" s="9" t="s">
        <v>52</v>
      </c>
      <c r="F32" s="8" t="s">
        <v>3</v>
      </c>
      <c r="G32" s="10">
        <v>44614</v>
      </c>
      <c r="H32" s="10">
        <v>44614</v>
      </c>
      <c r="I32" s="9" t="s">
        <v>95</v>
      </c>
      <c r="J32" s="9" t="s">
        <v>96</v>
      </c>
      <c r="K32" s="9" t="s">
        <v>96</v>
      </c>
      <c r="L32" s="11">
        <v>3</v>
      </c>
      <c r="M32" s="11">
        <v>0</v>
      </c>
      <c r="N32" s="12">
        <f>L32+M32</f>
        <v>3</v>
      </c>
      <c r="O32" s="13" t="s">
        <v>196</v>
      </c>
      <c r="P32" s="13" t="s">
        <v>134</v>
      </c>
      <c r="Q32" s="9" t="s">
        <v>197</v>
      </c>
      <c r="R32" s="9" t="s">
        <v>106</v>
      </c>
      <c r="S32" s="9" t="s">
        <v>61</v>
      </c>
    </row>
    <row r="33" spans="2:19" ht="15.75" x14ac:dyDescent="0.25">
      <c r="B33" s="8">
        <f t="shared" si="1"/>
        <v>29</v>
      </c>
      <c r="C33" s="9" t="s">
        <v>92</v>
      </c>
      <c r="D33" s="9" t="s">
        <v>185</v>
      </c>
      <c r="E33" s="9" t="s">
        <v>51</v>
      </c>
      <c r="F33" s="8" t="s">
        <v>3</v>
      </c>
      <c r="G33" s="10">
        <v>44615</v>
      </c>
      <c r="H33" s="10">
        <v>44615</v>
      </c>
      <c r="I33" s="9" t="s">
        <v>95</v>
      </c>
      <c r="J33" s="9" t="s">
        <v>95</v>
      </c>
      <c r="K33" s="9" t="s">
        <v>95</v>
      </c>
      <c r="L33" s="11">
        <v>150</v>
      </c>
      <c r="M33" s="11">
        <v>300</v>
      </c>
      <c r="N33" s="12">
        <f>L33+M33</f>
        <v>450</v>
      </c>
      <c r="O33" s="13" t="s">
        <v>198</v>
      </c>
      <c r="P33" s="13" t="s">
        <v>199</v>
      </c>
      <c r="Q33" s="9"/>
      <c r="R33" s="9" t="s">
        <v>200</v>
      </c>
      <c r="S33" s="9" t="s">
        <v>59</v>
      </c>
    </row>
    <row r="34" spans="2:19" ht="15.75" x14ac:dyDescent="0.25">
      <c r="B34" s="8">
        <f t="shared" si="1"/>
        <v>30</v>
      </c>
      <c r="C34" s="9" t="s">
        <v>92</v>
      </c>
      <c r="D34" s="9" t="s">
        <v>185</v>
      </c>
      <c r="E34" s="9" t="s">
        <v>46</v>
      </c>
      <c r="F34" s="8" t="s">
        <v>3</v>
      </c>
      <c r="G34" s="10">
        <v>44615</v>
      </c>
      <c r="H34" s="10">
        <v>44622</v>
      </c>
      <c r="I34" s="9" t="s">
        <v>94</v>
      </c>
      <c r="J34" s="9" t="s">
        <v>95</v>
      </c>
      <c r="K34" s="9" t="s">
        <v>96</v>
      </c>
      <c r="L34" s="19">
        <v>0</v>
      </c>
      <c r="M34" s="8">
        <v>70</v>
      </c>
      <c r="N34" s="15">
        <v>70</v>
      </c>
      <c r="O34" s="9" t="s">
        <v>201</v>
      </c>
      <c r="P34" s="9" t="s">
        <v>202</v>
      </c>
      <c r="Q34" s="9" t="s">
        <v>203</v>
      </c>
      <c r="R34" s="9" t="s">
        <v>204</v>
      </c>
      <c r="S34" s="9" t="s">
        <v>190</v>
      </c>
    </row>
    <row r="35" spans="2:19" ht="15.75" x14ac:dyDescent="0.25">
      <c r="B35" s="8">
        <f t="shared" si="1"/>
        <v>31</v>
      </c>
      <c r="C35" s="9" t="s">
        <v>92</v>
      </c>
      <c r="D35" s="9" t="s">
        <v>185</v>
      </c>
      <c r="E35" s="9" t="s">
        <v>38</v>
      </c>
      <c r="F35" s="8" t="s">
        <v>3</v>
      </c>
      <c r="G35" s="10">
        <v>44618</v>
      </c>
      <c r="H35" s="10">
        <v>44625</v>
      </c>
      <c r="I35" s="9" t="s">
        <v>94</v>
      </c>
      <c r="J35" s="9" t="s">
        <v>95</v>
      </c>
      <c r="K35" s="9" t="s">
        <v>96</v>
      </c>
      <c r="L35" s="11">
        <v>0</v>
      </c>
      <c r="M35" s="8">
        <v>104</v>
      </c>
      <c r="N35" s="15">
        <v>104</v>
      </c>
      <c r="O35" s="9" t="s">
        <v>205</v>
      </c>
      <c r="P35" s="9" t="s">
        <v>206</v>
      </c>
      <c r="Q35" s="9" t="s">
        <v>188</v>
      </c>
      <c r="R35" s="9" t="s">
        <v>207</v>
      </c>
      <c r="S35" s="9" t="s">
        <v>190</v>
      </c>
    </row>
    <row r="36" spans="2:19" ht="15.75" x14ac:dyDescent="0.25">
      <c r="B36" s="8">
        <f t="shared" si="1"/>
        <v>32</v>
      </c>
      <c r="C36" s="9" t="s">
        <v>92</v>
      </c>
      <c r="D36" s="9" t="s">
        <v>208</v>
      </c>
      <c r="E36" s="9" t="s">
        <v>30</v>
      </c>
      <c r="F36" s="8" t="s">
        <v>4</v>
      </c>
      <c r="G36" s="10">
        <v>44618</v>
      </c>
      <c r="H36" s="10">
        <v>44628</v>
      </c>
      <c r="I36" s="9" t="s">
        <v>95</v>
      </c>
      <c r="J36" s="9" t="s">
        <v>95</v>
      </c>
      <c r="K36" s="9" t="s">
        <v>95</v>
      </c>
      <c r="L36" s="19">
        <v>40</v>
      </c>
      <c r="M36" s="19">
        <v>30</v>
      </c>
      <c r="N36" s="15">
        <v>70</v>
      </c>
      <c r="O36" s="13" t="s">
        <v>209</v>
      </c>
      <c r="P36" s="13" t="s">
        <v>210</v>
      </c>
      <c r="Q36" s="9" t="s">
        <v>211</v>
      </c>
      <c r="R36" s="9" t="s">
        <v>189</v>
      </c>
      <c r="S36" s="9" t="s">
        <v>68</v>
      </c>
    </row>
    <row r="37" spans="2:19" ht="63" x14ac:dyDescent="0.25">
      <c r="B37" s="8">
        <f t="shared" si="1"/>
        <v>33</v>
      </c>
      <c r="C37" s="8" t="s">
        <v>149</v>
      </c>
      <c r="D37" s="9" t="s">
        <v>102</v>
      </c>
      <c r="E37" s="9" t="s">
        <v>39</v>
      </c>
      <c r="F37" s="8" t="s">
        <v>3</v>
      </c>
      <c r="G37" s="17">
        <v>44619</v>
      </c>
      <c r="H37" s="17">
        <v>44621</v>
      </c>
      <c r="I37" s="9" t="s">
        <v>95</v>
      </c>
      <c r="J37" s="9" t="s">
        <v>95</v>
      </c>
      <c r="K37" s="9" t="s">
        <v>95</v>
      </c>
      <c r="L37" s="11">
        <v>18</v>
      </c>
      <c r="M37" s="11">
        <v>20</v>
      </c>
      <c r="N37" s="12">
        <f>L37+M37</f>
        <v>38</v>
      </c>
      <c r="O37" s="8" t="s">
        <v>212</v>
      </c>
      <c r="P37" s="8" t="s">
        <v>213</v>
      </c>
      <c r="Q37" s="8" t="s">
        <v>214</v>
      </c>
      <c r="R37" s="9" t="s">
        <v>106</v>
      </c>
      <c r="S37" s="8" t="s">
        <v>65</v>
      </c>
    </row>
    <row r="38" spans="2:19" ht="15.75" x14ac:dyDescent="0.25">
      <c r="B38" s="8">
        <f t="shared" si="1"/>
        <v>34</v>
      </c>
      <c r="C38" s="9" t="s">
        <v>92</v>
      </c>
      <c r="D38" s="9" t="s">
        <v>185</v>
      </c>
      <c r="E38" s="9" t="s">
        <v>37</v>
      </c>
      <c r="F38" s="8" t="s">
        <v>3</v>
      </c>
      <c r="G38" s="10">
        <v>44620</v>
      </c>
      <c r="H38" s="10">
        <v>44638</v>
      </c>
      <c r="I38" s="9" t="s">
        <v>94</v>
      </c>
      <c r="J38" s="9" t="s">
        <v>95</v>
      </c>
      <c r="K38" s="9" t="s">
        <v>96</v>
      </c>
      <c r="L38" s="11"/>
      <c r="M38" s="8">
        <v>40</v>
      </c>
      <c r="N38" s="15">
        <v>40</v>
      </c>
      <c r="O38" s="13" t="s">
        <v>215</v>
      </c>
      <c r="P38" s="13" t="s">
        <v>216</v>
      </c>
      <c r="Q38" s="9" t="s">
        <v>217</v>
      </c>
      <c r="R38" s="9" t="s">
        <v>189</v>
      </c>
      <c r="S38" s="9" t="s">
        <v>68</v>
      </c>
    </row>
    <row r="39" spans="2:19" ht="15.75" x14ac:dyDescent="0.25">
      <c r="B39" s="8">
        <f t="shared" si="1"/>
        <v>35</v>
      </c>
      <c r="C39" s="8" t="s">
        <v>149</v>
      </c>
      <c r="D39" s="8" t="s">
        <v>191</v>
      </c>
      <c r="E39" s="8" t="s">
        <v>18</v>
      </c>
      <c r="F39" s="8" t="s">
        <v>4</v>
      </c>
      <c r="G39" s="17">
        <v>44621</v>
      </c>
      <c r="H39" s="17">
        <v>44621</v>
      </c>
      <c r="I39" s="9" t="s">
        <v>94</v>
      </c>
      <c r="J39" s="9" t="s">
        <v>95</v>
      </c>
      <c r="K39" s="9" t="s">
        <v>96</v>
      </c>
      <c r="L39" s="11">
        <v>0</v>
      </c>
      <c r="M39" s="11">
        <v>2</v>
      </c>
      <c r="N39" s="12">
        <f>L39+M39</f>
        <v>2</v>
      </c>
      <c r="O39" s="8" t="s">
        <v>218</v>
      </c>
      <c r="P39" s="8" t="s">
        <v>219</v>
      </c>
      <c r="Q39" s="8" t="s">
        <v>183</v>
      </c>
      <c r="R39" s="8" t="s">
        <v>195</v>
      </c>
      <c r="S39" s="8" t="s">
        <v>63</v>
      </c>
    </row>
    <row r="40" spans="2:19" ht="15.75" x14ac:dyDescent="0.25">
      <c r="B40" s="8">
        <f t="shared" si="1"/>
        <v>36</v>
      </c>
      <c r="C40" s="9" t="s">
        <v>101</v>
      </c>
      <c r="D40" s="9" t="s">
        <v>171</v>
      </c>
      <c r="E40" s="9" t="s">
        <v>20</v>
      </c>
      <c r="F40" s="8" t="s">
        <v>4</v>
      </c>
      <c r="G40" s="10">
        <v>44621</v>
      </c>
      <c r="H40" s="10">
        <v>44623</v>
      </c>
      <c r="I40" s="9" t="s">
        <v>94</v>
      </c>
      <c r="J40" s="9" t="s">
        <v>95</v>
      </c>
      <c r="K40" s="9" t="s">
        <v>96</v>
      </c>
      <c r="L40" s="11">
        <v>0</v>
      </c>
      <c r="M40" s="11">
        <v>35</v>
      </c>
      <c r="N40" s="12">
        <f>L40+M40</f>
        <v>35</v>
      </c>
      <c r="O40" s="13" t="s">
        <v>220</v>
      </c>
      <c r="P40" s="13" t="s">
        <v>221</v>
      </c>
      <c r="Q40" s="9" t="s">
        <v>183</v>
      </c>
      <c r="R40" s="8" t="s">
        <v>175</v>
      </c>
      <c r="S40" s="9" t="s">
        <v>59</v>
      </c>
    </row>
    <row r="41" spans="2:19" ht="15.75" x14ac:dyDescent="0.25">
      <c r="B41" s="8">
        <f t="shared" si="1"/>
        <v>37</v>
      </c>
      <c r="C41" s="8" t="s">
        <v>101</v>
      </c>
      <c r="D41" s="8" t="s">
        <v>171</v>
      </c>
      <c r="E41" s="8" t="s">
        <v>41</v>
      </c>
      <c r="F41" s="8" t="s">
        <v>4</v>
      </c>
      <c r="G41" s="17">
        <v>44622</v>
      </c>
      <c r="H41" s="17">
        <v>44622</v>
      </c>
      <c r="I41" s="9" t="s">
        <v>94</v>
      </c>
      <c r="J41" s="9" t="s">
        <v>95</v>
      </c>
      <c r="K41" s="9" t="s">
        <v>96</v>
      </c>
      <c r="L41" s="11">
        <v>0</v>
      </c>
      <c r="M41" s="11">
        <v>0.5</v>
      </c>
      <c r="N41" s="12">
        <f>L41+M41</f>
        <v>0.5</v>
      </c>
      <c r="O41" s="8" t="s">
        <v>222</v>
      </c>
      <c r="P41" s="8" t="s">
        <v>223</v>
      </c>
      <c r="Q41" s="8" t="s">
        <v>174</v>
      </c>
      <c r="R41" s="8" t="s">
        <v>175</v>
      </c>
      <c r="S41" s="9" t="s">
        <v>59</v>
      </c>
    </row>
    <row r="42" spans="2:19" ht="47.25" x14ac:dyDescent="0.25">
      <c r="B42" s="8">
        <f t="shared" si="1"/>
        <v>38</v>
      </c>
      <c r="C42" s="8" t="s">
        <v>149</v>
      </c>
      <c r="D42" s="8" t="s">
        <v>224</v>
      </c>
      <c r="E42" s="9" t="s">
        <v>54</v>
      </c>
      <c r="F42" s="8" t="s">
        <v>4</v>
      </c>
      <c r="G42" s="17">
        <v>44622</v>
      </c>
      <c r="H42" s="17">
        <v>44633</v>
      </c>
      <c r="I42" s="9" t="s">
        <v>95</v>
      </c>
      <c r="J42" s="9" t="s">
        <v>96</v>
      </c>
      <c r="K42" s="9" t="s">
        <v>96</v>
      </c>
      <c r="L42" s="11">
        <v>24.9</v>
      </c>
      <c r="M42" s="11">
        <v>0</v>
      </c>
      <c r="N42" s="12">
        <f>L42+M42</f>
        <v>24.9</v>
      </c>
      <c r="O42" s="8" t="s">
        <v>225</v>
      </c>
      <c r="P42" s="8" t="s">
        <v>226</v>
      </c>
      <c r="Q42" s="8" t="s">
        <v>227</v>
      </c>
      <c r="R42" s="13" t="s">
        <v>100</v>
      </c>
      <c r="S42" s="9" t="s">
        <v>59</v>
      </c>
    </row>
    <row r="43" spans="2:19" ht="15.75" x14ac:dyDescent="0.25">
      <c r="B43" s="8">
        <f t="shared" si="1"/>
        <v>39</v>
      </c>
      <c r="C43" s="9" t="s">
        <v>101</v>
      </c>
      <c r="D43" s="9" t="s">
        <v>141</v>
      </c>
      <c r="E43" s="9" t="s">
        <v>53</v>
      </c>
      <c r="F43" s="8" t="s">
        <v>4</v>
      </c>
      <c r="G43" s="10">
        <v>44624</v>
      </c>
      <c r="H43" s="10">
        <v>44624</v>
      </c>
      <c r="I43" s="9" t="s">
        <v>95</v>
      </c>
      <c r="J43" s="9" t="s">
        <v>96</v>
      </c>
      <c r="K43" s="9" t="s">
        <v>96</v>
      </c>
      <c r="L43" s="11">
        <v>2.1150000000000002</v>
      </c>
      <c r="M43" s="11">
        <v>0</v>
      </c>
      <c r="N43" s="12">
        <f>L43+M43</f>
        <v>2.1150000000000002</v>
      </c>
      <c r="O43" s="13" t="s">
        <v>228</v>
      </c>
      <c r="P43" s="13" t="s">
        <v>229</v>
      </c>
      <c r="Q43" s="13" t="s">
        <v>161</v>
      </c>
      <c r="R43" s="13" t="s">
        <v>145</v>
      </c>
      <c r="S43" s="9" t="s">
        <v>59</v>
      </c>
    </row>
    <row r="44" spans="2:19" ht="15.75" x14ac:dyDescent="0.25">
      <c r="B44" s="8">
        <f t="shared" si="1"/>
        <v>40</v>
      </c>
      <c r="C44" s="9" t="s">
        <v>92</v>
      </c>
      <c r="D44" s="9" t="s">
        <v>230</v>
      </c>
      <c r="E44" s="9" t="s">
        <v>14</v>
      </c>
      <c r="F44" s="8" t="s">
        <v>4</v>
      </c>
      <c r="G44" s="10">
        <v>44624</v>
      </c>
      <c r="H44" s="10">
        <v>44632</v>
      </c>
      <c r="I44" s="9" t="s">
        <v>95</v>
      </c>
      <c r="J44" s="9" t="s">
        <v>95</v>
      </c>
      <c r="K44" s="9" t="s">
        <v>95</v>
      </c>
      <c r="L44" s="11">
        <v>40</v>
      </c>
      <c r="M44" s="14">
        <v>200</v>
      </c>
      <c r="N44" s="15">
        <v>240</v>
      </c>
      <c r="O44" s="13" t="s">
        <v>231</v>
      </c>
      <c r="P44" s="13" t="s">
        <v>232</v>
      </c>
      <c r="Q44" s="9" t="s">
        <v>217</v>
      </c>
      <c r="R44" s="9" t="s">
        <v>189</v>
      </c>
      <c r="S44" s="9" t="s">
        <v>68</v>
      </c>
    </row>
    <row r="45" spans="2:19" ht="15.75" x14ac:dyDescent="0.25">
      <c r="B45" s="8">
        <f t="shared" si="1"/>
        <v>41</v>
      </c>
      <c r="C45" s="9" t="s">
        <v>101</v>
      </c>
      <c r="D45" s="9" t="s">
        <v>208</v>
      </c>
      <c r="E45" s="9" t="s">
        <v>40</v>
      </c>
      <c r="F45" s="8" t="s">
        <v>4</v>
      </c>
      <c r="G45" s="10">
        <v>44625</v>
      </c>
      <c r="H45" s="10">
        <v>44625</v>
      </c>
      <c r="I45" s="9" t="s">
        <v>94</v>
      </c>
      <c r="J45" s="9" t="s">
        <v>95</v>
      </c>
      <c r="K45" s="9" t="s">
        <v>96</v>
      </c>
      <c r="L45" s="11">
        <v>0</v>
      </c>
      <c r="M45" s="11">
        <v>20</v>
      </c>
      <c r="N45" s="12">
        <f>L45+M45</f>
        <v>20</v>
      </c>
      <c r="O45" s="13" t="s">
        <v>233</v>
      </c>
      <c r="P45" s="13" t="s">
        <v>234</v>
      </c>
      <c r="Q45" s="9" t="s">
        <v>235</v>
      </c>
      <c r="R45" s="9" t="s">
        <v>189</v>
      </c>
      <c r="S45" s="9" t="s">
        <v>59</v>
      </c>
    </row>
    <row r="46" spans="2:19" ht="15.75" x14ac:dyDescent="0.25">
      <c r="B46" s="8">
        <f t="shared" si="1"/>
        <v>42</v>
      </c>
      <c r="C46" s="9" t="s">
        <v>92</v>
      </c>
      <c r="D46" s="9" t="s">
        <v>208</v>
      </c>
      <c r="E46" s="9" t="s">
        <v>40</v>
      </c>
      <c r="F46" s="8" t="s">
        <v>4</v>
      </c>
      <c r="G46" s="10">
        <v>44625</v>
      </c>
      <c r="H46" s="10">
        <v>44625</v>
      </c>
      <c r="I46" s="9" t="s">
        <v>94</v>
      </c>
      <c r="J46" s="9" t="s">
        <v>95</v>
      </c>
      <c r="K46" s="9" t="s">
        <v>96</v>
      </c>
      <c r="L46" s="11"/>
      <c r="M46" s="8">
        <v>20</v>
      </c>
      <c r="N46" s="15">
        <v>20</v>
      </c>
      <c r="O46" s="13" t="s">
        <v>233</v>
      </c>
      <c r="P46" s="13" t="s">
        <v>234</v>
      </c>
      <c r="Q46" s="9" t="s">
        <v>236</v>
      </c>
      <c r="R46" s="9" t="s">
        <v>189</v>
      </c>
      <c r="S46" s="9" t="s">
        <v>68</v>
      </c>
    </row>
    <row r="47" spans="2:19" ht="15.75" x14ac:dyDescent="0.25">
      <c r="B47" s="8">
        <f t="shared" si="1"/>
        <v>43</v>
      </c>
      <c r="C47" s="9" t="s">
        <v>101</v>
      </c>
      <c r="D47" s="9" t="s">
        <v>208</v>
      </c>
      <c r="E47" s="9" t="s">
        <v>45</v>
      </c>
      <c r="F47" s="8" t="s">
        <v>4</v>
      </c>
      <c r="G47" s="10">
        <v>44631</v>
      </c>
      <c r="H47" s="10">
        <v>44635</v>
      </c>
      <c r="I47" s="9" t="s">
        <v>95</v>
      </c>
      <c r="J47" s="9" t="s">
        <v>95</v>
      </c>
      <c r="K47" s="9" t="s">
        <v>95</v>
      </c>
      <c r="L47" s="11">
        <v>20</v>
      </c>
      <c r="M47" s="11">
        <v>60</v>
      </c>
      <c r="N47" s="12">
        <f>L47+M47</f>
        <v>80</v>
      </c>
      <c r="O47" s="13" t="s">
        <v>237</v>
      </c>
      <c r="P47" s="13" t="s">
        <v>238</v>
      </c>
      <c r="Q47" s="9" t="s">
        <v>217</v>
      </c>
      <c r="R47" s="9" t="s">
        <v>189</v>
      </c>
      <c r="S47" s="9" t="s">
        <v>59</v>
      </c>
    </row>
    <row r="48" spans="2:19" ht="15.75" x14ac:dyDescent="0.25">
      <c r="B48" s="8">
        <f t="shared" si="1"/>
        <v>44</v>
      </c>
      <c r="C48" s="9" t="s">
        <v>92</v>
      </c>
      <c r="D48" s="9" t="s">
        <v>230</v>
      </c>
      <c r="E48" s="9" t="s">
        <v>45</v>
      </c>
      <c r="F48" s="8" t="s">
        <v>4</v>
      </c>
      <c r="G48" s="10">
        <v>44631</v>
      </c>
      <c r="H48" s="10">
        <v>44635</v>
      </c>
      <c r="I48" s="9" t="s">
        <v>95</v>
      </c>
      <c r="J48" s="9" t="s">
        <v>95</v>
      </c>
      <c r="K48" s="9" t="s">
        <v>95</v>
      </c>
      <c r="L48" s="19">
        <v>20</v>
      </c>
      <c r="M48" s="8">
        <v>60</v>
      </c>
      <c r="N48" s="20">
        <v>80</v>
      </c>
      <c r="O48" s="13" t="s">
        <v>237</v>
      </c>
      <c r="P48" s="13" t="s">
        <v>238</v>
      </c>
      <c r="Q48" s="9" t="s">
        <v>217</v>
      </c>
      <c r="R48" s="9" t="s">
        <v>189</v>
      </c>
      <c r="S48" s="9" t="s">
        <v>68</v>
      </c>
    </row>
    <row r="49" spans="2:19" ht="47.25" x14ac:dyDescent="0.25">
      <c r="B49" s="8">
        <f t="shared" si="1"/>
        <v>45</v>
      </c>
      <c r="C49" s="8" t="s">
        <v>149</v>
      </c>
      <c r="D49" s="9" t="s">
        <v>102</v>
      </c>
      <c r="E49" s="8" t="s">
        <v>43</v>
      </c>
      <c r="F49" s="8" t="s">
        <v>4</v>
      </c>
      <c r="G49" s="17">
        <v>44634</v>
      </c>
      <c r="H49" s="17">
        <v>44635</v>
      </c>
      <c r="I49" s="9" t="s">
        <v>95</v>
      </c>
      <c r="J49" s="9" t="s">
        <v>95</v>
      </c>
      <c r="K49" s="9" t="s">
        <v>95</v>
      </c>
      <c r="L49" s="11">
        <v>2.1</v>
      </c>
      <c r="M49" s="11">
        <v>6.3</v>
      </c>
      <c r="N49" s="12">
        <f>L49+M49</f>
        <v>8.4</v>
      </c>
      <c r="O49" s="8" t="s">
        <v>239</v>
      </c>
      <c r="P49" s="8" t="s">
        <v>240</v>
      </c>
      <c r="Q49" s="8" t="s">
        <v>241</v>
      </c>
      <c r="R49" s="9" t="s">
        <v>106</v>
      </c>
      <c r="S49" s="9" t="s">
        <v>59</v>
      </c>
    </row>
    <row r="50" spans="2:19" ht="31.5" x14ac:dyDescent="0.25">
      <c r="B50" s="8">
        <f t="shared" si="1"/>
        <v>46</v>
      </c>
      <c r="C50" s="9" t="s">
        <v>136</v>
      </c>
      <c r="D50" s="8" t="s">
        <v>93</v>
      </c>
      <c r="E50" s="8" t="s">
        <v>29</v>
      </c>
      <c r="F50" s="8" t="s">
        <v>4</v>
      </c>
      <c r="G50" s="17">
        <v>44634</v>
      </c>
      <c r="H50" s="17">
        <v>44635</v>
      </c>
      <c r="I50" s="9" t="s">
        <v>95</v>
      </c>
      <c r="J50" s="9" t="s">
        <v>95</v>
      </c>
      <c r="K50" s="9" t="s">
        <v>95</v>
      </c>
      <c r="L50" s="11">
        <v>3.5</v>
      </c>
      <c r="M50" s="11">
        <v>0.5</v>
      </c>
      <c r="N50" s="12">
        <f>L50+M50</f>
        <v>4</v>
      </c>
      <c r="O50" s="8" t="s">
        <v>242</v>
      </c>
      <c r="P50" s="8" t="s">
        <v>243</v>
      </c>
      <c r="Q50" s="8" t="s">
        <v>244</v>
      </c>
      <c r="R50" s="13" t="s">
        <v>140</v>
      </c>
      <c r="S50" s="9" t="s">
        <v>59</v>
      </c>
    </row>
    <row r="51" spans="2:19" ht="15.75" x14ac:dyDescent="0.25">
      <c r="B51" s="8">
        <f t="shared" si="1"/>
        <v>47</v>
      </c>
      <c r="C51" s="9" t="s">
        <v>101</v>
      </c>
      <c r="D51" s="9" t="s">
        <v>185</v>
      </c>
      <c r="E51" s="9" t="s">
        <v>42</v>
      </c>
      <c r="F51" s="8" t="s">
        <v>4</v>
      </c>
      <c r="G51" s="10">
        <v>44634</v>
      </c>
      <c r="H51" s="10" t="s">
        <v>245</v>
      </c>
      <c r="I51" s="9" t="s">
        <v>95</v>
      </c>
      <c r="J51" s="9" t="s">
        <v>95</v>
      </c>
      <c r="K51" s="9" t="s">
        <v>95</v>
      </c>
      <c r="L51" s="11">
        <v>8</v>
      </c>
      <c r="M51" s="11">
        <v>400</v>
      </c>
      <c r="N51" s="12">
        <f>L51+M51</f>
        <v>408</v>
      </c>
      <c r="O51" s="13" t="s">
        <v>246</v>
      </c>
      <c r="P51" s="13" t="s">
        <v>247</v>
      </c>
      <c r="Q51" s="9" t="s">
        <v>248</v>
      </c>
      <c r="R51" s="9" t="s">
        <v>189</v>
      </c>
      <c r="S51" s="9" t="s">
        <v>59</v>
      </c>
    </row>
    <row r="52" spans="2:19" ht="15.75" x14ac:dyDescent="0.25">
      <c r="B52" s="8">
        <f t="shared" si="1"/>
        <v>48</v>
      </c>
      <c r="C52" s="9" t="s">
        <v>101</v>
      </c>
      <c r="D52" s="9" t="s">
        <v>141</v>
      </c>
      <c r="E52" s="9" t="s">
        <v>53</v>
      </c>
      <c r="F52" s="8" t="s">
        <v>4</v>
      </c>
      <c r="G52" s="10">
        <v>44634</v>
      </c>
      <c r="H52" s="10">
        <v>44634</v>
      </c>
      <c r="I52" s="9" t="s">
        <v>95</v>
      </c>
      <c r="J52" s="9" t="s">
        <v>96</v>
      </c>
      <c r="K52" s="9" t="s">
        <v>96</v>
      </c>
      <c r="L52" s="11">
        <v>0.71850000000000003</v>
      </c>
      <c r="M52" s="11">
        <v>0</v>
      </c>
      <c r="N52" s="12">
        <f>L52+M52</f>
        <v>0.71850000000000003</v>
      </c>
      <c r="O52" s="13" t="s">
        <v>249</v>
      </c>
      <c r="P52" s="13" t="s">
        <v>250</v>
      </c>
      <c r="Q52" s="13" t="s">
        <v>161</v>
      </c>
      <c r="R52" s="13" t="s">
        <v>145</v>
      </c>
      <c r="S52" s="9" t="s">
        <v>59</v>
      </c>
    </row>
    <row r="53" spans="2:19" ht="15.75" x14ac:dyDescent="0.25">
      <c r="B53" s="8">
        <f t="shared" si="1"/>
        <v>49</v>
      </c>
      <c r="C53" s="9" t="s">
        <v>92</v>
      </c>
      <c r="D53" s="9" t="s">
        <v>185</v>
      </c>
      <c r="E53" s="9" t="s">
        <v>42</v>
      </c>
      <c r="F53" s="8" t="s">
        <v>4</v>
      </c>
      <c r="G53" s="10">
        <v>44634</v>
      </c>
      <c r="H53" s="10" t="s">
        <v>245</v>
      </c>
      <c r="I53" s="9" t="s">
        <v>95</v>
      </c>
      <c r="J53" s="9" t="s">
        <v>95</v>
      </c>
      <c r="K53" s="9" t="s">
        <v>95</v>
      </c>
      <c r="L53" s="19">
        <v>8</v>
      </c>
      <c r="M53" s="19">
        <v>400</v>
      </c>
      <c r="N53" s="21">
        <v>408</v>
      </c>
      <c r="O53" s="13" t="s">
        <v>246</v>
      </c>
      <c r="P53" s="13" t="s">
        <v>247</v>
      </c>
      <c r="Q53" s="9" t="s">
        <v>248</v>
      </c>
      <c r="R53" s="9" t="s">
        <v>189</v>
      </c>
      <c r="S53" s="9" t="s">
        <v>68</v>
      </c>
    </row>
    <row r="54" spans="2:19" ht="15.75" x14ac:dyDescent="0.25">
      <c r="B54" s="8">
        <f t="shared" si="1"/>
        <v>50</v>
      </c>
      <c r="C54" s="8" t="s">
        <v>149</v>
      </c>
      <c r="D54" s="8" t="s">
        <v>224</v>
      </c>
      <c r="E54" s="9" t="s">
        <v>54</v>
      </c>
      <c r="F54" s="8" t="s">
        <v>4</v>
      </c>
      <c r="G54" s="17">
        <v>44635</v>
      </c>
      <c r="H54" s="17">
        <v>44636</v>
      </c>
      <c r="I54" s="9" t="s">
        <v>95</v>
      </c>
      <c r="J54" s="9" t="s">
        <v>96</v>
      </c>
      <c r="K54" s="9" t="s">
        <v>96</v>
      </c>
      <c r="L54" s="11">
        <v>1</v>
      </c>
      <c r="M54" s="11">
        <v>0</v>
      </c>
      <c r="N54" s="12">
        <f>L54+M54</f>
        <v>1</v>
      </c>
      <c r="O54" s="8" t="s">
        <v>251</v>
      </c>
      <c r="P54" s="8" t="s">
        <v>252</v>
      </c>
      <c r="Q54" s="8" t="s">
        <v>253</v>
      </c>
      <c r="R54" s="13" t="s">
        <v>100</v>
      </c>
      <c r="S54" s="9" t="s">
        <v>59</v>
      </c>
    </row>
    <row r="55" spans="2:19" ht="15.75" x14ac:dyDescent="0.25">
      <c r="B55" s="8">
        <f t="shared" si="1"/>
        <v>51</v>
      </c>
      <c r="C55" s="8" t="s">
        <v>149</v>
      </c>
      <c r="D55" s="8" t="s">
        <v>191</v>
      </c>
      <c r="E55" s="8" t="s">
        <v>50</v>
      </c>
      <c r="F55" s="8" t="s">
        <v>4</v>
      </c>
      <c r="G55" s="17">
        <v>44640</v>
      </c>
      <c r="H55" s="17">
        <v>44640</v>
      </c>
      <c r="I55" s="9" t="s">
        <v>94</v>
      </c>
      <c r="J55" s="9" t="s">
        <v>95</v>
      </c>
      <c r="K55" s="9" t="s">
        <v>96</v>
      </c>
      <c r="L55" s="11">
        <v>0</v>
      </c>
      <c r="M55" s="11">
        <v>0.5</v>
      </c>
      <c r="N55" s="12">
        <f>L55+M55</f>
        <v>0.5</v>
      </c>
      <c r="O55" s="8" t="s">
        <v>192</v>
      </c>
      <c r="P55" s="8" t="s">
        <v>193</v>
      </c>
      <c r="Q55" s="8" t="s">
        <v>194</v>
      </c>
      <c r="R55" s="8" t="s">
        <v>195</v>
      </c>
      <c r="S55" s="9" t="s">
        <v>62</v>
      </c>
    </row>
    <row r="56" spans="2:19" ht="15.75" x14ac:dyDescent="0.25">
      <c r="B56" s="8">
        <f t="shared" si="1"/>
        <v>52</v>
      </c>
      <c r="C56" s="9" t="s">
        <v>101</v>
      </c>
      <c r="D56" s="9" t="s">
        <v>191</v>
      </c>
      <c r="E56" s="9" t="s">
        <v>50</v>
      </c>
      <c r="F56" s="8" t="s">
        <v>4</v>
      </c>
      <c r="G56" s="10">
        <v>44640</v>
      </c>
      <c r="H56" s="10">
        <v>44642</v>
      </c>
      <c r="I56" s="9" t="s">
        <v>94</v>
      </c>
      <c r="J56" s="9" t="s">
        <v>95</v>
      </c>
      <c r="K56" s="9" t="s">
        <v>96</v>
      </c>
      <c r="L56" s="11">
        <v>0</v>
      </c>
      <c r="M56" s="11">
        <v>20</v>
      </c>
      <c r="N56" s="12">
        <f>L56+M56</f>
        <v>20</v>
      </c>
      <c r="O56" s="13" t="s">
        <v>254</v>
      </c>
      <c r="P56" s="13" t="s">
        <v>255</v>
      </c>
      <c r="Q56" s="9" t="s">
        <v>256</v>
      </c>
      <c r="R56" s="9" t="s">
        <v>195</v>
      </c>
      <c r="S56" s="9" t="s">
        <v>59</v>
      </c>
    </row>
    <row r="57" spans="2:19" ht="15.75" x14ac:dyDescent="0.25">
      <c r="B57" s="8">
        <f t="shared" si="1"/>
        <v>53</v>
      </c>
      <c r="C57" s="9" t="s">
        <v>101</v>
      </c>
      <c r="D57" s="9" t="s">
        <v>185</v>
      </c>
      <c r="E57" s="9" t="s">
        <v>47</v>
      </c>
      <c r="F57" s="8" t="s">
        <v>4</v>
      </c>
      <c r="G57" s="10">
        <v>44641</v>
      </c>
      <c r="H57" s="10">
        <v>44641</v>
      </c>
      <c r="I57" s="9" t="s">
        <v>95</v>
      </c>
      <c r="J57" s="9" t="s">
        <v>95</v>
      </c>
      <c r="K57" s="9" t="s">
        <v>95</v>
      </c>
      <c r="L57" s="11">
        <v>0</v>
      </c>
      <c r="M57" s="11">
        <v>2</v>
      </c>
      <c r="N57" s="12">
        <f>L57+M57</f>
        <v>2</v>
      </c>
      <c r="O57" s="13" t="s">
        <v>257</v>
      </c>
      <c r="P57" s="13" t="s">
        <v>258</v>
      </c>
      <c r="Q57" s="9" t="s">
        <v>259</v>
      </c>
      <c r="R57" s="9" t="s">
        <v>189</v>
      </c>
      <c r="S57" s="9" t="s">
        <v>59</v>
      </c>
    </row>
    <row r="58" spans="2:19" ht="15.75" x14ac:dyDescent="0.25">
      <c r="B58" s="8">
        <f t="shared" si="1"/>
        <v>54</v>
      </c>
      <c r="C58" s="9" t="s">
        <v>92</v>
      </c>
      <c r="D58" s="9" t="s">
        <v>185</v>
      </c>
      <c r="E58" s="9" t="s">
        <v>47</v>
      </c>
      <c r="F58" s="8" t="s">
        <v>4</v>
      </c>
      <c r="G58" s="10">
        <v>44642</v>
      </c>
      <c r="H58" s="10">
        <v>44642</v>
      </c>
      <c r="I58" s="9" t="s">
        <v>94</v>
      </c>
      <c r="J58" s="9" t="s">
        <v>95</v>
      </c>
      <c r="K58" s="9" t="s">
        <v>96</v>
      </c>
      <c r="L58" s="11">
        <v>0</v>
      </c>
      <c r="M58" s="19">
        <v>3</v>
      </c>
      <c r="N58" s="21">
        <v>3</v>
      </c>
      <c r="O58" s="13" t="s">
        <v>260</v>
      </c>
      <c r="P58" s="13" t="s">
        <v>261</v>
      </c>
      <c r="Q58" s="9" t="s">
        <v>259</v>
      </c>
      <c r="R58" s="9" t="s">
        <v>189</v>
      </c>
      <c r="S58" s="9" t="s">
        <v>68</v>
      </c>
    </row>
    <row r="59" spans="2:19" ht="15.75" x14ac:dyDescent="0.25">
      <c r="B59" s="8">
        <f t="shared" si="1"/>
        <v>55</v>
      </c>
      <c r="C59" s="9" t="s">
        <v>101</v>
      </c>
      <c r="D59" s="9" t="s">
        <v>102</v>
      </c>
      <c r="E59" s="9" t="s">
        <v>36</v>
      </c>
      <c r="F59" s="8" t="s">
        <v>4</v>
      </c>
      <c r="G59" s="10">
        <v>44643</v>
      </c>
      <c r="H59" s="10">
        <v>44643</v>
      </c>
      <c r="I59" s="9" t="s">
        <v>94</v>
      </c>
      <c r="J59" s="9" t="s">
        <v>95</v>
      </c>
      <c r="K59" s="9" t="s">
        <v>96</v>
      </c>
      <c r="L59" s="9">
        <v>0</v>
      </c>
      <c r="M59" s="9">
        <v>1.5</v>
      </c>
      <c r="N59" s="9">
        <f>L59+M59</f>
        <v>1.5</v>
      </c>
      <c r="O59" s="13" t="s">
        <v>262</v>
      </c>
      <c r="P59" s="13" t="s">
        <v>263</v>
      </c>
      <c r="Q59" s="9" t="s">
        <v>264</v>
      </c>
      <c r="R59" s="9" t="s">
        <v>265</v>
      </c>
      <c r="S59" s="9" t="s">
        <v>63</v>
      </c>
    </row>
    <row r="60" spans="2:19" ht="15.75" x14ac:dyDescent="0.25">
      <c r="B60" s="8">
        <f t="shared" si="1"/>
        <v>56</v>
      </c>
      <c r="C60" s="9" t="s">
        <v>92</v>
      </c>
      <c r="D60" s="9" t="s">
        <v>185</v>
      </c>
      <c r="E60" s="9" t="s">
        <v>23</v>
      </c>
      <c r="F60" s="8" t="s">
        <v>4</v>
      </c>
      <c r="G60" s="10">
        <v>44643</v>
      </c>
      <c r="H60" s="10">
        <v>44643</v>
      </c>
      <c r="I60" s="9" t="s">
        <v>94</v>
      </c>
      <c r="J60" s="9" t="s">
        <v>95</v>
      </c>
      <c r="K60" s="9" t="s">
        <v>96</v>
      </c>
      <c r="L60" s="11">
        <v>0</v>
      </c>
      <c r="M60" s="19">
        <v>10</v>
      </c>
      <c r="N60" s="21">
        <v>10</v>
      </c>
      <c r="O60" s="13" t="s">
        <v>266</v>
      </c>
      <c r="P60" s="13" t="s">
        <v>267</v>
      </c>
      <c r="Q60" s="9" t="s">
        <v>259</v>
      </c>
      <c r="R60" s="9" t="s">
        <v>189</v>
      </c>
      <c r="S60" s="9" t="s">
        <v>68</v>
      </c>
    </row>
    <row r="61" spans="2:19" ht="15.75" x14ac:dyDescent="0.25">
      <c r="B61" s="8">
        <f t="shared" si="1"/>
        <v>57</v>
      </c>
      <c r="C61" s="9" t="s">
        <v>101</v>
      </c>
      <c r="D61" s="9" t="s">
        <v>176</v>
      </c>
      <c r="E61" s="9" t="s">
        <v>49</v>
      </c>
      <c r="F61" s="8" t="s">
        <v>4</v>
      </c>
      <c r="G61" s="10">
        <v>44644</v>
      </c>
      <c r="H61" s="10">
        <v>44646</v>
      </c>
      <c r="I61" s="9" t="s">
        <v>94</v>
      </c>
      <c r="J61" s="9" t="s">
        <v>95</v>
      </c>
      <c r="K61" s="9" t="s">
        <v>96</v>
      </c>
      <c r="L61" s="9">
        <v>0</v>
      </c>
      <c r="M61" s="9">
        <f>170*0.7</f>
        <v>118.99999999999999</v>
      </c>
      <c r="N61" s="9">
        <f>L61+M61</f>
        <v>118.99999999999999</v>
      </c>
      <c r="O61" s="13" t="s">
        <v>268</v>
      </c>
      <c r="P61" s="13" t="s">
        <v>269</v>
      </c>
      <c r="Q61" s="9" t="s">
        <v>161</v>
      </c>
      <c r="R61" s="9" t="s">
        <v>145</v>
      </c>
      <c r="S61" s="9" t="s">
        <v>67</v>
      </c>
    </row>
    <row r="62" spans="2:19" ht="31.5" x14ac:dyDescent="0.25">
      <c r="B62" s="8">
        <f t="shared" si="1"/>
        <v>58</v>
      </c>
      <c r="C62" s="9" t="s">
        <v>101</v>
      </c>
      <c r="D62" s="9" t="s">
        <v>102</v>
      </c>
      <c r="E62" s="9" t="s">
        <v>55</v>
      </c>
      <c r="F62" s="8" t="s">
        <v>4</v>
      </c>
      <c r="G62" s="10">
        <v>44644</v>
      </c>
      <c r="H62" s="10">
        <v>44645</v>
      </c>
      <c r="I62" s="9" t="s">
        <v>95</v>
      </c>
      <c r="J62" s="9" t="s">
        <v>96</v>
      </c>
      <c r="K62" s="9" t="s">
        <v>96</v>
      </c>
      <c r="L62" s="9">
        <v>1.4</v>
      </c>
      <c r="M62" s="22">
        <v>0</v>
      </c>
      <c r="N62" s="22">
        <f>L62+M62</f>
        <v>1.4</v>
      </c>
      <c r="O62" s="13" t="s">
        <v>270</v>
      </c>
      <c r="P62" s="13" t="s">
        <v>271</v>
      </c>
      <c r="Q62" s="9" t="s">
        <v>272</v>
      </c>
      <c r="R62" s="9" t="s">
        <v>265</v>
      </c>
      <c r="S62" s="9" t="s">
        <v>63</v>
      </c>
    </row>
    <row r="63" spans="2:19" ht="31.5" x14ac:dyDescent="0.25">
      <c r="B63" s="8">
        <f t="shared" si="1"/>
        <v>59</v>
      </c>
      <c r="C63" s="9" t="s">
        <v>101</v>
      </c>
      <c r="D63" s="9" t="s">
        <v>102</v>
      </c>
      <c r="E63" s="9" t="s">
        <v>55</v>
      </c>
      <c r="F63" s="8" t="s">
        <v>4</v>
      </c>
      <c r="G63" s="10">
        <v>44644</v>
      </c>
      <c r="H63" s="10">
        <v>44644</v>
      </c>
      <c r="I63" s="9" t="s">
        <v>95</v>
      </c>
      <c r="J63" s="9" t="s">
        <v>96</v>
      </c>
      <c r="K63" s="9" t="s">
        <v>96</v>
      </c>
      <c r="L63" s="9">
        <v>8.4</v>
      </c>
      <c r="M63" s="9">
        <v>0</v>
      </c>
      <c r="N63" s="9">
        <f>L63+M63</f>
        <v>8.4</v>
      </c>
      <c r="O63" s="13" t="s">
        <v>273</v>
      </c>
      <c r="P63" s="13" t="s">
        <v>274</v>
      </c>
      <c r="Q63" s="9" t="s">
        <v>275</v>
      </c>
      <c r="R63" s="9" t="s">
        <v>265</v>
      </c>
      <c r="S63" s="9" t="s">
        <v>59</v>
      </c>
    </row>
    <row r="64" spans="2:19" ht="15.75" x14ac:dyDescent="0.25">
      <c r="B64" s="8">
        <f t="shared" si="1"/>
        <v>60</v>
      </c>
      <c r="C64" s="9" t="s">
        <v>92</v>
      </c>
      <c r="D64" s="9" t="s">
        <v>185</v>
      </c>
      <c r="E64" s="9" t="s">
        <v>38</v>
      </c>
      <c r="F64" s="8" t="s">
        <v>4</v>
      </c>
      <c r="G64" s="10">
        <v>44644</v>
      </c>
      <c r="H64" s="10">
        <v>44644</v>
      </c>
      <c r="I64" s="9" t="s">
        <v>94</v>
      </c>
      <c r="J64" s="9" t="s">
        <v>95</v>
      </c>
      <c r="K64" s="9" t="s">
        <v>96</v>
      </c>
      <c r="L64" s="11">
        <v>0</v>
      </c>
      <c r="M64" s="19">
        <v>25</v>
      </c>
      <c r="N64" s="21">
        <v>25</v>
      </c>
      <c r="O64" s="13" t="s">
        <v>276</v>
      </c>
      <c r="P64" s="13" t="s">
        <v>277</v>
      </c>
      <c r="Q64" s="9" t="s">
        <v>259</v>
      </c>
      <c r="R64" s="9" t="s">
        <v>189</v>
      </c>
      <c r="S64" s="9" t="s">
        <v>68</v>
      </c>
    </row>
    <row r="65" spans="2:19" ht="15.75" x14ac:dyDescent="0.25">
      <c r="B65" s="8">
        <f t="shared" si="1"/>
        <v>61</v>
      </c>
      <c r="C65" s="9" t="s">
        <v>101</v>
      </c>
      <c r="D65" s="9" t="s">
        <v>102</v>
      </c>
      <c r="E65" s="9" t="s">
        <v>55</v>
      </c>
      <c r="F65" s="8" t="s">
        <v>4</v>
      </c>
      <c r="G65" s="10">
        <v>44645</v>
      </c>
      <c r="H65" s="10">
        <v>44645</v>
      </c>
      <c r="I65" s="9" t="s">
        <v>95</v>
      </c>
      <c r="J65" s="9" t="s">
        <v>95</v>
      </c>
      <c r="K65" s="9" t="s">
        <v>95</v>
      </c>
      <c r="L65" s="9">
        <v>0.8</v>
      </c>
      <c r="M65" s="9">
        <v>0.3</v>
      </c>
      <c r="N65" s="9">
        <f>L65+M65</f>
        <v>1.1000000000000001</v>
      </c>
      <c r="O65" s="13" t="s">
        <v>278</v>
      </c>
      <c r="P65" s="13" t="s">
        <v>279</v>
      </c>
      <c r="Q65" s="9" t="s">
        <v>280</v>
      </c>
      <c r="R65" s="9" t="s">
        <v>265</v>
      </c>
      <c r="S65" s="9" t="s">
        <v>63</v>
      </c>
    </row>
    <row r="66" spans="2:19" ht="15.75" x14ac:dyDescent="0.25">
      <c r="B66" s="8">
        <f t="shared" si="1"/>
        <v>62</v>
      </c>
      <c r="C66" s="9" t="s">
        <v>92</v>
      </c>
      <c r="D66" s="9" t="s">
        <v>185</v>
      </c>
      <c r="E66" s="9" t="s">
        <v>51</v>
      </c>
      <c r="F66" s="8" t="s">
        <v>4</v>
      </c>
      <c r="G66" s="10">
        <v>44646</v>
      </c>
      <c r="H66" s="10">
        <v>44646</v>
      </c>
      <c r="I66" s="9" t="s">
        <v>94</v>
      </c>
      <c r="J66" s="9" t="s">
        <v>95</v>
      </c>
      <c r="K66" s="9" t="s">
        <v>96</v>
      </c>
      <c r="L66" s="11">
        <v>0</v>
      </c>
      <c r="M66" s="19">
        <v>10</v>
      </c>
      <c r="N66" s="21">
        <v>10</v>
      </c>
      <c r="O66" s="13" t="s">
        <v>281</v>
      </c>
      <c r="P66" s="13" t="s">
        <v>282</v>
      </c>
      <c r="Q66" s="9" t="s">
        <v>259</v>
      </c>
      <c r="R66" s="9" t="s">
        <v>189</v>
      </c>
      <c r="S66" s="9" t="s">
        <v>68</v>
      </c>
    </row>
    <row r="67" spans="2:19" ht="15.75" x14ac:dyDescent="0.25">
      <c r="B67" s="8">
        <f t="shared" si="1"/>
        <v>63</v>
      </c>
      <c r="C67" s="9" t="s">
        <v>101</v>
      </c>
      <c r="D67" s="9" t="s">
        <v>102</v>
      </c>
      <c r="E67" s="9" t="s">
        <v>43</v>
      </c>
      <c r="F67" s="8" t="s">
        <v>4</v>
      </c>
      <c r="G67" s="10">
        <v>44646</v>
      </c>
      <c r="H67" s="10">
        <v>44646</v>
      </c>
      <c r="I67" s="9" t="s">
        <v>94</v>
      </c>
      <c r="J67" s="9" t="s">
        <v>95</v>
      </c>
      <c r="K67" s="9" t="s">
        <v>96</v>
      </c>
      <c r="L67" s="9">
        <v>0</v>
      </c>
      <c r="M67" s="9">
        <v>35</v>
      </c>
      <c r="N67" s="9">
        <f>L67+M67</f>
        <v>35</v>
      </c>
      <c r="O67" s="13" t="s">
        <v>283</v>
      </c>
      <c r="P67" s="13" t="s">
        <v>284</v>
      </c>
      <c r="Q67" s="9" t="s">
        <v>285</v>
      </c>
      <c r="R67" s="9" t="s">
        <v>265</v>
      </c>
      <c r="S67" s="9" t="s">
        <v>63</v>
      </c>
    </row>
    <row r="68" spans="2:19" ht="15.75" x14ac:dyDescent="0.25">
      <c r="B68" s="8">
        <f t="shared" si="1"/>
        <v>64</v>
      </c>
      <c r="C68" s="9" t="s">
        <v>101</v>
      </c>
      <c r="D68" s="9" t="s">
        <v>107</v>
      </c>
      <c r="E68" s="9" t="s">
        <v>34</v>
      </c>
      <c r="F68" s="8" t="s">
        <v>4</v>
      </c>
      <c r="G68" s="10">
        <v>44646</v>
      </c>
      <c r="H68" s="10">
        <v>44649</v>
      </c>
      <c r="I68" s="9" t="s">
        <v>95</v>
      </c>
      <c r="J68" s="9" t="s">
        <v>95</v>
      </c>
      <c r="K68" s="9" t="s">
        <v>95</v>
      </c>
      <c r="L68" s="9">
        <v>15</v>
      </c>
      <c r="M68" s="9">
        <v>100</v>
      </c>
      <c r="N68" s="9">
        <f>L68+M68</f>
        <v>115</v>
      </c>
      <c r="O68" s="13" t="s">
        <v>286</v>
      </c>
      <c r="P68" s="13" t="s">
        <v>287</v>
      </c>
      <c r="Q68" s="9" t="s">
        <v>288</v>
      </c>
      <c r="R68" s="9" t="s">
        <v>184</v>
      </c>
      <c r="S68" s="9" t="s">
        <v>63</v>
      </c>
    </row>
    <row r="69" spans="2:19" ht="15.75" x14ac:dyDescent="0.25">
      <c r="B69" s="8">
        <f t="shared" si="1"/>
        <v>65</v>
      </c>
      <c r="C69" s="9" t="s">
        <v>101</v>
      </c>
      <c r="D69" s="9" t="s">
        <v>289</v>
      </c>
      <c r="E69" s="9" t="s">
        <v>22</v>
      </c>
      <c r="F69" s="8" t="s">
        <v>4</v>
      </c>
      <c r="G69" s="10">
        <v>44647</v>
      </c>
      <c r="H69" s="10">
        <v>44648</v>
      </c>
      <c r="I69" s="9" t="s">
        <v>94</v>
      </c>
      <c r="J69" s="9" t="s">
        <v>95</v>
      </c>
      <c r="K69" s="9" t="s">
        <v>96</v>
      </c>
      <c r="L69" s="9">
        <v>0</v>
      </c>
      <c r="M69" s="9">
        <v>12</v>
      </c>
      <c r="N69" s="9">
        <f>L69+M69</f>
        <v>12</v>
      </c>
      <c r="O69" s="13" t="s">
        <v>290</v>
      </c>
      <c r="P69" s="13" t="s">
        <v>291</v>
      </c>
      <c r="Q69" s="9" t="s">
        <v>292</v>
      </c>
      <c r="R69" s="9" t="s">
        <v>195</v>
      </c>
      <c r="S69" s="9" t="s">
        <v>59</v>
      </c>
    </row>
    <row r="70" spans="2:19" ht="31.5" x14ac:dyDescent="0.25">
      <c r="B70" s="8">
        <f t="shared" si="1"/>
        <v>66</v>
      </c>
      <c r="C70" s="9" t="s">
        <v>92</v>
      </c>
      <c r="D70" s="9" t="s">
        <v>185</v>
      </c>
      <c r="E70" s="9" t="s">
        <v>48</v>
      </c>
      <c r="F70" s="8" t="s">
        <v>4</v>
      </c>
      <c r="G70" s="10">
        <v>44647</v>
      </c>
      <c r="H70" s="10">
        <v>44647</v>
      </c>
      <c r="I70" s="9" t="s">
        <v>94</v>
      </c>
      <c r="J70" s="9" t="s">
        <v>95</v>
      </c>
      <c r="K70" s="9" t="s">
        <v>96</v>
      </c>
      <c r="L70" s="11">
        <v>0</v>
      </c>
      <c r="M70" s="19">
        <v>30</v>
      </c>
      <c r="N70" s="21">
        <v>30</v>
      </c>
      <c r="O70" s="13" t="s">
        <v>293</v>
      </c>
      <c r="P70" s="13" t="s">
        <v>294</v>
      </c>
      <c r="Q70" s="9" t="s">
        <v>259</v>
      </c>
      <c r="R70" s="9" t="s">
        <v>189</v>
      </c>
      <c r="S70" s="9" t="s">
        <v>68</v>
      </c>
    </row>
    <row r="71" spans="2:19" ht="15.75" x14ac:dyDescent="0.25">
      <c r="B71" s="8">
        <f t="shared" ref="B71:B82" si="2">1+B70</f>
        <v>67</v>
      </c>
      <c r="C71" s="9" t="s">
        <v>92</v>
      </c>
      <c r="D71" s="9" t="s">
        <v>185</v>
      </c>
      <c r="E71" s="9" t="s">
        <v>46</v>
      </c>
      <c r="F71" s="8" t="s">
        <v>4</v>
      </c>
      <c r="G71" s="10">
        <v>44647</v>
      </c>
      <c r="H71" s="10">
        <v>44650</v>
      </c>
      <c r="I71" s="9" t="s">
        <v>94</v>
      </c>
      <c r="J71" s="9" t="s">
        <v>95</v>
      </c>
      <c r="K71" s="9" t="s">
        <v>96</v>
      </c>
      <c r="L71" s="11">
        <v>0</v>
      </c>
      <c r="M71" s="19">
        <v>40</v>
      </c>
      <c r="N71" s="21">
        <v>40</v>
      </c>
      <c r="O71" s="13" t="s">
        <v>295</v>
      </c>
      <c r="P71" s="13" t="s">
        <v>296</v>
      </c>
      <c r="Q71" s="9" t="s">
        <v>259</v>
      </c>
      <c r="R71" s="9" t="s">
        <v>189</v>
      </c>
      <c r="S71" s="9" t="s">
        <v>68</v>
      </c>
    </row>
    <row r="72" spans="2:19" ht="31.5" x14ac:dyDescent="0.25">
      <c r="B72" s="8">
        <f t="shared" si="2"/>
        <v>68</v>
      </c>
      <c r="C72" s="9" t="s">
        <v>92</v>
      </c>
      <c r="D72" s="9" t="s">
        <v>185</v>
      </c>
      <c r="E72" s="9" t="s">
        <v>48</v>
      </c>
      <c r="F72" s="8" t="s">
        <v>4</v>
      </c>
      <c r="G72" s="10">
        <v>44647</v>
      </c>
      <c r="H72" s="10">
        <v>44650</v>
      </c>
      <c r="I72" s="9" t="s">
        <v>94</v>
      </c>
      <c r="J72" s="9" t="s">
        <v>95</v>
      </c>
      <c r="K72" s="9" t="s">
        <v>96</v>
      </c>
      <c r="L72" s="11">
        <v>0</v>
      </c>
      <c r="M72" s="19">
        <v>60</v>
      </c>
      <c r="N72" s="21">
        <v>60</v>
      </c>
      <c r="O72" s="13" t="s">
        <v>297</v>
      </c>
      <c r="P72" s="13" t="s">
        <v>298</v>
      </c>
      <c r="Q72" s="9" t="s">
        <v>259</v>
      </c>
      <c r="R72" s="9" t="s">
        <v>189</v>
      </c>
      <c r="S72" s="9" t="s">
        <v>68</v>
      </c>
    </row>
    <row r="73" spans="2:19" ht="31.5" x14ac:dyDescent="0.25">
      <c r="B73" s="8">
        <f t="shared" si="2"/>
        <v>69</v>
      </c>
      <c r="C73" s="9" t="s">
        <v>92</v>
      </c>
      <c r="D73" s="9" t="s">
        <v>185</v>
      </c>
      <c r="E73" s="9" t="s">
        <v>48</v>
      </c>
      <c r="F73" s="9" t="s">
        <v>5</v>
      </c>
      <c r="G73" s="10">
        <v>44648</v>
      </c>
      <c r="H73" s="10">
        <v>44650</v>
      </c>
      <c r="I73" s="9" t="s">
        <v>94</v>
      </c>
      <c r="J73" s="9" t="s">
        <v>95</v>
      </c>
      <c r="K73" s="9" t="s">
        <v>96</v>
      </c>
      <c r="L73" s="11">
        <v>0</v>
      </c>
      <c r="M73" s="19">
        <v>30</v>
      </c>
      <c r="N73" s="21">
        <v>30</v>
      </c>
      <c r="O73" s="13" t="s">
        <v>299</v>
      </c>
      <c r="P73" s="13" t="s">
        <v>300</v>
      </c>
      <c r="Q73" s="9" t="s">
        <v>259</v>
      </c>
      <c r="R73" s="9" t="s">
        <v>189</v>
      </c>
      <c r="S73" s="9" t="s">
        <v>68</v>
      </c>
    </row>
    <row r="74" spans="2:19" ht="15.75" x14ac:dyDescent="0.25">
      <c r="B74" s="8">
        <f t="shared" si="2"/>
        <v>70</v>
      </c>
      <c r="C74" s="9" t="s">
        <v>101</v>
      </c>
      <c r="D74" s="9" t="s">
        <v>171</v>
      </c>
      <c r="E74" s="9" t="s">
        <v>28</v>
      </c>
      <c r="F74" s="8" t="s">
        <v>4</v>
      </c>
      <c r="G74" s="10">
        <v>44650</v>
      </c>
      <c r="H74" s="10">
        <v>44652</v>
      </c>
      <c r="I74" s="9" t="s">
        <v>95</v>
      </c>
      <c r="J74" s="9" t="s">
        <v>96</v>
      </c>
      <c r="K74" s="9" t="s">
        <v>96</v>
      </c>
      <c r="L74" s="9">
        <v>14</v>
      </c>
      <c r="M74" s="9">
        <v>0</v>
      </c>
      <c r="N74" s="9">
        <f>L74+M74</f>
        <v>14</v>
      </c>
      <c r="O74" s="13" t="s">
        <v>301</v>
      </c>
      <c r="P74" s="13" t="s">
        <v>302</v>
      </c>
      <c r="Q74" s="9" t="s">
        <v>303</v>
      </c>
      <c r="R74" s="9" t="s">
        <v>175</v>
      </c>
      <c r="S74" s="9" t="s">
        <v>62</v>
      </c>
    </row>
    <row r="75" spans="2:19" ht="15.75" x14ac:dyDescent="0.25">
      <c r="B75" s="8">
        <f t="shared" si="2"/>
        <v>71</v>
      </c>
      <c r="C75" s="9" t="s">
        <v>92</v>
      </c>
      <c r="D75" s="9" t="s">
        <v>208</v>
      </c>
      <c r="E75" s="9" t="s">
        <v>19</v>
      </c>
      <c r="F75" s="8" t="s">
        <v>4</v>
      </c>
      <c r="G75" s="10">
        <v>44650</v>
      </c>
      <c r="H75" s="10">
        <v>44651</v>
      </c>
      <c r="I75" s="9" t="s">
        <v>94</v>
      </c>
      <c r="J75" s="9" t="s">
        <v>95</v>
      </c>
      <c r="K75" s="9" t="s">
        <v>96</v>
      </c>
      <c r="L75" s="11">
        <v>0</v>
      </c>
      <c r="M75" s="19">
        <v>40</v>
      </c>
      <c r="N75" s="21">
        <v>40</v>
      </c>
      <c r="O75" s="13" t="s">
        <v>304</v>
      </c>
      <c r="P75" s="13" t="s">
        <v>305</v>
      </c>
      <c r="Q75" s="9" t="s">
        <v>259</v>
      </c>
      <c r="R75" s="9" t="s">
        <v>189</v>
      </c>
      <c r="S75" s="9" t="s">
        <v>68</v>
      </c>
    </row>
    <row r="76" spans="2:19" ht="15.75" x14ac:dyDescent="0.25">
      <c r="B76" s="8">
        <f t="shared" si="2"/>
        <v>72</v>
      </c>
      <c r="C76" s="9" t="s">
        <v>92</v>
      </c>
      <c r="D76" s="9" t="s">
        <v>208</v>
      </c>
      <c r="E76" s="9" t="s">
        <v>17</v>
      </c>
      <c r="F76" s="8" t="s">
        <v>4</v>
      </c>
      <c r="G76" s="10">
        <v>44650</v>
      </c>
      <c r="H76" s="10">
        <v>44650</v>
      </c>
      <c r="I76" s="9" t="s">
        <v>94</v>
      </c>
      <c r="J76" s="9" t="s">
        <v>95</v>
      </c>
      <c r="K76" s="9" t="s">
        <v>96</v>
      </c>
      <c r="L76" s="11">
        <v>0</v>
      </c>
      <c r="M76" s="19">
        <v>45</v>
      </c>
      <c r="N76" s="21">
        <v>45</v>
      </c>
      <c r="O76" s="13" t="s">
        <v>299</v>
      </c>
      <c r="P76" s="13" t="s">
        <v>306</v>
      </c>
      <c r="Q76" s="9" t="s">
        <v>259</v>
      </c>
      <c r="R76" s="9" t="s">
        <v>189</v>
      </c>
      <c r="S76" s="9" t="s">
        <v>68</v>
      </c>
    </row>
    <row r="77" spans="2:19" ht="15.75" x14ac:dyDescent="0.25">
      <c r="B77" s="8">
        <f t="shared" si="2"/>
        <v>73</v>
      </c>
      <c r="C77" s="9" t="s">
        <v>101</v>
      </c>
      <c r="D77" s="9" t="s">
        <v>176</v>
      </c>
      <c r="E77" s="9" t="s">
        <v>49</v>
      </c>
      <c r="F77" s="9" t="s">
        <v>5</v>
      </c>
      <c r="G77" s="10">
        <v>44652</v>
      </c>
      <c r="H77" s="10">
        <v>44652</v>
      </c>
      <c r="I77" s="9" t="s">
        <v>95</v>
      </c>
      <c r="J77" s="9" t="s">
        <v>96</v>
      </c>
      <c r="K77" s="9" t="s">
        <v>96</v>
      </c>
      <c r="L77" s="9">
        <v>7</v>
      </c>
      <c r="M77" s="9">
        <v>0</v>
      </c>
      <c r="N77" s="9">
        <f>L77+M77</f>
        <v>7</v>
      </c>
      <c r="O77" s="13" t="s">
        <v>307</v>
      </c>
      <c r="P77" s="13" t="s">
        <v>308</v>
      </c>
      <c r="Q77" s="9" t="s">
        <v>161</v>
      </c>
      <c r="R77" s="9" t="s">
        <v>145</v>
      </c>
      <c r="S77" s="9" t="s">
        <v>67</v>
      </c>
    </row>
    <row r="78" spans="2:19" ht="15.75" x14ac:dyDescent="0.25">
      <c r="B78" s="8">
        <f t="shared" si="2"/>
        <v>74</v>
      </c>
      <c r="C78" s="9" t="s">
        <v>92</v>
      </c>
      <c r="D78" s="9" t="s">
        <v>309</v>
      </c>
      <c r="E78" s="9" t="s">
        <v>55</v>
      </c>
      <c r="F78" s="9" t="s">
        <v>5</v>
      </c>
      <c r="G78" s="10">
        <v>44665</v>
      </c>
      <c r="H78" s="10">
        <v>44665</v>
      </c>
      <c r="I78" s="9" t="s">
        <v>95</v>
      </c>
      <c r="J78" s="9" t="s">
        <v>95</v>
      </c>
      <c r="K78" s="9" t="s">
        <v>95</v>
      </c>
      <c r="L78" s="23">
        <v>0.7</v>
      </c>
      <c r="M78" s="23">
        <v>0.3</v>
      </c>
      <c r="N78" s="9">
        <f>L78+M78</f>
        <v>1</v>
      </c>
      <c r="O78" s="9" t="s">
        <v>310</v>
      </c>
      <c r="P78" s="13" t="s">
        <v>311</v>
      </c>
      <c r="Q78" s="9" t="s">
        <v>312</v>
      </c>
      <c r="R78" s="9" t="s">
        <v>313</v>
      </c>
      <c r="S78" s="9" t="s">
        <v>69</v>
      </c>
    </row>
    <row r="79" spans="2:19" ht="47.25" x14ac:dyDescent="0.25">
      <c r="B79" s="8">
        <f t="shared" si="2"/>
        <v>75</v>
      </c>
      <c r="C79" s="9" t="s">
        <v>101</v>
      </c>
      <c r="D79" s="9" t="s">
        <v>176</v>
      </c>
      <c r="E79" s="9" t="s">
        <v>49</v>
      </c>
      <c r="F79" s="9" t="s">
        <v>5</v>
      </c>
      <c r="G79" s="10">
        <v>44668</v>
      </c>
      <c r="H79" s="10">
        <v>44668</v>
      </c>
      <c r="I79" s="9" t="s">
        <v>95</v>
      </c>
      <c r="J79" s="9" t="s">
        <v>95</v>
      </c>
      <c r="K79" s="9" t="s">
        <v>95</v>
      </c>
      <c r="L79" s="9">
        <v>5</v>
      </c>
      <c r="M79" s="9">
        <v>6</v>
      </c>
      <c r="N79" s="9">
        <f>L79+M79</f>
        <v>11</v>
      </c>
      <c r="O79" s="13"/>
      <c r="P79" s="13"/>
      <c r="Q79" s="9" t="s">
        <v>314</v>
      </c>
      <c r="R79" s="9" t="s">
        <v>145</v>
      </c>
      <c r="S79" s="9" t="s">
        <v>63</v>
      </c>
    </row>
    <row r="80" spans="2:19" ht="15.75" x14ac:dyDescent="0.25">
      <c r="B80" s="8">
        <f t="shared" si="2"/>
        <v>76</v>
      </c>
      <c r="C80" s="9" t="s">
        <v>92</v>
      </c>
      <c r="D80" s="9" t="s">
        <v>309</v>
      </c>
      <c r="E80" s="9" t="s">
        <v>25</v>
      </c>
      <c r="F80" s="9" t="s">
        <v>5</v>
      </c>
      <c r="G80" s="10">
        <v>44668</v>
      </c>
      <c r="H80" s="10">
        <v>44669</v>
      </c>
      <c r="I80" s="9" t="s">
        <v>95</v>
      </c>
      <c r="J80" s="9" t="s">
        <v>96</v>
      </c>
      <c r="K80" s="9" t="s">
        <v>96</v>
      </c>
      <c r="L80" s="23">
        <v>2.8</v>
      </c>
      <c r="M80" s="22">
        <v>0</v>
      </c>
      <c r="N80" s="9">
        <f>L80+M80</f>
        <v>2.8</v>
      </c>
      <c r="O80" s="13" t="s">
        <v>315</v>
      </c>
      <c r="P80" s="13" t="s">
        <v>316</v>
      </c>
      <c r="Q80" s="9" t="s">
        <v>217</v>
      </c>
      <c r="R80" s="9" t="s">
        <v>313</v>
      </c>
      <c r="S80" s="9" t="s">
        <v>69</v>
      </c>
    </row>
    <row r="81" spans="2:19" ht="47.25" x14ac:dyDescent="0.25">
      <c r="B81" s="8">
        <f t="shared" si="2"/>
        <v>77</v>
      </c>
      <c r="C81" s="24" t="s">
        <v>101</v>
      </c>
      <c r="D81" s="25" t="s">
        <v>93</v>
      </c>
      <c r="E81" s="26" t="s">
        <v>15</v>
      </c>
      <c r="F81" s="9" t="s">
        <v>5</v>
      </c>
      <c r="G81" s="27">
        <v>44672</v>
      </c>
      <c r="H81" s="27">
        <v>44672</v>
      </c>
      <c r="I81" s="28" t="s">
        <v>95</v>
      </c>
      <c r="J81" s="29" t="s">
        <v>96</v>
      </c>
      <c r="K81" s="30" t="s">
        <v>96</v>
      </c>
      <c r="L81" s="31">
        <v>0.35</v>
      </c>
      <c r="M81" s="31">
        <v>0</v>
      </c>
      <c r="N81" s="32">
        <v>0.35</v>
      </c>
      <c r="O81" s="33" t="s">
        <v>320</v>
      </c>
      <c r="P81" s="33" t="s">
        <v>321</v>
      </c>
      <c r="Q81" s="34" t="s">
        <v>322</v>
      </c>
      <c r="R81" s="34" t="s">
        <v>140</v>
      </c>
      <c r="S81" s="35" t="s">
        <v>70</v>
      </c>
    </row>
    <row r="82" spans="2:19" ht="15.75" x14ac:dyDescent="0.25">
      <c r="B82" s="8">
        <f t="shared" si="2"/>
        <v>78</v>
      </c>
      <c r="C82" s="9" t="s">
        <v>92</v>
      </c>
      <c r="D82" s="9" t="s">
        <v>309</v>
      </c>
      <c r="E82" s="9" t="s">
        <v>55</v>
      </c>
      <c r="F82" s="9" t="s">
        <v>5</v>
      </c>
      <c r="G82" s="10">
        <v>44673</v>
      </c>
      <c r="H82" s="10">
        <v>44673</v>
      </c>
      <c r="I82" s="9" t="s">
        <v>95</v>
      </c>
      <c r="J82" s="9" t="s">
        <v>95</v>
      </c>
      <c r="K82" s="9" t="s">
        <v>95</v>
      </c>
      <c r="L82" s="23">
        <v>1.05</v>
      </c>
      <c r="M82" s="23">
        <v>0.2</v>
      </c>
      <c r="N82" s="9">
        <f>L82+M82</f>
        <v>1.25</v>
      </c>
      <c r="O82" s="13" t="s">
        <v>317</v>
      </c>
      <c r="P82" s="13" t="s">
        <v>318</v>
      </c>
      <c r="Q82" s="9" t="s">
        <v>319</v>
      </c>
      <c r="R82" s="9" t="s">
        <v>313</v>
      </c>
      <c r="S82" s="9" t="s">
        <v>67</v>
      </c>
    </row>
    <row r="83" spans="2:19" ht="15.75" thickBot="1" x14ac:dyDescent="0.3"/>
    <row r="84" spans="2:19" ht="21.75" thickBot="1" x14ac:dyDescent="0.3">
      <c r="B84" s="36"/>
      <c r="C84" s="37"/>
      <c r="D84" s="38"/>
      <c r="E84" s="38"/>
      <c r="F84" s="38"/>
      <c r="G84" s="39"/>
      <c r="H84" s="70" t="s">
        <v>323</v>
      </c>
      <c r="I84" s="40">
        <f>COUNTIF(I5:I82,"Si")</f>
        <v>46</v>
      </c>
      <c r="J84" s="40">
        <f>COUNTIF(J5:J82,"Si")</f>
        <v>59</v>
      </c>
      <c r="K84" s="40">
        <f>COUNTIF(K5:K82,"Si")</f>
        <v>27</v>
      </c>
      <c r="L84" s="41">
        <f>SUM(L5:L82)</f>
        <v>860.05689999999981</v>
      </c>
      <c r="M84" s="41">
        <f>SUM(M5:M82)</f>
        <v>2966.8</v>
      </c>
      <c r="N84" s="42">
        <f>SUM(N5:N82)</f>
        <v>3826.8569000000002</v>
      </c>
      <c r="O84" s="38"/>
      <c r="P84" s="38"/>
      <c r="Q84" s="38"/>
      <c r="R84" s="38"/>
      <c r="S84" s="38"/>
    </row>
    <row r="85" spans="2:19" ht="21.75" thickBot="1" x14ac:dyDescent="0.3">
      <c r="B85" s="36"/>
      <c r="C85" s="43"/>
      <c r="D85" s="44"/>
      <c r="E85" s="44"/>
      <c r="F85" s="45"/>
      <c r="G85" s="46"/>
      <c r="H85" s="70"/>
      <c r="I85" s="47" t="s">
        <v>324</v>
      </c>
      <c r="J85" s="47" t="s">
        <v>325</v>
      </c>
      <c r="K85" s="47" t="s">
        <v>326</v>
      </c>
      <c r="L85" s="47" t="s">
        <v>324</v>
      </c>
      <c r="M85" s="47" t="s">
        <v>325</v>
      </c>
      <c r="N85" s="47" t="s">
        <v>326</v>
      </c>
      <c r="O85" s="48"/>
      <c r="P85" s="48"/>
      <c r="Q85" s="48"/>
      <c r="R85" s="48"/>
      <c r="S85" s="48"/>
    </row>
    <row r="86" spans="2:19" ht="21.75" thickBot="1" x14ac:dyDescent="0.3">
      <c r="D86" s="51"/>
      <c r="E86" s="51"/>
      <c r="F86" s="51"/>
      <c r="G86" s="52"/>
      <c r="H86" s="71"/>
      <c r="I86" s="72" t="s">
        <v>327</v>
      </c>
      <c r="J86" s="72"/>
      <c r="K86" s="72"/>
      <c r="L86" s="72" t="s">
        <v>328</v>
      </c>
      <c r="M86" s="72"/>
      <c r="N86" s="72"/>
      <c r="O86" s="51"/>
      <c r="P86" s="51"/>
      <c r="Q86" s="51"/>
      <c r="R86" s="51"/>
      <c r="S86" s="51"/>
    </row>
    <row r="87" spans="2:19" ht="20.25" thickBot="1" x14ac:dyDescent="0.3">
      <c r="D87" s="53"/>
      <c r="E87" s="53"/>
      <c r="F87" s="53"/>
      <c r="G87" s="54"/>
      <c r="H87" s="71"/>
      <c r="I87" s="73">
        <f>I84+J84-K84</f>
        <v>78</v>
      </c>
      <c r="J87" s="73"/>
      <c r="K87" s="73"/>
      <c r="L87" s="74">
        <f>N84</f>
        <v>3826.8569000000002</v>
      </c>
      <c r="M87" s="73"/>
      <c r="N87" s="73"/>
      <c r="O87" s="53"/>
      <c r="P87" s="53"/>
      <c r="Q87" s="53"/>
      <c r="R87" s="53"/>
      <c r="S87" s="53"/>
    </row>
    <row r="88" spans="2:19" ht="19.5" x14ac:dyDescent="0.25">
      <c r="D88" s="53"/>
      <c r="E88" s="53"/>
      <c r="F88" s="53"/>
      <c r="G88" s="54"/>
      <c r="H88" s="54"/>
      <c r="I88" s="53"/>
      <c r="J88" s="53"/>
      <c r="K88" s="53"/>
      <c r="L88" s="55"/>
      <c r="M88" s="53"/>
      <c r="N88" s="56"/>
      <c r="O88" s="53"/>
      <c r="P88" s="53"/>
      <c r="Q88" s="53"/>
      <c r="R88" s="53"/>
      <c r="S88" s="53"/>
    </row>
    <row r="89" spans="2:19" x14ac:dyDescent="0.25">
      <c r="L89" s="58"/>
      <c r="M89" s="58"/>
      <c r="N89" s="59"/>
    </row>
    <row r="90" spans="2:19" x14ac:dyDescent="0.25">
      <c r="M90" s="58"/>
    </row>
    <row r="91" spans="2:19" x14ac:dyDescent="0.25">
      <c r="L91" s="61"/>
      <c r="M91" s="61"/>
      <c r="N91" s="62"/>
    </row>
    <row r="92" spans="2:19" x14ac:dyDescent="0.25">
      <c r="L92" s="63"/>
      <c r="M92" s="63"/>
      <c r="N92" s="64"/>
    </row>
  </sheetData>
  <autoFilter ref="B4:S82" xr:uid="{00000000-0009-0000-0000-000005000000}">
    <sortState ref="B5:S81">
      <sortCondition ref="G4:G68"/>
    </sortState>
  </autoFilter>
  <mergeCells count="7">
    <mergeCell ref="B1:S2"/>
    <mergeCell ref="B3:S3"/>
    <mergeCell ref="H84:H87"/>
    <mergeCell ref="I86:K86"/>
    <mergeCell ref="L86:N86"/>
    <mergeCell ref="I87:K87"/>
    <mergeCell ref="L87:N87"/>
  </mergeCells>
  <pageMargins left="0.70866141732283472" right="0.70866141732283472" top="0.74803149606299213" bottom="0.74803149606299213" header="0.31496062992125984" footer="0.31496062992125984"/>
  <pageSetup paperSize="2523" scale="34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graficos enero- 22 abril 2022</vt:lpstr>
      <vt:lpstr>Registros Enero-22 abril 2022</vt:lpstr>
      <vt:lpstr>'Registros Enero-22 abril 2022'!Títulos_a_imprimir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Alicia Verónica Beltrán Sánchez</dc:creator>
  <cp:lastModifiedBy>Ana Silvia Figueroa de Alvarenga</cp:lastModifiedBy>
  <dcterms:created xsi:type="dcterms:W3CDTF">2022-04-25T21:15:51Z</dcterms:created>
  <dcterms:modified xsi:type="dcterms:W3CDTF">2022-04-29T20:49:12Z</dcterms:modified>
</cp:coreProperties>
</file>