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rdon\Desktop\2021\INFORMACION OFICIOSA JUNIO 2021\INFORMACION DE OFICIOSA SEPTIEMBRE\formato editable\"/>
    </mc:Choice>
  </mc:AlternateContent>
  <xr:revisionPtr revIDLastSave="0" documentId="13_ncr:1_{1A9BF743-849F-4699-AE5E-BCDCEF4BB8E2}" xr6:coauthVersionLast="36" xr6:coauthVersionMax="36" xr10:uidLastSave="{00000000-0000-0000-0000-000000000000}"/>
  <bookViews>
    <workbookView xWindow="0" yWindow="0" windowWidth="20490" windowHeight="7740" tabRatio="906" firstSheet="3" activeTab="3" xr2:uid="{00000000-000D-0000-FFFF-FFFF00000000}"/>
  </bookViews>
  <sheets>
    <sheet name=" Grafica " sheetId="10" r:id="rId1"/>
    <sheet name="Hoja1" sheetId="17" r:id="rId2"/>
    <sheet name="Hoja4" sheetId="20" r:id="rId3"/>
    <sheet name="Registro IF  30 SEPTIEMBRE 2021" sheetId="1" r:id="rId4"/>
  </sheets>
  <externalReferences>
    <externalReference r:id="rId5"/>
  </externalReferences>
  <definedNames>
    <definedName name="_xlnm._FilterDatabase" localSheetId="3" hidden="1">'Registro IF  30 SEPTIEMBRE 2021'!$A$3:$R$64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3">'Registro IF  30 SEPTIEMBRE 2021'!$1:$3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K64" i="1"/>
  <c r="M44" i="1" l="1"/>
  <c r="M42" i="1"/>
  <c r="M41" i="1"/>
  <c r="M40" i="1" l="1"/>
  <c r="M39" i="1"/>
  <c r="M38" i="1"/>
  <c r="M37" i="1"/>
  <c r="M36" i="1"/>
  <c r="M35" i="1"/>
  <c r="M14" i="1" l="1"/>
  <c r="M32" i="1" l="1"/>
  <c r="M33" i="1"/>
  <c r="M34" i="1"/>
  <c r="M30" i="1" l="1"/>
  <c r="M24" i="1"/>
  <c r="M17" i="1"/>
  <c r="M21" i="1"/>
  <c r="M29" i="1"/>
  <c r="M27" i="1"/>
  <c r="M18" i="1"/>
  <c r="M31" i="1"/>
  <c r="M25" i="1" l="1"/>
  <c r="M20" i="1"/>
  <c r="M22" i="1"/>
  <c r="M23" i="1"/>
  <c r="M26" i="1"/>
  <c r="M5" i="1"/>
  <c r="M4" i="1"/>
  <c r="M6" i="1"/>
  <c r="H20" i="1" l="1"/>
  <c r="M19" i="1"/>
  <c r="M16" i="1"/>
  <c r="M15" i="1"/>
  <c r="M13" i="1"/>
  <c r="M12" i="1"/>
  <c r="M11" i="1"/>
  <c r="M10" i="1"/>
  <c r="M9" i="1"/>
  <c r="M8" i="1"/>
  <c r="M7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O4" i="1"/>
  <c r="N4" i="1"/>
  <c r="M64" i="1" l="1"/>
</calcChain>
</file>

<file path=xl/sharedStrings.xml><?xml version="1.0" encoding="utf-8"?>
<sst xmlns="http://schemas.openxmlformats.org/spreadsheetml/2006/main" count="843" uniqueCount="274">
  <si>
    <t>No.</t>
  </si>
  <si>
    <t>ANP</t>
  </si>
  <si>
    <t>Fecha inicio</t>
  </si>
  <si>
    <t>Fecha de finalización</t>
  </si>
  <si>
    <t>Ha afectadas en ANP</t>
  </si>
  <si>
    <t>Ha afectas fuera de ANP</t>
  </si>
  <si>
    <t>Ecosistema afectado</t>
  </si>
  <si>
    <t>Enlace técnico</t>
  </si>
  <si>
    <t>Origen del incendio</t>
  </si>
  <si>
    <t>Norma Cerón</t>
  </si>
  <si>
    <t>René Avendaño</t>
  </si>
  <si>
    <t>Andrés Sánchez</t>
  </si>
  <si>
    <t>Total afectado</t>
  </si>
  <si>
    <t>Latitud</t>
  </si>
  <si>
    <t>Longitud</t>
  </si>
  <si>
    <t>Quema agrícola</t>
  </si>
  <si>
    <t>Mes</t>
  </si>
  <si>
    <t>Diciembre</t>
  </si>
  <si>
    <t>Enero</t>
  </si>
  <si>
    <t>Febrero</t>
  </si>
  <si>
    <t>Causa desconocida</t>
  </si>
  <si>
    <t>Marzo</t>
  </si>
  <si>
    <t>Intencional</t>
  </si>
  <si>
    <t>Ocurrencia: adentro ANP</t>
  </si>
  <si>
    <t>Ocurrencia: zona de amortiguamiento</t>
  </si>
  <si>
    <t>Ocurrencia: en ANP y zona de amortiguamiento</t>
  </si>
  <si>
    <t>Extracción de fauna silvestre</t>
  </si>
  <si>
    <t>Si</t>
  </si>
  <si>
    <t>No</t>
  </si>
  <si>
    <t>Noviembre</t>
  </si>
  <si>
    <t>Claudia Rodríguez</t>
  </si>
  <si>
    <t>Carolina Avilés</t>
  </si>
  <si>
    <t>Gabriel Cortéz</t>
  </si>
  <si>
    <t>Rosalba Parada</t>
  </si>
  <si>
    <t>Jaime Latín</t>
  </si>
  <si>
    <t>Fredy Franco</t>
  </si>
  <si>
    <t>Ahuachapán</t>
  </si>
  <si>
    <t>Chalatenango</t>
  </si>
  <si>
    <t>Cuscatlán</t>
  </si>
  <si>
    <t>La Libertad</t>
  </si>
  <si>
    <t>La Paz</t>
  </si>
  <si>
    <t>San Miguel</t>
  </si>
  <si>
    <t>San Vicente</t>
  </si>
  <si>
    <t>Santa Ana</t>
  </si>
  <si>
    <t>Sonsonate</t>
  </si>
  <si>
    <t>Usulután</t>
  </si>
  <si>
    <t>San Lorenzo</t>
  </si>
  <si>
    <t>Santa Clara</t>
  </si>
  <si>
    <t>Departamentos</t>
  </si>
  <si>
    <t xml:space="preserve">La Unión </t>
  </si>
  <si>
    <t>Nombre del departamento o municipio</t>
  </si>
  <si>
    <t>Selecciones departamento o municipio</t>
  </si>
  <si>
    <t>La Joya</t>
  </si>
  <si>
    <t xml:space="preserve"> 13°38'5.09"N</t>
  </si>
  <si>
    <t>88°44'57.39"O</t>
  </si>
  <si>
    <t>En la mayoria son rastrojos o areas de cultivos anuales, zacateras.</t>
  </si>
  <si>
    <t>13°56´14.5¨</t>
  </si>
  <si>
    <t>88°59´24.7¨</t>
  </si>
  <si>
    <t>Tierras fluctuantes con vegetacion seca de Jacinto acuatico</t>
  </si>
  <si>
    <t xml:space="preserve"> 14° 6'21.81"N</t>
  </si>
  <si>
    <t>La Montañona</t>
  </si>
  <si>
    <t>San Marcelino</t>
  </si>
  <si>
    <t>Pastizal, maleza</t>
  </si>
  <si>
    <t>Maleza, arbustos y 7 árboles de pino que habian sido plantados en el sitio</t>
  </si>
  <si>
    <t>Taquillo</t>
  </si>
  <si>
    <t>13°29´50.94¨</t>
  </si>
  <si>
    <t>89°28´59.03¨</t>
  </si>
  <si>
    <t>Bosque seco, vegetacion de playa</t>
  </si>
  <si>
    <t>San Jerónimo</t>
  </si>
  <si>
    <t>Bosque de plantación de pino</t>
  </si>
  <si>
    <t>13°51'28.26''</t>
  </si>
  <si>
    <t>90°0'1.26''</t>
  </si>
  <si>
    <t>Zona agricola</t>
  </si>
  <si>
    <t xml:space="preserve"> 14° 7'15.63"N</t>
  </si>
  <si>
    <t xml:space="preserve"> 88°54'36.13"O</t>
  </si>
  <si>
    <t>89°20'5.69"O</t>
  </si>
  <si>
    <t xml:space="preserve"> 14ͦ 04’ 53.11’’ </t>
  </si>
  <si>
    <t xml:space="preserve">89 35’ 29.71’’ </t>
  </si>
  <si>
    <t xml:space="preserve">Chanmico </t>
  </si>
  <si>
    <t>17/3721</t>
  </si>
  <si>
    <t xml:space="preserve"> 13°47'53.68"N</t>
  </si>
  <si>
    <t xml:space="preserve"> 89°20'19.01"O</t>
  </si>
  <si>
    <t>Vegetación  en sucesión sobre colada volcánica (especies pioneras, gramíneas y compuestas)</t>
  </si>
  <si>
    <t>Vegetación en sucesión sobre colada volcánica (especies pioneras, gramíneas y compuestas)</t>
  </si>
  <si>
    <t>13°48'41.86"N</t>
  </si>
  <si>
    <t xml:space="preserve"> 89°19'34.77"O</t>
  </si>
  <si>
    <t>13° 49'44.10"N</t>
  </si>
  <si>
    <t xml:space="preserve"> 89°19'29.40"O</t>
  </si>
  <si>
    <t xml:space="preserve">No </t>
  </si>
  <si>
    <t xml:space="preserve">Si </t>
  </si>
  <si>
    <t xml:space="preserve"> 89°20'39.71"O</t>
  </si>
  <si>
    <t xml:space="preserve">Marzo </t>
  </si>
  <si>
    <t>Vegetacion herbacea Graminéas y compuestas</t>
  </si>
  <si>
    <t>Zona de lava volcanica con viviendas cercanas</t>
  </si>
  <si>
    <t>Pastizal, maleza, arbustos y algunos áboles como Tecomasuche, San Andres y Quebracho</t>
  </si>
  <si>
    <t>Vegetación en sucesión ecológica (árboles en desarrollo y estrato herbáceo) Se observó  un espécimen adulto de Sphiggurus mexicanus (cuerpo espín) muerto por la acción del fuego.</t>
  </si>
  <si>
    <t xml:space="preserve"> 13°8'42.33"N</t>
  </si>
  <si>
    <t>Ecosistemas agropecuarios, matorrales y un bosquete de pino y roble</t>
  </si>
  <si>
    <t xml:space="preserve">Conchagua </t>
  </si>
  <si>
    <t>ecosistemas de uso agrícola, matorrales y el bosque de pino (Pinus sp) y roble (Quercus sp) del macizo boscoso</t>
  </si>
  <si>
    <t>Zona de potreros, y vegetación dispersa de Nance y Tigüilote en propiedad privada.</t>
  </si>
  <si>
    <t xml:space="preserve">Andres Sanchez </t>
  </si>
  <si>
    <t>Bosque de pino (Pinus sp) y roble (Quercus sp) del macizo boscoso</t>
  </si>
  <si>
    <t xml:space="preserve">Especies en regeneración natural fustales de  Sicahuite y  Quebracho,  y  vegetación herbácea en  parcelas agrícolas  </t>
  </si>
  <si>
    <t>13°80'809''</t>
  </si>
  <si>
    <t xml:space="preserve"> 89°58'158"O</t>
  </si>
  <si>
    <t>13°80'982''</t>
  </si>
  <si>
    <t xml:space="preserve"> 89°57'038"</t>
  </si>
  <si>
    <t>13°81.287''</t>
  </si>
  <si>
    <t>89°59'177"</t>
  </si>
  <si>
    <t xml:space="preserve"> 14°48'077"N</t>
  </si>
  <si>
    <t xml:space="preserve"> 89°54'36.13"O</t>
  </si>
  <si>
    <t xml:space="preserve"> 89°57'50.42"O</t>
  </si>
  <si>
    <t xml:space="preserve"> 89°34'955"O</t>
  </si>
  <si>
    <t>13°16'37.97"N</t>
  </si>
  <si>
    <t>87°49'5.89"O</t>
  </si>
  <si>
    <t>Etiquetas de fila</t>
  </si>
  <si>
    <t>Total general</t>
  </si>
  <si>
    <t>Cuenta de Ha afectadas en ANP</t>
  </si>
  <si>
    <t>Suma de Ha afectas fuera de ANP</t>
  </si>
  <si>
    <t>Suma de Ha afectadas en ANP</t>
  </si>
  <si>
    <t xml:space="preserve">Abril </t>
  </si>
  <si>
    <t xml:space="preserve">Departamento </t>
  </si>
  <si>
    <t xml:space="preserve">La Libertad </t>
  </si>
  <si>
    <t xml:space="preserve">si </t>
  </si>
  <si>
    <t>13°48'24.81"N</t>
  </si>
  <si>
    <t xml:space="preserve"> 89°19'37.90"O</t>
  </si>
  <si>
    <t>Especies pioneras sobre colada volcánica (gramínea y compuesta)</t>
  </si>
  <si>
    <t xml:space="preserve">Norma Ceron </t>
  </si>
  <si>
    <t>89°19'37.90"O</t>
  </si>
  <si>
    <t>13°51'13.10"N</t>
  </si>
  <si>
    <t>89°18'72.50"O</t>
  </si>
  <si>
    <t xml:space="preserve">Vegetación en desarrollo sobre colada volcánica: Tecomasuche, Flor blanca, Shilo, Tigüilote, Jiote  </t>
  </si>
  <si>
    <t>Cultivo de caña en el interior del ANP</t>
  </si>
  <si>
    <t>Rene Avendaño</t>
  </si>
  <si>
    <t>13°47'24"N</t>
  </si>
  <si>
    <t>89°37'44"</t>
  </si>
  <si>
    <t>lava volcanica, graminiesas y algunos arboles como "quebracho", "canilla de mula","laurel y "madere cacao"</t>
  </si>
  <si>
    <t xml:space="preserve"> Carolina Aviles </t>
  </si>
  <si>
    <t xml:space="preserve"> 13°54'12.54"N</t>
  </si>
  <si>
    <t xml:space="preserve"> 89°18'41.12"O</t>
  </si>
  <si>
    <t xml:space="preserve">Parcelas agricola en el  interior del  ANP </t>
  </si>
  <si>
    <t xml:space="preserve"> Norma  Ceron </t>
  </si>
  <si>
    <t xml:space="preserve">Plan de Amayo </t>
  </si>
  <si>
    <t>SI</t>
  </si>
  <si>
    <t>13°40'80.7"N</t>
  </si>
  <si>
    <t>89°38'31.8"O</t>
  </si>
  <si>
    <t xml:space="preserve">Quema de parcelas agricola en   propiedad privada colindante al  ANP </t>
  </si>
  <si>
    <t xml:space="preserve">Luis Pineda </t>
  </si>
  <si>
    <t>si</t>
  </si>
  <si>
    <t xml:space="preserve"> 13°50'3.99"N</t>
  </si>
  <si>
    <t xml:space="preserve"> 89°19'53.56"O</t>
  </si>
  <si>
    <t xml:space="preserve"> Vegetación en sucesión ecológica sobre colada volcánica</t>
  </si>
  <si>
    <t>Cuenta de Ha afectas fuera de ANP</t>
  </si>
  <si>
    <t xml:space="preserve">La Ermita </t>
  </si>
  <si>
    <t xml:space="preserve">Bosque de pino- roble (Coníferas) </t>
  </si>
  <si>
    <t xml:space="preserve"> 13°58'31.50"N</t>
  </si>
  <si>
    <t xml:space="preserve"> 88°05'59.77"O</t>
  </si>
  <si>
    <t>13°24´37.4"</t>
  </si>
  <si>
    <t>89°05´02.2"</t>
  </si>
  <si>
    <t>Zacate jaragua</t>
  </si>
  <si>
    <t>13°21'26.72"</t>
  </si>
  <si>
    <t xml:space="preserve">  -  88°.13'26.67"</t>
  </si>
  <si>
    <t xml:space="preserve">Bosque humedo sub tropical </t>
  </si>
  <si>
    <t xml:space="preserve">Rosa Parada </t>
  </si>
  <si>
    <t>13°24´35.18¨</t>
  </si>
  <si>
    <t>89°05´04.47</t>
  </si>
  <si>
    <t>Zacate Jaragua, Bijagua, barco y arboles de caulote</t>
  </si>
  <si>
    <t>Chanmico</t>
  </si>
  <si>
    <t>El Imposible</t>
  </si>
  <si>
    <t>Cerrón Grande</t>
  </si>
  <si>
    <t xml:space="preserve">La Argentina </t>
  </si>
  <si>
    <t>Las Moritas</t>
  </si>
  <si>
    <t xml:space="preserve">El Socorro - Taquillo </t>
  </si>
  <si>
    <t>13°48'9.11"N</t>
  </si>
  <si>
    <t xml:space="preserve"> 89°19'58.23"O</t>
  </si>
  <si>
    <t xml:space="preserve"> 13°48'8.86"N</t>
  </si>
  <si>
    <t xml:space="preserve">13.560696ºN </t>
  </si>
  <si>
    <t>88.801318ºO</t>
  </si>
  <si>
    <t xml:space="preserve">13.721622ºN </t>
  </si>
  <si>
    <t>89.968123ºO</t>
  </si>
  <si>
    <t xml:space="preserve">Evelia Martinez </t>
  </si>
  <si>
    <t xml:space="preserve">Cinquera </t>
  </si>
  <si>
    <t xml:space="preserve">14.1622.9ºN </t>
  </si>
  <si>
    <t>89.2738.8ºO</t>
  </si>
  <si>
    <t>Cerro La Cucaracha</t>
  </si>
  <si>
    <t>13° 30´32.2"</t>
  </si>
  <si>
    <t>89°32´02.7</t>
  </si>
  <si>
    <t xml:space="preserve">Bosque seco caducifolio y subcaducifolio (25 ha., igual a 35.7 manzanas), vegetacón de farallones y terrenos agrícolas. </t>
  </si>
  <si>
    <t xml:space="preserve">Rene Avendaño y Vladimir   Baiza </t>
  </si>
  <si>
    <t>Zacate sin manejo, algunos árboles de “Caulote” y algunos matorrales</t>
  </si>
  <si>
    <t>El incendio daño especies nativas y frutales (Conacaste, Menble,  Ceiba, Zapote, Aguacate, Anona, entre otras) y fauna silvestre: Cascabel, cusuco, gato de monte, conejos, murciélago, chúmelas.</t>
  </si>
  <si>
    <t>13°53'35.86"N</t>
  </si>
  <si>
    <t>88°59'30.82"O</t>
  </si>
  <si>
    <t xml:space="preserve">Idalma  Aldana </t>
  </si>
  <si>
    <t>Departamento</t>
  </si>
  <si>
    <t xml:space="preserve">14° 16´ 22.9” N   </t>
  </si>
  <si>
    <t xml:space="preserve">  89° 27´ 38.8 0</t>
  </si>
  <si>
    <t>Zacate , bejucos y matorales</t>
  </si>
  <si>
    <t xml:space="preserve">Escuintla </t>
  </si>
  <si>
    <t>Bosque  seco tropical (privado)</t>
  </si>
  <si>
    <t xml:space="preserve">Morazán </t>
  </si>
  <si>
    <t>Quema de residuos sólidos</t>
  </si>
  <si>
    <t xml:space="preserve">Especies pioneras sobre colada volcánica, </t>
  </si>
  <si>
    <t>13° 24´30.8</t>
  </si>
  <si>
    <t>89°05´11.8"</t>
  </si>
  <si>
    <t>Zacate Jaraguay Barc, arboles de Caulote y Jocote Jobo</t>
  </si>
  <si>
    <t xml:space="preserve"> 13°50'11.6"N</t>
  </si>
  <si>
    <t xml:space="preserve"> 89°19'48.5"O</t>
  </si>
  <si>
    <t>Lava volcánica, incendio de tipo subterráneo debajo de lava volcánica, consumo de gramíneas y algunos árboles como "quebracho “y  Flor de mayo"</t>
  </si>
  <si>
    <t>13°48'19.8"</t>
  </si>
  <si>
    <t>89°33'18.7"</t>
  </si>
  <si>
    <t>Colima</t>
  </si>
  <si>
    <t xml:space="preserve"> 14° 1'50.50"N</t>
  </si>
  <si>
    <t xml:space="preserve"> 89° 8'44.46"O</t>
  </si>
  <si>
    <t>14° 14´41.6¨N</t>
  </si>
  <si>
    <t>89° 28´32.1”O</t>
  </si>
  <si>
    <t xml:space="preserve">Bosque Seco </t>
  </si>
  <si>
    <t>13° 78´07.0¨N</t>
  </si>
  <si>
    <t>89°30´24.14”O</t>
  </si>
  <si>
    <t xml:space="preserve">Especies pioneras sobre colada volcánica y árboles  y arbustos dispersos; parcelas agrícolas  </t>
  </si>
  <si>
    <t>13°14'7.26"</t>
  </si>
  <si>
    <t xml:space="preserve">  -  87°.52'33.57"</t>
  </si>
  <si>
    <t>13°13'35.13"</t>
  </si>
  <si>
    <t xml:space="preserve"> -87°53'45.86"</t>
  </si>
  <si>
    <t xml:space="preserve">
Vegetación primaria en sucesión ecológica sobre colada volcánica </t>
  </si>
  <si>
    <t>Carolina  Aviles</t>
  </si>
  <si>
    <t>Talcualhuya</t>
  </si>
  <si>
    <t>13°55'16.39"N</t>
  </si>
  <si>
    <t>89°19'47.80"O</t>
  </si>
  <si>
    <t>Parcelas agricolas y árboles en desarrollo dispersos (laurel, tiguilote, Jiote)</t>
  </si>
  <si>
    <t>88°55'6.24"O</t>
  </si>
  <si>
    <t>13°22'24.41"N;</t>
  </si>
  <si>
    <t>vegetación de 
bosque inundable, con presencia de vegetación clasificada como protegida en peligro o amenaza de 
extinción</t>
  </si>
  <si>
    <t>Evelia Martinez</t>
  </si>
  <si>
    <t>Volcán de  San Miguel</t>
  </si>
  <si>
    <t>13°47'12.2"N;</t>
  </si>
  <si>
    <t>89°29'44.40"O</t>
  </si>
  <si>
    <t>89°7'18.97"O</t>
  </si>
  <si>
    <t>La Magdalena</t>
  </si>
  <si>
    <t>El Caballito</t>
  </si>
  <si>
    <t xml:space="preserve">Parcelas agricolas y pastizales y matorrales </t>
  </si>
  <si>
    <t>Bosque Seco Tropical. Arboles: conacaste, Tina, chichipate, tambor, jocote Mora salamos, quebracho morro memble, Jocote, mango, ceiba, Tecomasuchi. Reptiles ofidios.</t>
  </si>
  <si>
    <t>la Isla</t>
  </si>
  <si>
    <t>Parque San Diego</t>
  </si>
  <si>
    <t>Los Abriles</t>
  </si>
  <si>
    <t xml:space="preserve">Hoja de Sal                                                               </t>
  </si>
  <si>
    <t>14°1'45.18"N</t>
  </si>
  <si>
    <t>13°55'18.96"N</t>
  </si>
  <si>
    <t>89°20'29.16"O</t>
  </si>
  <si>
    <t xml:space="preserve">14°15´45.1”N   </t>
  </si>
  <si>
    <t>89°28´52.1 0</t>
  </si>
  <si>
    <t>Parcelas agrícolas pastizales</t>
  </si>
  <si>
    <t>Idalma  Aldana</t>
  </si>
  <si>
    <t xml:space="preserve">Parcelas agrícolas pastizales </t>
  </si>
  <si>
    <t>Parcelas agrícolas</t>
  </si>
  <si>
    <t xml:space="preserve">Las Nieves </t>
  </si>
  <si>
    <t>Xiomara Henriquez</t>
  </si>
  <si>
    <t>Pastizal, Bosque Humedo Sub Tropical en estrato arbustivo</t>
  </si>
  <si>
    <t xml:space="preserve"> 89°19'9.63"O</t>
  </si>
  <si>
    <t>13°54'48.58"N</t>
  </si>
  <si>
    <t xml:space="preserve"> 13°54'47.70"N</t>
  </si>
  <si>
    <t xml:space="preserve"> 89°19'11.43"O</t>
  </si>
  <si>
    <t>Parcelas agrícolas y relictos de bosque de "Chaparro"</t>
  </si>
  <si>
    <t>Parcelas agrícolas y relictos de bosque caducifolio</t>
  </si>
  <si>
    <t xml:space="preserve">140 04’ 53.11’’ </t>
  </si>
  <si>
    <t>890 35’ 29.71’’</t>
  </si>
  <si>
    <t>Bahía de Jiquilisco- Manglar</t>
  </si>
  <si>
    <t>13°15´20.34"</t>
  </si>
  <si>
    <t>88°15´35.89"</t>
  </si>
  <si>
    <t>Bosque Salado, Marismas, Chacastera</t>
  </si>
  <si>
    <t xml:space="preserve">13°24´17" </t>
  </si>
  <si>
    <t xml:space="preserve">88°28´46" </t>
  </si>
  <si>
    <r>
      <rPr>
        <sz val="16"/>
        <color theme="1"/>
        <rFont val="Calibri"/>
        <family val="2"/>
        <scheme val="minor"/>
      </rPr>
      <t>MINISTERIO DE MEDIO AMBIENTE Y RECURSOS NATURALES
DIRECCIÓN GENERAL DE ECOSISTEMAS Y BIODIVERSIDAD
REGISTRO DE INCENDIOS FORESTALES PERIODOS NOVIEMBRE   2020 AL 30 DE  SEPTIEMBRE DE 2021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</si>
</sst>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"/>
    <numFmt numFmtId="166" formatCode="0.00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2" applyNumberFormat="0" applyFont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/>
    <xf numFmtId="0" fontId="0" fillId="0" borderId="0" xfId="0" pivotButton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166" fontId="0" fillId="0" borderId="0" xfId="0" applyNumberFormat="1" applyAlignment="1">
      <alignment vertical="center"/>
    </xf>
    <xf numFmtId="14" fontId="0" fillId="0" borderId="0" xfId="0" applyNumberFormat="1"/>
    <xf numFmtId="165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4" borderId="1" xfId="2" applyFont="1" applyBorder="1" applyAlignment="1">
      <alignment horizontal="center" vertical="center" wrapText="1"/>
    </xf>
    <xf numFmtId="0" fontId="0" fillId="4" borderId="1" xfId="2" applyFont="1" applyBorder="1" applyAlignment="1">
      <alignment horizontal="center" vertical="center"/>
    </xf>
    <xf numFmtId="0" fontId="0" fillId="4" borderId="5" xfId="2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0" fillId="4" borderId="1" xfId="2" applyFont="1" applyBorder="1"/>
    <xf numFmtId="0" fontId="0" fillId="8" borderId="1" xfId="2" applyFont="1" applyFill="1" applyBorder="1" applyAlignment="1">
      <alignment horizontal="center" vertical="center"/>
    </xf>
    <xf numFmtId="0" fontId="0" fillId="6" borderId="1" xfId="4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165" fontId="8" fillId="7" borderId="1" xfId="4" applyNumberFormat="1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8" fillId="7" borderId="1" xfId="4" applyNumberFormat="1" applyFont="1" applyFill="1" applyBorder="1" applyAlignment="1">
      <alignment horizontal="center" vertical="center" wrapText="1"/>
    </xf>
    <xf numFmtId="2" fontId="8" fillId="7" borderId="1" xfId="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5" fontId="8" fillId="7" borderId="1" xfId="4" applyNumberFormat="1" applyFont="1" applyFill="1" applyBorder="1" applyAlignment="1">
      <alignment horizontal="center" vertical="center"/>
    </xf>
    <xf numFmtId="1" fontId="8" fillId="7" borderId="1" xfId="4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7" fillId="2" borderId="7" xfId="0" applyNumberFormat="1" applyFont="1" applyFill="1" applyBorder="1" applyAlignment="1">
      <alignment horizontal="center" vertical="center" wrapText="1"/>
    </xf>
    <xf numFmtId="1" fontId="8" fillId="7" borderId="1" xfId="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7" fillId="2" borderId="2" xfId="4" applyFont="1" applyFill="1" applyAlignment="1">
      <alignment vertical="center" wrapText="1"/>
    </xf>
    <xf numFmtId="14" fontId="7" fillId="2" borderId="2" xfId="4" applyNumberFormat="1" applyFont="1" applyFill="1" applyAlignment="1">
      <alignment horizontal="center" vertical="center" wrapText="1"/>
    </xf>
    <xf numFmtId="14" fontId="7" fillId="2" borderId="6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2" fontId="8" fillId="7" borderId="1" xfId="4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7" borderId="2" xfId="4" applyFont="1" applyFill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1" fontId="8" fillId="9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7" borderId="1" xfId="4" applyNumberFormat="1" applyFont="1" applyFill="1" applyBorder="1" applyAlignment="1">
      <alignment horizontal="center" vertical="center" wrapText="1"/>
    </xf>
    <xf numFmtId="0" fontId="8" fillId="9" borderId="1" xfId="1" applyNumberFormat="1" applyFont="1" applyFill="1" applyBorder="1" applyAlignment="1">
      <alignment horizontal="center" vertical="center" wrapText="1"/>
    </xf>
    <xf numFmtId="0" fontId="8" fillId="7" borderId="1" xfId="4" applyNumberFormat="1" applyFont="1" applyFill="1" applyBorder="1" applyAlignment="1">
      <alignment horizontal="center" vertical="center"/>
    </xf>
    <xf numFmtId="165" fontId="8" fillId="9" borderId="1" xfId="1" applyNumberFormat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1" xfId="0" applyFont="1" applyBorder="1"/>
    <xf numFmtId="2" fontId="8" fillId="9" borderId="1" xfId="1" applyNumberFormat="1" applyFont="1" applyFill="1" applyBorder="1" applyAlignment="1">
      <alignment horizontal="center" vertical="center"/>
    </xf>
    <xf numFmtId="2" fontId="8" fillId="7" borderId="8" xfId="4" applyNumberFormat="1" applyFont="1" applyFill="1" applyBorder="1" applyAlignment="1">
      <alignment horizontal="center" vertical="center"/>
    </xf>
    <xf numFmtId="2" fontId="8" fillId="9" borderId="9" xfId="1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/>
    </xf>
    <xf numFmtId="0" fontId="8" fillId="2" borderId="1" xfId="3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2" fontId="7" fillId="7" borderId="1" xfId="4" applyNumberFormat="1" applyFont="1" applyFill="1" applyBorder="1" applyAlignment="1">
      <alignment horizontal="center" vertical="center"/>
    </xf>
    <xf numFmtId="0" fontId="7" fillId="6" borderId="1" xfId="4" applyFont="1" applyBorder="1" applyAlignment="1">
      <alignment horizontal="left" vertical="center"/>
    </xf>
    <xf numFmtId="0" fontId="7" fillId="6" borderId="1" xfId="4" applyFont="1" applyBorder="1" applyAlignment="1">
      <alignment vertical="center"/>
    </xf>
    <xf numFmtId="0" fontId="7" fillId="6" borderId="1" xfId="4" applyFont="1" applyBorder="1" applyAlignment="1">
      <alignment horizontal="center" vertical="center"/>
    </xf>
    <xf numFmtId="166" fontId="8" fillId="7" borderId="1" xfId="4" applyNumberFormat="1" applyFont="1" applyFill="1" applyBorder="1" applyAlignment="1">
      <alignment horizontal="center" vertical="center"/>
    </xf>
    <xf numFmtId="166" fontId="8" fillId="9" borderId="1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4" borderId="1" xfId="2" applyFont="1" applyBorder="1" applyAlignment="1">
      <alignment horizontal="center" vertical="center" wrapText="1"/>
    </xf>
    <xf numFmtId="0" fontId="7" fillId="4" borderId="1" xfId="2" applyFont="1" applyBorder="1" applyAlignment="1">
      <alignment horizontal="left" vertical="center" wrapText="1"/>
    </xf>
    <xf numFmtId="0" fontId="7" fillId="4" borderId="1" xfId="2" applyFont="1" applyBorder="1" applyAlignment="1">
      <alignment vertical="center" wrapText="1"/>
    </xf>
    <xf numFmtId="0" fontId="8" fillId="4" borderId="1" xfId="2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10" borderId="1" xfId="2" applyFont="1" applyFill="1" applyBorder="1" applyAlignment="1">
      <alignment horizontal="center" vertical="center"/>
    </xf>
    <xf numFmtId="0" fontId="3" fillId="11" borderId="1" xfId="2" applyFont="1" applyFill="1" applyBorder="1" applyAlignment="1">
      <alignment horizontal="center" vertical="center"/>
    </xf>
    <xf numFmtId="0" fontId="6" fillId="0" borderId="0" xfId="0" applyFont="1"/>
    <xf numFmtId="0" fontId="5" fillId="2" borderId="1" xfId="3" applyFill="1" applyBorder="1" applyAlignment="1">
      <alignment horizontal="center" vertical="center" wrapText="1"/>
    </xf>
    <xf numFmtId="0" fontId="5" fillId="2" borderId="1" xfId="3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5">
    <cellStyle name="Bueno" xfId="1" builtinId="26"/>
    <cellStyle name="Incorrecto" xfId="3" builtinId="27"/>
    <cellStyle name="Neutral" xfId="2" builtinId="28"/>
    <cellStyle name="Normal" xfId="0" builtinId="0"/>
    <cellStyle name="Notas" xfId="4" builtinId="10"/>
  </cellStyles>
  <dxfs count="229">
    <dxf>
      <numFmt numFmtId="168" formatCode="d/m/yyyy"/>
    </dxf>
    <dxf>
      <numFmt numFmtId="168" formatCode="d/m/yyyy"/>
    </dxf>
    <dxf>
      <numFmt numFmtId="168" formatCode="d/m/yyyy"/>
    </dxf>
    <dxf>
      <numFmt numFmtId="168" formatCode="d/m/yyyy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!TablaDinámica5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s-SV"/>
              <a:t>Incendio Chalatenango</a:t>
            </a:r>
          </a:p>
        </c:rich>
      </c:tx>
      <c:overlay val="0"/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'!$A$4:$A$7</c:f>
              <c:multiLvlStrCache>
                <c:ptCount val="1"/>
                <c:lvl>
                  <c:pt idx="0">
                    <c:v>La Montañona</c:v>
                  </c:pt>
                </c:lvl>
                <c:lvl>
                  <c:pt idx="0">
                    <c:v>Chalatenango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'!$B$4:$B$7</c:f>
              <c:numCache>
                <c:formatCode>General</c:formatCode>
                <c:ptCount val="1"/>
                <c:pt idx="0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8-8A42-8FBC-AF25588FA1E9}"/>
            </c:ext>
          </c:extLst>
        </c:ser>
        <c:ser>
          <c:idx val="1"/>
          <c:order val="1"/>
          <c:tx>
            <c:strRef>
              <c:f>' Grafica '!$C$3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'!$A$4:$A$7</c:f>
              <c:multiLvlStrCache>
                <c:ptCount val="1"/>
                <c:lvl>
                  <c:pt idx="0">
                    <c:v>La Montañona</c:v>
                  </c:pt>
                </c:lvl>
                <c:lvl>
                  <c:pt idx="0">
                    <c:v>Chalatenango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'!$C$4:$C$7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8-8A42-8FBC-AF25588FA1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9623936"/>
        <c:axId val="129625472"/>
      </c:barChart>
      <c:catAx>
        <c:axId val="12962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625472"/>
        <c:crosses val="autoZero"/>
        <c:auto val="1"/>
        <c:lblAlgn val="ctr"/>
        <c:lblOffset val="100"/>
        <c:noMultiLvlLbl val="0"/>
      </c:catAx>
      <c:valAx>
        <c:axId val="12962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2962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!TablaDinámica6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</a:t>
            </a:r>
            <a:r>
              <a:rPr lang="es-SV" baseline="0"/>
              <a:t> San Miguel</a:t>
            </a:r>
            <a:endParaRPr lang="es-SV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'!$B$171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'!$A$172:$A$178</c:f>
              <c:multiLvlStrCache>
                <c:ptCount val="3"/>
                <c:lvl>
                  <c:pt idx="0">
                    <c:v>Las Moritas</c:v>
                  </c:pt>
                  <c:pt idx="1">
                    <c:v>Las Moritas</c:v>
                  </c:pt>
                  <c:pt idx="2">
                    <c:v>Volcán de  San Miguel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Miguel</c:v>
                  </c:pt>
                </c:lvl>
              </c:multiLvlStrCache>
            </c:multiLvlStrRef>
          </c:cat>
          <c:val>
            <c:numRef>
              <c:f>' Grafica '!$B$172:$B$178</c:f>
              <c:numCache>
                <c:formatCode>General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D83-94D0-00571837AAFE}"/>
            </c:ext>
          </c:extLst>
        </c:ser>
        <c:ser>
          <c:idx val="1"/>
          <c:order val="1"/>
          <c:tx>
            <c:strRef>
              <c:f>' Grafica '!$C$171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'!$A$172:$A$178</c:f>
              <c:multiLvlStrCache>
                <c:ptCount val="3"/>
                <c:lvl>
                  <c:pt idx="0">
                    <c:v>Las Moritas</c:v>
                  </c:pt>
                  <c:pt idx="1">
                    <c:v>Las Moritas</c:v>
                  </c:pt>
                  <c:pt idx="2">
                    <c:v>Volcán de  San Miguel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Miguel</c:v>
                  </c:pt>
                </c:lvl>
              </c:multiLvlStrCache>
            </c:multiLvlStrRef>
          </c:cat>
          <c:val>
            <c:numRef>
              <c:f>' Grafica '!$C$172:$C$178</c:f>
              <c:numCache>
                <c:formatCode>General</c:formatCode>
                <c:ptCount val="3"/>
                <c:pt idx="0">
                  <c:v>200</c:v>
                </c:pt>
                <c:pt idx="1">
                  <c:v>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D83-94D0-00571837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56832"/>
        <c:axId val="161658368"/>
      </c:barChart>
      <c:catAx>
        <c:axId val="16165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58368"/>
        <c:crosses val="autoZero"/>
        <c:auto val="1"/>
        <c:lblAlgn val="ctr"/>
        <c:lblOffset val="100"/>
        <c:noMultiLvlLbl val="0"/>
      </c:catAx>
      <c:valAx>
        <c:axId val="16165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5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!TablaDinámica10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 Morazán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'!$B$190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'!$A$191:$A$194</c:f>
              <c:multiLvlStrCache>
                <c:ptCount val="1"/>
                <c:lvl>
                  <c:pt idx="0">
                    <c:v>La Ermita </c:v>
                  </c:pt>
                </c:lvl>
                <c:lvl>
                  <c:pt idx="0">
                    <c:v>Marzo</c:v>
                  </c:pt>
                </c:lvl>
                <c:lvl>
                  <c:pt idx="0">
                    <c:v>Morazán </c:v>
                  </c:pt>
                </c:lvl>
              </c:multiLvlStrCache>
            </c:multiLvlStrRef>
          </c:cat>
          <c:val>
            <c:numRef>
              <c:f>' Grafica '!$B$191:$B$194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0-41BF-A37F-64E7440C6438}"/>
            </c:ext>
          </c:extLst>
        </c:ser>
        <c:ser>
          <c:idx val="1"/>
          <c:order val="1"/>
          <c:tx>
            <c:strRef>
              <c:f>' Grafica '!$C$190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'!$A$191:$A$194</c:f>
              <c:multiLvlStrCache>
                <c:ptCount val="1"/>
                <c:lvl>
                  <c:pt idx="0">
                    <c:v>La Ermita </c:v>
                  </c:pt>
                </c:lvl>
                <c:lvl>
                  <c:pt idx="0">
                    <c:v>Marzo</c:v>
                  </c:pt>
                </c:lvl>
                <c:lvl>
                  <c:pt idx="0">
                    <c:v>Morazán </c:v>
                  </c:pt>
                </c:lvl>
              </c:multiLvlStrCache>
            </c:multiLvlStrRef>
          </c:cat>
          <c:val>
            <c:numRef>
              <c:f>' Grafica '!$C$191:$C$194</c:f>
              <c:numCache>
                <c:formatCode>General</c:formatCode>
                <c:ptCount val="1"/>
                <c:pt idx="0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0-41BF-A37F-64E7440C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725824"/>
        <c:axId val="161735808"/>
      </c:barChart>
      <c:catAx>
        <c:axId val="1617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735808"/>
        <c:crosses val="autoZero"/>
        <c:auto val="1"/>
        <c:lblAlgn val="ctr"/>
        <c:lblOffset val="100"/>
        <c:noMultiLvlLbl val="0"/>
      </c:catAx>
      <c:valAx>
        <c:axId val="16173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72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Ahuachapán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'!$B$26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'!$A$27:$A$33</c:f>
              <c:multiLvlStrCache>
                <c:ptCount val="2"/>
                <c:lvl>
                  <c:pt idx="0">
                    <c:v>El Imposible</c:v>
                  </c:pt>
                  <c:pt idx="1">
                    <c:v>Hoja de Sal                                                               </c:v>
                  </c:pt>
                </c:lvl>
                <c:lvl>
                  <c:pt idx="0">
                    <c:v>Ahuachapán</c:v>
                  </c:pt>
                  <c:pt idx="1">
                    <c:v>Ahuachapán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'!$B$27:$B$33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B-7944-83EC-E16F5BF3A7C9}"/>
            </c:ext>
          </c:extLst>
        </c:ser>
        <c:ser>
          <c:idx val="1"/>
          <c:order val="1"/>
          <c:tx>
            <c:strRef>
              <c:f>' Grafica '!$C$26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'!$A$27:$A$33</c:f>
              <c:multiLvlStrCache>
                <c:ptCount val="2"/>
                <c:lvl>
                  <c:pt idx="0">
                    <c:v>El Imposible</c:v>
                  </c:pt>
                  <c:pt idx="1">
                    <c:v>Hoja de Sal                                                               </c:v>
                  </c:pt>
                </c:lvl>
                <c:lvl>
                  <c:pt idx="0">
                    <c:v>Ahuachapán</c:v>
                  </c:pt>
                  <c:pt idx="1">
                    <c:v>Ahuachapán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'!$C$27:$C$33</c:f>
              <c:numCache>
                <c:formatCode>General</c:formatCode>
                <c:ptCount val="2"/>
                <c:pt idx="0">
                  <c:v>0.25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B-7944-83EC-E16F5BF3A7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167616"/>
        <c:axId val="161173504"/>
      </c:barChart>
      <c:catAx>
        <c:axId val="16116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173504"/>
        <c:crosses val="autoZero"/>
        <c:auto val="1"/>
        <c:lblAlgn val="ctr"/>
        <c:lblOffset val="100"/>
        <c:noMultiLvlLbl val="0"/>
      </c:catAx>
      <c:valAx>
        <c:axId val="16117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16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!TablaDinámica9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Cuscatlán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'!$B$43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'!$A$44:$A$56</c:f>
              <c:multiLvlStrCache>
                <c:ptCount val="4"/>
                <c:lvl>
                  <c:pt idx="0">
                    <c:v>Cerrón Grande</c:v>
                  </c:pt>
                  <c:pt idx="1">
                    <c:v>Cinquera </c:v>
                  </c:pt>
                  <c:pt idx="2">
                    <c:v>Colima</c:v>
                  </c:pt>
                  <c:pt idx="3">
                    <c:v>Colima</c:v>
                  </c:pt>
                </c:lvl>
                <c:lvl>
                  <c:pt idx="0">
                    <c:v>0.04</c:v>
                  </c:pt>
                  <c:pt idx="1">
                    <c:v>7</c:v>
                  </c:pt>
                  <c:pt idx="2">
                    <c:v>43.88</c:v>
                  </c:pt>
                  <c:pt idx="3">
                    <c:v>10</c:v>
                  </c:pt>
                </c:lvl>
                <c:lvl>
                  <c:pt idx="0">
                    <c:v>Cuscatlán</c:v>
                  </c:pt>
                  <c:pt idx="1">
                    <c:v>Cuscatlán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'!$B$44:$B$56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42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8-8A47-9ADD-34A1F21522FB}"/>
            </c:ext>
          </c:extLst>
        </c:ser>
        <c:ser>
          <c:idx val="1"/>
          <c:order val="1"/>
          <c:tx>
            <c:strRef>
              <c:f>' Grafica '!$C$43</c:f>
              <c:strCache>
                <c:ptCount val="1"/>
                <c:pt idx="0">
                  <c:v>Cuenta de Ha afectadas en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'!$A$44:$A$56</c:f>
              <c:multiLvlStrCache>
                <c:ptCount val="4"/>
                <c:lvl>
                  <c:pt idx="0">
                    <c:v>Cerrón Grande</c:v>
                  </c:pt>
                  <c:pt idx="1">
                    <c:v>Cinquera </c:v>
                  </c:pt>
                  <c:pt idx="2">
                    <c:v>Colima</c:v>
                  </c:pt>
                  <c:pt idx="3">
                    <c:v>Colima</c:v>
                  </c:pt>
                </c:lvl>
                <c:lvl>
                  <c:pt idx="0">
                    <c:v>0.04</c:v>
                  </c:pt>
                  <c:pt idx="1">
                    <c:v>7</c:v>
                  </c:pt>
                  <c:pt idx="2">
                    <c:v>43.88</c:v>
                  </c:pt>
                  <c:pt idx="3">
                    <c:v>10</c:v>
                  </c:pt>
                </c:lvl>
                <c:lvl>
                  <c:pt idx="0">
                    <c:v>Cuscatlán</c:v>
                  </c:pt>
                  <c:pt idx="1">
                    <c:v>Cuscatlán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'!$C$44:$C$56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8-8A47-9ADD-34A1F2152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221632"/>
        <c:axId val="161243904"/>
      </c:barChart>
      <c:catAx>
        <c:axId val="1612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243904"/>
        <c:crosses val="autoZero"/>
        <c:auto val="1"/>
        <c:lblAlgn val="ctr"/>
        <c:lblOffset val="100"/>
        <c:noMultiLvlLbl val="0"/>
      </c:catAx>
      <c:valAx>
        <c:axId val="16124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22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La Unión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'!$B$87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'!$A$88:$A$92</c:f>
              <c:multiLvlStrCache>
                <c:ptCount val="1"/>
                <c:lvl>
                  <c:pt idx="0">
                    <c:v>2.79</c:v>
                  </c:pt>
                </c:lvl>
                <c:lvl>
                  <c:pt idx="0">
                    <c:v>Conchagua </c:v>
                  </c:pt>
                </c:lvl>
                <c:lvl>
                  <c:pt idx="0">
                    <c:v>La Unión 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'!$B$88:$B$92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7-B84B-A890-6861945D92EB}"/>
            </c:ext>
          </c:extLst>
        </c:ser>
        <c:ser>
          <c:idx val="1"/>
          <c:order val="1"/>
          <c:tx>
            <c:strRef>
              <c:f>' Grafica '!$C$87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'!$A$88:$A$92</c:f>
              <c:multiLvlStrCache>
                <c:ptCount val="1"/>
                <c:lvl>
                  <c:pt idx="0">
                    <c:v>2.79</c:v>
                  </c:pt>
                </c:lvl>
                <c:lvl>
                  <c:pt idx="0">
                    <c:v>Conchagua </c:v>
                  </c:pt>
                </c:lvl>
                <c:lvl>
                  <c:pt idx="0">
                    <c:v>La Unión </c:v>
                  </c:pt>
                </c:lvl>
                <c:lvl>
                  <c:pt idx="0">
                    <c:v>Marzo</c:v>
                  </c:pt>
                </c:lvl>
              </c:multiLvlStrCache>
            </c:multiLvlStrRef>
          </c:cat>
          <c:val>
            <c:numRef>
              <c:f>' Grafica '!$C$88:$C$92</c:f>
              <c:numCache>
                <c:formatCode>General</c:formatCode>
                <c:ptCount val="1"/>
                <c:pt idx="0">
                  <c:v>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B7-B84B-A890-6861945D92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262592"/>
        <c:axId val="161301248"/>
      </c:barChart>
      <c:catAx>
        <c:axId val="161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301248"/>
        <c:crosses val="autoZero"/>
        <c:auto val="1"/>
        <c:lblAlgn val="ctr"/>
        <c:lblOffset val="100"/>
        <c:noMultiLvlLbl val="0"/>
      </c:catAx>
      <c:valAx>
        <c:axId val="1613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2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San Vicente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'!$B$103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'!$A$104:$A$111</c:f>
              <c:multiLvlStrCache>
                <c:ptCount val="2"/>
                <c:lvl>
                  <c:pt idx="0">
                    <c:v>41</c:v>
                  </c:pt>
                  <c:pt idx="1">
                    <c:v>17.5</c:v>
                  </c:pt>
                </c:lvl>
                <c:lvl>
                  <c:pt idx="0">
                    <c:v>La Joya</c:v>
                  </c:pt>
                  <c:pt idx="1">
                    <c:v>Cerro La Cucaracha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Vicente</c:v>
                  </c:pt>
                </c:lvl>
              </c:multiLvlStrCache>
            </c:multiLvlStrRef>
          </c:cat>
          <c:val>
            <c:numRef>
              <c:f>' Grafica '!$B$104:$B$111</c:f>
              <c:numCache>
                <c:formatCode>General</c:formatCode>
                <c:ptCount val="2"/>
                <c:pt idx="0">
                  <c:v>20</c:v>
                </c:pt>
                <c:pt idx="1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6-8045-8013-A570D8FF8A7E}"/>
            </c:ext>
          </c:extLst>
        </c:ser>
        <c:ser>
          <c:idx val="1"/>
          <c:order val="1"/>
          <c:tx>
            <c:strRef>
              <c:f>' Grafica '!$C$103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'!$A$104:$A$111</c:f>
              <c:multiLvlStrCache>
                <c:ptCount val="2"/>
                <c:lvl>
                  <c:pt idx="0">
                    <c:v>41</c:v>
                  </c:pt>
                  <c:pt idx="1">
                    <c:v>17.5</c:v>
                  </c:pt>
                </c:lvl>
                <c:lvl>
                  <c:pt idx="0">
                    <c:v>La Joya</c:v>
                  </c:pt>
                  <c:pt idx="1">
                    <c:v>Cerro La Cucaracha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San Vicente</c:v>
                  </c:pt>
                </c:lvl>
              </c:multiLvlStrCache>
            </c:multiLvlStrRef>
          </c:cat>
          <c:val>
            <c:numRef>
              <c:f>' Grafica '!$C$104:$C$111</c:f>
              <c:numCache>
                <c:formatCode>General</c:formatCode>
                <c:ptCount val="2"/>
                <c:pt idx="0">
                  <c:v>21</c:v>
                </c:pt>
                <c:pt idx="1">
                  <c:v>11.91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6-8045-8013-A570D8FF8A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340800"/>
        <c:axId val="161358976"/>
      </c:barChart>
      <c:catAx>
        <c:axId val="1613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358976"/>
        <c:crosses val="autoZero"/>
        <c:auto val="1"/>
        <c:lblAlgn val="ctr"/>
        <c:lblOffset val="100"/>
        <c:noMultiLvlLbl val="0"/>
      </c:catAx>
      <c:valAx>
        <c:axId val="1613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34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!TablaDinámica4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Incendios Santa Ana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'!$B$117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'!$A$118:$A$126</c:f>
              <c:multiLvlStrCache>
                <c:ptCount val="4"/>
                <c:lvl>
                  <c:pt idx="0">
                    <c:v>San Jerónimo</c:v>
                  </c:pt>
                  <c:pt idx="1">
                    <c:v>San Jerónimo</c:v>
                  </c:pt>
                  <c:pt idx="2">
                    <c:v>Parque San Diego</c:v>
                  </c:pt>
                  <c:pt idx="3">
                    <c:v>La Magdalena</c:v>
                  </c:pt>
                </c:lvl>
                <c:lvl>
                  <c:pt idx="0">
                    <c:v>Santa Ana</c:v>
                  </c:pt>
                  <c:pt idx="1">
                    <c:v>Santa Ana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'!$B$118:$B$126</c:f>
              <c:numCache>
                <c:formatCode>General</c:formatCode>
                <c:ptCount val="4"/>
                <c:pt idx="0">
                  <c:v>2.85</c:v>
                </c:pt>
                <c:pt idx="1">
                  <c:v>2.14</c:v>
                </c:pt>
                <c:pt idx="2">
                  <c:v>0.58550000000000002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7-0F46-B164-2B4DCD1E7889}"/>
            </c:ext>
          </c:extLst>
        </c:ser>
        <c:ser>
          <c:idx val="1"/>
          <c:order val="1"/>
          <c:tx>
            <c:strRef>
              <c:f>' Grafica '!$C$117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'!$A$118:$A$126</c:f>
              <c:multiLvlStrCache>
                <c:ptCount val="4"/>
                <c:lvl>
                  <c:pt idx="0">
                    <c:v>San Jerónimo</c:v>
                  </c:pt>
                  <c:pt idx="1">
                    <c:v>San Jerónimo</c:v>
                  </c:pt>
                  <c:pt idx="2">
                    <c:v>Parque San Diego</c:v>
                  </c:pt>
                  <c:pt idx="3">
                    <c:v>La Magdalena</c:v>
                  </c:pt>
                </c:lvl>
                <c:lvl>
                  <c:pt idx="0">
                    <c:v>Santa Ana</c:v>
                  </c:pt>
                  <c:pt idx="1">
                    <c:v>Santa Ana</c:v>
                  </c:pt>
                </c:lvl>
                <c:lvl>
                  <c:pt idx="0">
                    <c:v>Febrero</c:v>
                  </c:pt>
                  <c:pt idx="1">
                    <c:v>Abril </c:v>
                  </c:pt>
                </c:lvl>
              </c:multiLvlStrCache>
            </c:multiLvlStrRef>
          </c:cat>
          <c:val>
            <c:numRef>
              <c:f>' Grafica '!$C$118:$C$126</c:f>
              <c:numCache>
                <c:formatCode>General</c:formatCode>
                <c:ptCount val="4"/>
                <c:pt idx="0">
                  <c:v>0</c:v>
                </c:pt>
                <c:pt idx="2">
                  <c:v>4.49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7-0F46-B164-2B4DCD1E78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419264"/>
        <c:axId val="161420800"/>
      </c:barChart>
      <c:catAx>
        <c:axId val="16141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20800"/>
        <c:crosses val="autoZero"/>
        <c:auto val="1"/>
        <c:lblAlgn val="ctr"/>
        <c:lblOffset val="100"/>
        <c:noMultiLvlLbl val="0"/>
      </c:catAx>
      <c:valAx>
        <c:axId val="16142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1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Incendios La Libertad.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'!$B$61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'!$A$62:$A$82</c:f>
              <c:multiLvlStrCache>
                <c:ptCount val="13"/>
                <c:lvl>
                  <c:pt idx="0">
                    <c:v>Taquillo</c:v>
                  </c:pt>
                  <c:pt idx="1">
                    <c:v>Chanmico</c:v>
                  </c:pt>
                  <c:pt idx="2">
                    <c:v>Chanmico</c:v>
                  </c:pt>
                  <c:pt idx="3">
                    <c:v>La Argentina </c:v>
                  </c:pt>
                  <c:pt idx="4">
                    <c:v>San Lorenzo</c:v>
                  </c:pt>
                  <c:pt idx="5">
                    <c:v>Talcualhuya</c:v>
                  </c:pt>
                  <c:pt idx="6">
                    <c:v>la Isla</c:v>
                  </c:pt>
                  <c:pt idx="7">
                    <c:v>Chanmico</c:v>
                  </c:pt>
                  <c:pt idx="8">
                    <c:v>Chanmico</c:v>
                  </c:pt>
                  <c:pt idx="9">
                    <c:v>El Socorro - Taquillo </c:v>
                  </c:pt>
                  <c:pt idx="10">
                    <c:v>Talcualhuya</c:v>
                  </c:pt>
                  <c:pt idx="11">
                    <c:v>la Isla</c:v>
                  </c:pt>
                  <c:pt idx="12">
                    <c:v>Los Abriles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7">
                    <c:v>Noviembre</c:v>
                  </c:pt>
                  <c:pt idx="8">
                    <c:v>Diciembre</c:v>
                  </c:pt>
                  <c:pt idx="9">
                    <c:v>Abril </c:v>
                  </c:pt>
                </c:lvl>
                <c:lvl>
                  <c:pt idx="0">
                    <c:v>La Libertad</c:v>
                  </c:pt>
                </c:lvl>
              </c:multiLvlStrCache>
            </c:multiLvlStrRef>
          </c:cat>
          <c:val>
            <c:numRef>
              <c:f>' Grafica '!$B$62:$B$82</c:f>
              <c:numCache>
                <c:formatCode>General</c:formatCode>
                <c:ptCount val="13"/>
                <c:pt idx="0">
                  <c:v>0.31440000000000001</c:v>
                </c:pt>
                <c:pt idx="1">
                  <c:v>0.25</c:v>
                </c:pt>
                <c:pt idx="2">
                  <c:v>8.52</c:v>
                </c:pt>
                <c:pt idx="3">
                  <c:v>4.8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0.5</c:v>
                </c:pt>
                <c:pt idx="8">
                  <c:v>2.5</c:v>
                </c:pt>
                <c:pt idx="9">
                  <c:v>0</c:v>
                </c:pt>
                <c:pt idx="10">
                  <c:v>2.8049999999999997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9-4866-A984-BDA0C1686CB6}"/>
            </c:ext>
          </c:extLst>
        </c:ser>
        <c:ser>
          <c:idx val="1"/>
          <c:order val="1"/>
          <c:tx>
            <c:strRef>
              <c:f>' Grafica '!$C$61</c:f>
              <c:strCache>
                <c:ptCount val="1"/>
                <c:pt idx="0">
                  <c:v>Cuenta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'!$A$62:$A$82</c:f>
              <c:multiLvlStrCache>
                <c:ptCount val="13"/>
                <c:lvl>
                  <c:pt idx="0">
                    <c:v>Taquillo</c:v>
                  </c:pt>
                  <c:pt idx="1">
                    <c:v>Chanmico</c:v>
                  </c:pt>
                  <c:pt idx="2">
                    <c:v>Chanmico</c:v>
                  </c:pt>
                  <c:pt idx="3">
                    <c:v>La Argentina </c:v>
                  </c:pt>
                  <c:pt idx="4">
                    <c:v>San Lorenzo</c:v>
                  </c:pt>
                  <c:pt idx="5">
                    <c:v>Talcualhuya</c:v>
                  </c:pt>
                  <c:pt idx="6">
                    <c:v>la Isla</c:v>
                  </c:pt>
                  <c:pt idx="7">
                    <c:v>Chanmico</c:v>
                  </c:pt>
                  <c:pt idx="8">
                    <c:v>Chanmico</c:v>
                  </c:pt>
                  <c:pt idx="9">
                    <c:v>El Socorro - Taquillo </c:v>
                  </c:pt>
                  <c:pt idx="10">
                    <c:v>Talcualhuya</c:v>
                  </c:pt>
                  <c:pt idx="11">
                    <c:v>la Isla</c:v>
                  </c:pt>
                  <c:pt idx="12">
                    <c:v>Los Abriles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7">
                    <c:v>Noviembre</c:v>
                  </c:pt>
                  <c:pt idx="8">
                    <c:v>Diciembre</c:v>
                  </c:pt>
                  <c:pt idx="9">
                    <c:v>Abril </c:v>
                  </c:pt>
                </c:lvl>
                <c:lvl>
                  <c:pt idx="0">
                    <c:v>La Libertad</c:v>
                  </c:pt>
                </c:lvl>
              </c:multiLvlStrCache>
            </c:multiLvlStrRef>
          </c:cat>
          <c:val>
            <c:numRef>
              <c:f>' Grafica '!$C$62:$C$82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9-4866-A984-BDA0C1686C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493376"/>
        <c:axId val="161494912"/>
      </c:barChart>
      <c:catAx>
        <c:axId val="16149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94912"/>
        <c:crosses val="autoZero"/>
        <c:auto val="1"/>
        <c:lblAlgn val="ctr"/>
        <c:lblOffset val="100"/>
        <c:noMultiLvlLbl val="0"/>
      </c:catAx>
      <c:valAx>
        <c:axId val="16149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49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!TablaDinámica11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 Sonsonate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SV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'!$B$134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'!$A$135:$A$143</c:f>
              <c:multiLvlStrCache>
                <c:ptCount val="4"/>
                <c:lvl>
                  <c:pt idx="0">
                    <c:v>San Marcelino</c:v>
                  </c:pt>
                  <c:pt idx="1">
                    <c:v>San Marcelino</c:v>
                  </c:pt>
                  <c:pt idx="2">
                    <c:v>Plan de Amayo </c:v>
                  </c:pt>
                  <c:pt idx="3">
                    <c:v>San Marcelino</c:v>
                  </c:pt>
                </c:lvl>
                <c:lvl>
                  <c:pt idx="0">
                    <c:v>Febrero</c:v>
                  </c:pt>
                  <c:pt idx="1">
                    <c:v>Marzo</c:v>
                  </c:pt>
                  <c:pt idx="3">
                    <c:v>Abril </c:v>
                  </c:pt>
                </c:lvl>
                <c:lvl>
                  <c:pt idx="0">
                    <c:v>Sonsonate</c:v>
                  </c:pt>
                </c:lvl>
              </c:multiLvlStrCache>
            </c:multiLvlStrRef>
          </c:cat>
          <c:val>
            <c:numRef>
              <c:f>' Grafica '!$B$135:$B$143</c:f>
              <c:numCache>
                <c:formatCode>General</c:formatCode>
                <c:ptCount val="4"/>
                <c:pt idx="0">
                  <c:v>41.400000000000006</c:v>
                </c:pt>
                <c:pt idx="1">
                  <c:v>11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B-43AE-A4E2-128CBF18B32D}"/>
            </c:ext>
          </c:extLst>
        </c:ser>
        <c:ser>
          <c:idx val="1"/>
          <c:order val="1"/>
          <c:tx>
            <c:strRef>
              <c:f>' Grafica '!$C$134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Grafica '!$A$135:$A$143</c:f>
              <c:multiLvlStrCache>
                <c:ptCount val="4"/>
                <c:lvl>
                  <c:pt idx="0">
                    <c:v>San Marcelino</c:v>
                  </c:pt>
                  <c:pt idx="1">
                    <c:v>San Marcelino</c:v>
                  </c:pt>
                  <c:pt idx="2">
                    <c:v>Plan de Amayo </c:v>
                  </c:pt>
                  <c:pt idx="3">
                    <c:v>San Marcelino</c:v>
                  </c:pt>
                </c:lvl>
                <c:lvl>
                  <c:pt idx="0">
                    <c:v>Febrero</c:v>
                  </c:pt>
                  <c:pt idx="1">
                    <c:v>Marzo</c:v>
                  </c:pt>
                  <c:pt idx="3">
                    <c:v>Abril </c:v>
                  </c:pt>
                </c:lvl>
                <c:lvl>
                  <c:pt idx="0">
                    <c:v>Sonsonate</c:v>
                  </c:pt>
                </c:lvl>
              </c:multiLvlStrCache>
            </c:multiLvlStrRef>
          </c:cat>
          <c:val>
            <c:numRef>
              <c:f>' Grafica '!$C$135:$C$143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B-43AE-A4E2-128CBF18B3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563392"/>
        <c:axId val="161564928"/>
      </c:barChart>
      <c:catAx>
        <c:axId val="1615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564928"/>
        <c:crosses val="autoZero"/>
        <c:auto val="1"/>
        <c:lblAlgn val="ctr"/>
        <c:lblOffset val="100"/>
        <c:noMultiLvlLbl val="0"/>
      </c:catAx>
      <c:valAx>
        <c:axId val="1615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56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INCENDIO FORESTALES  Reg. ANP Y ZA  al  30  de Abril  2021   ULTIMO (002).xlsx] Grafica !TablaDinámica1</c:name>
    <c:fmtId val="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</a:t>
            </a:r>
            <a:r>
              <a:rPr lang="es-SV" baseline="0"/>
              <a:t> La Paz</a:t>
            </a:r>
            <a:endParaRPr lang="es-SV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'!$B$153</c:f>
              <c:strCache>
                <c:ptCount val="1"/>
                <c:pt idx="0">
                  <c:v>Suma de Ha afectadas en ANP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Grafica '!$A$154:$A$160</c:f>
              <c:multiLvlStrCache>
                <c:ptCount val="3"/>
                <c:lvl>
                  <c:pt idx="0">
                    <c:v>Santa Clara</c:v>
                  </c:pt>
                  <c:pt idx="1">
                    <c:v>Santa Clara</c:v>
                  </c:pt>
                  <c:pt idx="2">
                    <c:v>Escuintla 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La Paz</c:v>
                  </c:pt>
                </c:lvl>
              </c:multiLvlStrCache>
            </c:multiLvlStrRef>
          </c:cat>
          <c:val>
            <c:numRef>
              <c:f>' Grafica '!$B$154:$B$160</c:f>
              <c:numCache>
                <c:formatCode>General</c:formatCode>
                <c:ptCount val="3"/>
                <c:pt idx="0">
                  <c:v>11.88</c:v>
                </c:pt>
                <c:pt idx="1">
                  <c:v>3.5</c:v>
                </c:pt>
                <c:pt idx="2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E-436C-8FC1-0C0D9DE22709}"/>
            </c:ext>
          </c:extLst>
        </c:ser>
        <c:ser>
          <c:idx val="1"/>
          <c:order val="1"/>
          <c:tx>
            <c:strRef>
              <c:f>' Grafica '!$C$153</c:f>
              <c:strCache>
                <c:ptCount val="1"/>
                <c:pt idx="0">
                  <c:v>Suma de Ha afectas fuera de 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Grafica '!$A$154:$A$160</c:f>
              <c:multiLvlStrCache>
                <c:ptCount val="3"/>
                <c:lvl>
                  <c:pt idx="0">
                    <c:v>Santa Clara</c:v>
                  </c:pt>
                  <c:pt idx="1">
                    <c:v>Santa Clara</c:v>
                  </c:pt>
                  <c:pt idx="2">
                    <c:v>Escuintla </c:v>
                  </c:pt>
                </c:lvl>
                <c:lvl>
                  <c:pt idx="0">
                    <c:v>Marzo</c:v>
                  </c:pt>
                  <c:pt idx="1">
                    <c:v>Abril </c:v>
                  </c:pt>
                </c:lvl>
                <c:lvl>
                  <c:pt idx="0">
                    <c:v>La Paz</c:v>
                  </c:pt>
                </c:lvl>
              </c:multiLvlStrCache>
            </c:multiLvlStrRef>
          </c:cat>
          <c:val>
            <c:numRef>
              <c:f>' Grafica '!$C$154:$C$160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E-436C-8FC1-0C0D9DE2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12160"/>
        <c:axId val="161613696"/>
      </c:barChart>
      <c:catAx>
        <c:axId val="16161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13696"/>
        <c:crosses val="autoZero"/>
        <c:auto val="1"/>
        <c:lblAlgn val="ctr"/>
        <c:lblOffset val="100"/>
        <c:noMultiLvlLbl val="0"/>
      </c:catAx>
      <c:valAx>
        <c:axId val="16161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161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13607</xdr:colOff>
      <xdr:row>1</xdr:row>
      <xdr:rowOff>0</xdr:rowOff>
    </xdr:from>
    <xdr:to>
      <xdr:col>14</xdr:col>
      <xdr:colOff>13607</xdr:colOff>
      <xdr:row>21</xdr:row>
      <xdr:rowOff>12700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529771</xdr:colOff>
      <xdr:row>23</xdr:row>
      <xdr:rowOff>162379</xdr:rowOff>
    </xdr:from>
    <xdr:to>
      <xdr:col>13</xdr:col>
      <xdr:colOff>747485</xdr:colOff>
      <xdr:row>36</xdr:row>
      <xdr:rowOff>149679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590550</xdr:colOff>
      <xdr:row>41</xdr:row>
      <xdr:rowOff>177800</xdr:rowOff>
    </xdr:from>
    <xdr:to>
      <xdr:col>14</xdr:col>
      <xdr:colOff>12700</xdr:colOff>
      <xdr:row>53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6803</xdr:colOff>
      <xdr:row>86</xdr:row>
      <xdr:rowOff>907</xdr:rowOff>
    </xdr:from>
    <xdr:to>
      <xdr:col>14</xdr:col>
      <xdr:colOff>11339</xdr:colOff>
      <xdr:row>99</xdr:row>
      <xdr:rowOff>178707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6350</xdr:colOff>
      <xdr:row>102</xdr:row>
      <xdr:rowOff>13607</xdr:rowOff>
    </xdr:from>
    <xdr:to>
      <xdr:col>13</xdr:col>
      <xdr:colOff>739775</xdr:colOff>
      <xdr:row>113</xdr:row>
      <xdr:rowOff>13607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3628</xdr:colOff>
      <xdr:row>116</xdr:row>
      <xdr:rowOff>0</xdr:rowOff>
    </xdr:from>
    <xdr:to>
      <xdr:col>14</xdr:col>
      <xdr:colOff>13607</xdr:colOff>
      <xdr:row>129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6802</xdr:colOff>
      <xdr:row>60</xdr:row>
      <xdr:rowOff>16327</xdr:rowOff>
    </xdr:from>
    <xdr:to>
      <xdr:col>14</xdr:col>
      <xdr:colOff>0</xdr:colOff>
      <xdr:row>81</xdr:row>
      <xdr:rowOff>176892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132</xdr:row>
      <xdr:rowOff>179613</xdr:rowOff>
    </xdr:from>
    <xdr:to>
      <xdr:col>14</xdr:col>
      <xdr:colOff>20410</xdr:colOff>
      <xdr:row>149</xdr:row>
      <xdr:rowOff>27214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27213</xdr:colOff>
      <xdr:row>152</xdr:row>
      <xdr:rowOff>2721</xdr:rowOff>
    </xdr:from>
    <xdr:to>
      <xdr:col>13</xdr:col>
      <xdr:colOff>734785</xdr:colOff>
      <xdr:row>166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13606</xdr:colOff>
      <xdr:row>168</xdr:row>
      <xdr:rowOff>152398</xdr:rowOff>
    </xdr:from>
    <xdr:to>
      <xdr:col>13</xdr:col>
      <xdr:colOff>721178</xdr:colOff>
      <xdr:row>183</xdr:row>
      <xdr:rowOff>149677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13606</xdr:colOff>
      <xdr:row>188</xdr:row>
      <xdr:rowOff>29935</xdr:rowOff>
    </xdr:from>
    <xdr:to>
      <xdr:col>14</xdr:col>
      <xdr:colOff>27213</xdr:colOff>
      <xdr:row>203</xdr:row>
      <xdr:rowOff>136071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71439</xdr:colOff>
      <xdr:row>0</xdr:row>
      <xdr:rowOff>214310</xdr:rowOff>
    </xdr:from>
    <xdr:to>
      <xdr:col>2</xdr:col>
      <xdr:colOff>1047750</xdr:colOff>
      <xdr:row>1</xdr:row>
      <xdr:rowOff>857250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DA529-B684-495E-9CED-B1DB37E03F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4" y="214310"/>
          <a:ext cx="3405186" cy="1738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ceron\Desktop\EVELIA%20INCENDIOS%202021\INCENDIOS%20INCENDIOS%2010-3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registro de incendios"/>
      <sheetName val="Hoja1"/>
      <sheetName val="Datos"/>
      <sheetName val="Estadisticas "/>
      <sheetName val="Hoja2"/>
    </sheetNames>
    <sheetDataSet>
      <sheetData sheetId="0" refreshError="1">
        <row r="2">
          <cell r="N2" t="str">
            <v>13°48'9.11"N</v>
          </cell>
          <cell r="O2" t="str">
            <v xml:space="preserve"> 89°19'58.23"O</v>
          </cell>
        </row>
        <row r="3">
          <cell r="N3" t="str">
            <v xml:space="preserve"> 13°48'8.86"N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317.491366898146" createdVersion="6" refreshedVersion="6" minRefreshableVersion="3" recordCount="60" xr:uid="{00000000-000A-0000-FFFF-FFFF01000000}">
  <cacheSource type="worksheet">
    <worksheetSource ref="A3:R63" sheet="Registro IF  30 SEPTIEMBRE 2021"/>
  </cacheSource>
  <cacheFields count="18">
    <cacheField name="No." numFmtId="0">
      <sharedItems containsString="0" containsBlank="1" containsNumber="1" containsInteger="1" minValue="1" maxValue="57"/>
    </cacheField>
    <cacheField name="Selecciones departamento o municipio" numFmtId="0">
      <sharedItems containsBlank="1"/>
    </cacheField>
    <cacheField name="Nombre del departamento o municipio" numFmtId="0">
      <sharedItems containsBlank="1" count="13">
        <s v="La Libertad"/>
        <s v="Santa Ana"/>
        <s v="Ahuachapán"/>
        <s v="Sonsonate"/>
        <s v="San Vicente"/>
        <s v="Cuscatlán"/>
        <s v="Chalatenango"/>
        <s v="La Unión "/>
        <s v="La Paz"/>
        <s v="San Miguel"/>
        <s v="Morazán "/>
        <s v="Usulután"/>
        <m/>
      </sharedItems>
    </cacheField>
    <cacheField name="ANP" numFmtId="0">
      <sharedItems containsBlank="1" count="30">
        <s v="Chanmico"/>
        <s v="Taquillo"/>
        <s v="San Jerónimo"/>
        <s v="El Imposible"/>
        <s v="San Marcelino"/>
        <s v="La Joya"/>
        <s v="Cerrón Grande"/>
        <s v="La Montañona"/>
        <s v="La Argentina "/>
        <s v="Conchagua "/>
        <s v="San Lorenzo"/>
        <s v="Santa Clara"/>
        <s v="Talcualhuya"/>
        <s v="Plan de Amayo "/>
        <s v="Las Moritas"/>
        <s v="la Isla"/>
        <s v="La Ermita "/>
        <s v="El Socorro - Taquillo "/>
        <s v="Cerro La Cucaracha"/>
        <s v="Hoja de Sal                                                               "/>
        <s v="Cinquera "/>
        <s v="Escuintla "/>
        <s v="Parque San Diego"/>
        <s v="Colima"/>
        <s v="Los Abriles"/>
        <s v="Volcán de  San Miguel"/>
        <s v="La Magdalena"/>
        <s v="El Caballito"/>
        <s v="Las Nieves "/>
        <m/>
      </sharedItems>
    </cacheField>
    <cacheField name="Mes" numFmtId="0">
      <sharedItems containsBlank="1" count="7">
        <s v="Noviembre"/>
        <s v="Diciembre"/>
        <s v="Enero"/>
        <s v="Febrero"/>
        <s v="Marzo"/>
        <s v="Abril "/>
        <m/>
      </sharedItems>
    </cacheField>
    <cacheField name="Fecha inicio" numFmtId="14">
      <sharedItems containsNonDate="0" containsDate="1" containsString="0" containsBlank="1" minDate="2020-11-14T00:00:00" maxDate="2021-04-27T00:00:00"/>
    </cacheField>
    <cacheField name="Fecha de finalización" numFmtId="14">
      <sharedItems containsDate="1" containsBlank="1" containsMixedTypes="1" minDate="2020-11-14T00:00:00" maxDate="2021-04-27T00:00:00"/>
    </cacheField>
    <cacheField name="Ocurrencia: adentro ANP" numFmtId="0">
      <sharedItems containsBlank="1"/>
    </cacheField>
    <cacheField name="Ocurrencia: zona de amortiguamiento" numFmtId="0">
      <sharedItems containsBlank="1"/>
    </cacheField>
    <cacheField name="Ocurrencia: en ANP y zona de amortiguamiento" numFmtId="0">
      <sharedItems containsBlank="1"/>
    </cacheField>
    <cacheField name="Ha afectadas en ANP" numFmtId="0">
      <sharedItems containsString="0" containsBlank="1" containsNumber="1" minValue="0" maxValue="100"/>
    </cacheField>
    <cacheField name="Ha afectas fuera de ANP" numFmtId="0">
      <sharedItems containsString="0" containsBlank="1" containsNumber="1" minValue="0" maxValue="430"/>
    </cacheField>
    <cacheField name="Total afectado" numFmtId="0">
      <sharedItems containsString="0" containsBlank="1" containsNumber="1" minValue="5.0000000000000001E-3" maxValue="430" count="47">
        <n v="0.5"/>
        <n v="2.5"/>
        <n v="0.31440000000000001"/>
        <n v="2.85"/>
        <n v="0.25"/>
        <n v="0.7"/>
        <n v="40"/>
        <n v="41"/>
        <n v="0.04"/>
        <n v="150"/>
        <n v="100"/>
        <n v="1.2"/>
        <n v="8"/>
        <n v="13"/>
        <n v="2"/>
        <n v="4.8"/>
        <n v="2.79"/>
        <n v="0.03"/>
        <n v="6.98"/>
        <n v="3"/>
        <n v="0.3"/>
        <n v="1"/>
        <n v="270"/>
        <n v="0.60000000000000009"/>
        <n v="430"/>
        <n v="2.1"/>
        <n v="2.8"/>
        <n v="45.5"/>
        <n v="17.5"/>
        <n v="42"/>
        <n v="7"/>
        <n v="1.4"/>
        <n v="0.55000000000000004"/>
        <n v="3.5"/>
        <n v="43.88"/>
        <n v="0.58550000000000002"/>
        <n v="5"/>
        <n v="17"/>
        <n v="4.45"/>
        <n v="45"/>
        <n v="1.3"/>
        <n v="10"/>
        <n v="8.4"/>
        <n v="3.94"/>
        <n v="5.0000000000000001E-3"/>
        <n v="2.14"/>
        <m/>
      </sharedItems>
    </cacheField>
    <cacheField name="Latitud" numFmtId="0">
      <sharedItems containsBlank="1"/>
    </cacheField>
    <cacheField name="Longitud" numFmtId="0">
      <sharedItems containsBlank="1"/>
    </cacheField>
    <cacheField name="Ecosistema afectado" numFmtId="0">
      <sharedItems containsBlank="1"/>
    </cacheField>
    <cacheField name="Enlace técnico" numFmtId="0">
      <sharedItems containsBlank="1"/>
    </cacheField>
    <cacheField name="Origen del incendio" numFmtId="0">
      <sharedItems containsBlank="1" count="6">
        <s v="Intencional"/>
        <s v="Extracción de fauna silvestre"/>
        <s v="Quema de residuos sólidos"/>
        <s v="Quema agrícola"/>
        <s v="Causa desconocid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n v="1"/>
    <s v="Departamentos"/>
    <x v="0"/>
    <x v="0"/>
    <x v="0"/>
    <d v="2020-11-14T00:00:00"/>
    <d v="2020-11-14T00:00:00"/>
    <s v="Si"/>
    <m/>
    <m/>
    <n v="0.5"/>
    <n v="0"/>
    <x v="0"/>
    <s v="13°48'9.11&quot;N"/>
    <s v=" 89°19'58.23&quot;O"/>
    <s v="Vegetación en sucesión sobre colada volcánica (especies pioneras, gramíneas y compuestas)"/>
    <s v="Norma Cerón"/>
    <x v="0"/>
  </r>
  <r>
    <n v="2"/>
    <s v="Departamentos"/>
    <x v="0"/>
    <x v="0"/>
    <x v="1"/>
    <d v="2020-12-21T00:00:00"/>
    <d v="2020-12-21T00:00:00"/>
    <s v="Si"/>
    <m/>
    <m/>
    <n v="2.5"/>
    <n v="0"/>
    <x v="1"/>
    <s v=" 13°48'8.86&quot;N"/>
    <s v="89°20'5.69&quot;O"/>
    <s v="Vegetación en sucesión sobre colada volcánica (especies pioneras, gramíneas y compuestas)"/>
    <s v="Norma Cerón"/>
    <x v="0"/>
  </r>
  <r>
    <n v="3"/>
    <s v="Departamentos"/>
    <x v="0"/>
    <x v="1"/>
    <x v="2"/>
    <d v="2021-01-31T00:00:00"/>
    <d v="2021-01-31T00:00:00"/>
    <s v="Si"/>
    <m/>
    <m/>
    <n v="0.31440000000000001"/>
    <n v="0"/>
    <x v="2"/>
    <s v="13°29´50.94¨"/>
    <s v="89°28´59.03¨"/>
    <s v="Bosque seco, vegetacion de playa"/>
    <s v="René Avendaño"/>
    <x v="1"/>
  </r>
  <r>
    <n v="4"/>
    <s v="Departamentos"/>
    <x v="1"/>
    <x v="2"/>
    <x v="3"/>
    <d v="2021-02-01T00:00:00"/>
    <d v="2021-02-03T00:00:00"/>
    <s v="Si"/>
    <m/>
    <m/>
    <n v="2.85"/>
    <n v="0"/>
    <x v="3"/>
    <s v=" 14ͦ 04’ 53.11’’ "/>
    <s v="89 35’ 29.71’’ "/>
    <s v="Bosque de plantación de pino"/>
    <s v="Jaime Latín"/>
    <x v="0"/>
  </r>
  <r>
    <n v="5"/>
    <s v="Departamentos"/>
    <x v="0"/>
    <x v="0"/>
    <x v="3"/>
    <d v="2021-02-08T00:00:00"/>
    <d v="2021-02-08T00:00:00"/>
    <s v="Si "/>
    <m/>
    <m/>
    <n v="0.25"/>
    <n v="0"/>
    <x v="4"/>
    <s v="13°48'41.86&quot;N"/>
    <s v=" 89°19'34.77&quot;O"/>
    <s v="Vegetacion herbacea Graminéas y compuestas"/>
    <s v="Norma Cerón"/>
    <x v="2"/>
  </r>
  <r>
    <n v="6"/>
    <s v="Departamentos"/>
    <x v="2"/>
    <x v="3"/>
    <x v="3"/>
    <d v="2021-02-16T00:00:00"/>
    <d v="2021-02-17T00:00:00"/>
    <m/>
    <s v="Si"/>
    <m/>
    <n v="0"/>
    <n v="0.25"/>
    <x v="4"/>
    <s v="13°51'28.26''"/>
    <s v="90°0'1.26''"/>
    <s v="Zona agricola"/>
    <s v="Gabriel Cortéz"/>
    <x v="3"/>
  </r>
  <r>
    <n v="7"/>
    <s v="Departamentos"/>
    <x v="3"/>
    <x v="4"/>
    <x v="3"/>
    <d v="2021-02-15T00:00:00"/>
    <d v="2021-02-15T00:00:00"/>
    <s v="Si"/>
    <m/>
    <m/>
    <n v="0.7"/>
    <n v="0"/>
    <x v="5"/>
    <s v="13°80'809''"/>
    <s v=" 89°58'158&quot;O"/>
    <s v="Pastizal, maleza"/>
    <s v="Carolina Avilés"/>
    <x v="4"/>
  </r>
  <r>
    <n v="8"/>
    <s v="Departamentos"/>
    <x v="3"/>
    <x v="4"/>
    <x v="3"/>
    <d v="2021-02-18T00:00:00"/>
    <d v="2021-02-18T00:00:00"/>
    <s v="Si"/>
    <m/>
    <m/>
    <n v="0.7"/>
    <n v="0"/>
    <x v="5"/>
    <s v="13°80'982''"/>
    <s v=" 89°57'038&quot;"/>
    <s v="Zona de lava volcanica con viviendas cercanas"/>
    <s v="Carolina Avilés"/>
    <x v="2"/>
  </r>
  <r>
    <n v="9"/>
    <s v="Departamentos"/>
    <x v="3"/>
    <x v="4"/>
    <x v="3"/>
    <d v="2021-02-22T00:00:00"/>
    <d v="2021-02-23T00:00:00"/>
    <s v="Si"/>
    <m/>
    <m/>
    <n v="40"/>
    <n v="0"/>
    <x v="6"/>
    <s v="13°81.287''"/>
    <s v="89°59'177&quot;"/>
    <s v="Pastizal, maleza, arbustos y algunos áboles como Tecomasuche, San Andres y Quebracho"/>
    <s v="Carolina Avilés"/>
    <x v="4"/>
  </r>
  <r>
    <n v="10"/>
    <s v="Departamentos"/>
    <x v="4"/>
    <x v="5"/>
    <x v="4"/>
    <d v="2021-03-05T00:00:00"/>
    <d v="2021-03-06T00:00:00"/>
    <s v="Si"/>
    <s v="Si"/>
    <s v="Si"/>
    <n v="20"/>
    <n v="21"/>
    <x v="7"/>
    <s v=" 13°38'5.09&quot;N"/>
    <s v="88°44'57.39&quot;O"/>
    <s v="En la mayoria son rastrojos o areas de cultivos anuales, zacateras."/>
    <s v="Andrés Sánchez"/>
    <x v="3"/>
  </r>
  <r>
    <n v="11"/>
    <s v="Departamentos"/>
    <x v="5"/>
    <x v="6"/>
    <x v="4"/>
    <d v="2021-03-05T00:00:00"/>
    <d v="2021-03-05T00:00:00"/>
    <s v="Si"/>
    <s v="Si"/>
    <s v="Si"/>
    <n v="0.04"/>
    <n v="0"/>
    <x v="8"/>
    <s v="13°56´14.5¨"/>
    <s v="88°59´24.7¨"/>
    <s v="Tierras fluctuantes con vegetacion seca de Jacinto acuatico"/>
    <s v="Claudia Rodríguez"/>
    <x v="4"/>
  </r>
  <r>
    <n v="12"/>
    <s v="Departamentos"/>
    <x v="6"/>
    <x v="7"/>
    <x v="4"/>
    <d v="2021-03-04T00:00:00"/>
    <d v="2021-03-05T00:00:00"/>
    <m/>
    <s v="Si"/>
    <m/>
    <n v="0"/>
    <n v="150"/>
    <x v="9"/>
    <s v=" 14° 6'21.81&quot;N"/>
    <s v=" 89°57'50.42&quot;O"/>
    <s v="Ecosistemas agropecuarios, matorrales y un bosquete de pino y roble"/>
    <s v="Fredy Franco"/>
    <x v="3"/>
  </r>
  <r>
    <n v="13"/>
    <s v="Departamentos"/>
    <x v="6"/>
    <x v="7"/>
    <x v="4"/>
    <d v="2021-02-27T00:00:00"/>
    <d v="2021-03-03T00:00:00"/>
    <s v="Si"/>
    <s v="Si"/>
    <s v="Si"/>
    <n v="100"/>
    <n v="0"/>
    <x v="10"/>
    <s v=" 14° 7'15.63&quot;N"/>
    <s v=" 89°54'36.13&quot;O"/>
    <s v="ecosistemas de uso agrícola, matorrales y el bosque de pino (Pinus sp) y roble (Quercus sp) del macizo boscoso"/>
    <s v="Fredy Franco"/>
    <x v="3"/>
  </r>
  <r>
    <n v="14"/>
    <s v="Departamentos"/>
    <x v="6"/>
    <x v="7"/>
    <x v="4"/>
    <d v="2021-03-07T00:00:00"/>
    <d v="2021-03-08T00:00:00"/>
    <s v="Si"/>
    <m/>
    <m/>
    <n v="1.2"/>
    <n v="0"/>
    <x v="11"/>
    <s v=" 14° 7'15.63&quot;N"/>
    <s v=" 89°54'36.13&quot;O"/>
    <s v="Bosque de pino (Pinus sp) y roble (Quercus sp) del macizo boscoso"/>
    <s v="Fredy Franco"/>
    <x v="4"/>
  </r>
  <r>
    <n v="15"/>
    <s v="Departamentos"/>
    <x v="3"/>
    <x v="4"/>
    <x v="4"/>
    <d v="2021-03-07T00:00:00"/>
    <d v="2021-03-07T00:00:00"/>
    <s v="Si"/>
    <m/>
    <m/>
    <n v="8"/>
    <n v="0"/>
    <x v="12"/>
    <s v=" 14°48'077&quot;N"/>
    <s v=" 89°34'955&quot;O"/>
    <s v="Maleza, arbustos y 7 árboles de pino que habian sido plantados en el sitio"/>
    <s v="Carolina Avilés"/>
    <x v="4"/>
  </r>
  <r>
    <n v="16"/>
    <s v="Departamentos"/>
    <x v="0"/>
    <x v="0"/>
    <x v="4"/>
    <d v="2021-03-09T00:00:00"/>
    <d v="2021-03-09T00:00:00"/>
    <s v="Si"/>
    <s v="Si"/>
    <s v="Si"/>
    <n v="8"/>
    <n v="5"/>
    <x v="13"/>
    <s v="13° 49'44.10&quot;N"/>
    <s v=" 89°19'29.40&quot;O"/>
    <s v="Vegetación en sucesión ecológica (árboles en desarrollo y estrato herbáceo) Se observó  un espécimen adulto de Sphiggurus mexicanus (cuerpo espín) muerto por la acción del fuego."/>
    <s v="Norma Cerón"/>
    <x v="3"/>
  </r>
  <r>
    <n v="17"/>
    <s v="Departamentos"/>
    <x v="0"/>
    <x v="0"/>
    <x v="4"/>
    <d v="2021-03-17T00:00:00"/>
    <s v="17/3721"/>
    <s v="Si"/>
    <s v="Si "/>
    <s v="Si "/>
    <n v="0.5"/>
    <n v="1.5"/>
    <x v="14"/>
    <s v=" 13°47'53.68&quot;N"/>
    <s v=" 89°20'19.01&quot;O"/>
    <s v="Vegetación  en sucesión sobre colada volcánica (especies pioneras, gramíneas y compuestas)"/>
    <s v="Norma Cerón"/>
    <x v="2"/>
  </r>
  <r>
    <n v="18"/>
    <s v="Departamentos"/>
    <x v="6"/>
    <x v="7"/>
    <x v="4"/>
    <d v="2021-03-17T00:00:00"/>
    <d v="2021-03-18T00:00:00"/>
    <s v="Si"/>
    <m/>
    <m/>
    <n v="2"/>
    <n v="0"/>
    <x v="14"/>
    <s v=" 14° 7'15.63&quot;N"/>
    <s v=" 88°54'36.13&quot;O"/>
    <s v="Bosque de pino (Pinus sp) y roble (Quercus sp) del macizo boscoso"/>
    <s v="Fredy Franco"/>
    <x v="4"/>
  </r>
  <r>
    <n v="19"/>
    <s v="Departamentos"/>
    <x v="0"/>
    <x v="8"/>
    <x v="4"/>
    <d v="2021-03-18T00:00:00"/>
    <d v="2021-03-18T00:00:00"/>
    <s v="Si"/>
    <m/>
    <m/>
    <n v="4.8"/>
    <n v="0"/>
    <x v="15"/>
    <s v=" 13°8'42.33&quot;N"/>
    <s v=" 89°20'39.71&quot;O"/>
    <s v="Especies en regeneración natural fustales de  Sicahuite y  Quebracho,  y  vegetación herbácea en  parcelas agrícolas  "/>
    <s v="Norma Cerón"/>
    <x v="3"/>
  </r>
  <r>
    <n v="20"/>
    <s v="Departamentos"/>
    <x v="7"/>
    <x v="9"/>
    <x v="4"/>
    <d v="2021-03-18T00:00:00"/>
    <d v="2021-03-18T00:00:00"/>
    <m/>
    <s v="Si"/>
    <m/>
    <n v="0"/>
    <n v="2.79"/>
    <x v="16"/>
    <s v="13°16'37.97&quot;N"/>
    <s v="87°49'5.89&quot;O"/>
    <s v="Zona de potreros, y vegetación dispersa de Nance y Tigüilote en propiedad privada."/>
    <s v="Andres Sanchez "/>
    <x v="3"/>
  </r>
  <r>
    <n v="21"/>
    <s v="Departamentos"/>
    <x v="0"/>
    <x v="0"/>
    <x v="4"/>
    <d v="2021-03-19T00:00:00"/>
    <d v="2021-03-19T00:00:00"/>
    <s v="Si "/>
    <s v="Si "/>
    <s v="Si "/>
    <n v="0.02"/>
    <n v="0.01"/>
    <x v="17"/>
    <s v="13°48'24.81&quot;N"/>
    <s v=" 89°19'37.90&quot;O"/>
    <s v="Especies pioneras sobre colada volcánica (gramínea y compuesta)"/>
    <s v="Norma Ceron "/>
    <x v="0"/>
  </r>
  <r>
    <n v="22"/>
    <s v="Departamentos"/>
    <x v="0"/>
    <x v="10"/>
    <x v="4"/>
    <d v="2021-03-23T00:00:00"/>
    <d v="2021-03-23T00:00:00"/>
    <s v="No"/>
    <s v="Si"/>
    <m/>
    <n v="0"/>
    <n v="0.04"/>
    <x v="8"/>
    <s v="13°51'13.10&quot;N"/>
    <s v="89°18'72.50&quot;O"/>
    <s v="Vegetación en desarrollo sobre colada volcánica: Tecomasuche, Flor blanca, Shilo, Tigüilote, Jiote  "/>
    <s v="Norma Ceron "/>
    <x v="1"/>
  </r>
  <r>
    <n v="23"/>
    <s v="Departamentos"/>
    <x v="8"/>
    <x v="11"/>
    <x v="4"/>
    <d v="2021-03-24T00:00:00"/>
    <d v="2021-03-24T00:00:00"/>
    <s v="Si"/>
    <m/>
    <m/>
    <n v="6.98"/>
    <n v="0"/>
    <x v="18"/>
    <s v="13°48'24.81&quot;N"/>
    <s v="89°19'37.90&quot;O"/>
    <s v="Cultivo de caña en el interior del ANP"/>
    <s v="Rene Avendaño"/>
    <x v="3"/>
  </r>
  <r>
    <n v="24"/>
    <s v="Departamentos"/>
    <x v="3"/>
    <x v="4"/>
    <x v="4"/>
    <d v="2021-03-24T00:00:00"/>
    <d v="2021-03-25T00:00:00"/>
    <s v="Si"/>
    <m/>
    <m/>
    <n v="3"/>
    <n v="0"/>
    <x v="19"/>
    <s v="13°47'24&quot;N"/>
    <s v="89°37'44&quot;"/>
    <s v="lava volcanica, graminiesas y algunos arboles como &quot;quebracho&quot;, &quot;canilla de mula&quot;,&quot;laurel y &quot;madere cacao&quot;"/>
    <s v=" Carolina Aviles "/>
    <x v="4"/>
  </r>
  <r>
    <n v="25"/>
    <s v="Departamentos"/>
    <x v="0"/>
    <x v="12"/>
    <x v="4"/>
    <d v="2021-03-25T00:00:00"/>
    <d v="2021-03-25T00:00:00"/>
    <s v="Si"/>
    <m/>
    <m/>
    <n v="0.3"/>
    <n v="0"/>
    <x v="20"/>
    <s v=" 13°54'12.54&quot;N"/>
    <s v=" 89°18'41.12&quot;O"/>
    <s v="Parcelas agricola en el  interior del  ANP "/>
    <s v=" Norma  Ceron "/>
    <x v="3"/>
  </r>
  <r>
    <n v="26"/>
    <s v="Departamentos"/>
    <x v="3"/>
    <x v="13"/>
    <x v="4"/>
    <d v="2021-03-25T00:00:00"/>
    <d v="2021-03-25T00:00:00"/>
    <m/>
    <s v="Si"/>
    <m/>
    <n v="0"/>
    <n v="1"/>
    <x v="21"/>
    <s v="13°40'80.7&quot;N"/>
    <s v="89°38'31.8&quot;O"/>
    <s v="Quema de parcelas agricola en   propiedad privada colindante al  ANP "/>
    <s v="Luis Pineda "/>
    <x v="3"/>
  </r>
  <r>
    <n v="27"/>
    <s v="Departamentos"/>
    <x v="9"/>
    <x v="14"/>
    <x v="4"/>
    <d v="2021-03-27T00:00:00"/>
    <d v="2021-03-01T00:00:00"/>
    <s v="Si"/>
    <s v="Si "/>
    <s v="Si"/>
    <n v="70"/>
    <n v="200"/>
    <x v="22"/>
    <s v="13°21'26.72&quot;"/>
    <s v="  -  88°.13'26.67&quot;"/>
    <s v="Bosque humedo sub tropical "/>
    <s v="Rosa Parada "/>
    <x v="4"/>
  </r>
  <r>
    <n v="28"/>
    <s v="Departamentos"/>
    <x v="0"/>
    <x v="15"/>
    <x v="4"/>
    <d v="2021-03-28T00:00:00"/>
    <d v="2021-03-29T00:00:00"/>
    <s v="Si"/>
    <s v="Si"/>
    <s v="Si"/>
    <n v="0.2"/>
    <n v="0.4"/>
    <x v="23"/>
    <s v=" 13°50'3.99&quot;N"/>
    <s v=" 89°19'53.56&quot;O"/>
    <s v=" Vegetación en sucesión ecológica sobre colada volcánica"/>
    <s v="Norma Ceron "/>
    <x v="3"/>
  </r>
  <r>
    <n v="29"/>
    <s v="Departamentos"/>
    <x v="10"/>
    <x v="16"/>
    <x v="4"/>
    <d v="2021-03-28T00:00:00"/>
    <d v="2021-03-29T00:00:00"/>
    <m/>
    <s v="Si "/>
    <m/>
    <n v="0"/>
    <n v="430"/>
    <x v="24"/>
    <s v=" 13°58'31.50&quot;N"/>
    <s v=" 88°05'59.77&quot;O"/>
    <s v="Bosque de pino- roble (Coníferas) "/>
    <s v="Norma Ceron "/>
    <x v="4"/>
  </r>
  <r>
    <n v="30"/>
    <s v="Departamentos"/>
    <x v="8"/>
    <x v="11"/>
    <x v="4"/>
    <d v="2021-03-30T00:00:00"/>
    <d v="2021-03-30T00:00:00"/>
    <s v="Si "/>
    <m/>
    <m/>
    <n v="2.1"/>
    <n v="0"/>
    <x v="25"/>
    <s v="13°24´37.4&quot;"/>
    <s v="89°05´02.2&quot;"/>
    <s v="Zacate jaragua"/>
    <s v="Rene Avendaño"/>
    <x v="4"/>
  </r>
  <r>
    <n v="31"/>
    <s v="Departamentos"/>
    <x v="8"/>
    <x v="11"/>
    <x v="4"/>
    <d v="2021-03-31T00:00:00"/>
    <d v="2021-03-31T00:00:00"/>
    <s v="Si"/>
    <m/>
    <m/>
    <n v="2.8"/>
    <n v="0"/>
    <x v="26"/>
    <s v="13°24´35.18¨"/>
    <s v="89°05´04.47"/>
    <s v="Zacate Jaragua, Bijagua, barco y arboles de caulote"/>
    <s v="René Avendaño"/>
    <x v="4"/>
  </r>
  <r>
    <n v="32"/>
    <s v="Departamentos"/>
    <x v="0"/>
    <x v="17"/>
    <x v="5"/>
    <d v="2021-04-01T00:00:00"/>
    <d v="2021-04-02T00:00:00"/>
    <m/>
    <s v="Si"/>
    <m/>
    <n v="0"/>
    <n v="45.5"/>
    <x v="27"/>
    <s v="13° 30´32.2&quot;"/>
    <s v="89°32´02.7"/>
    <s v="Bosque seco caducifolio y subcaducifolio (25 ha., igual a 35.7 manzanas), vegetacón de farallones y terrenos agrícolas. "/>
    <s v="Rene Avendaño y Vladimir   Baiza "/>
    <x v="3"/>
  </r>
  <r>
    <n v="33"/>
    <s v="Departamentos"/>
    <x v="4"/>
    <x v="18"/>
    <x v="5"/>
    <d v="2021-04-02T00:00:00"/>
    <d v="2021-04-03T00:00:00"/>
    <s v="Si "/>
    <s v="Si"/>
    <s v="Si "/>
    <n v="5.59"/>
    <n v="11.91"/>
    <x v="28"/>
    <s v="13.560696ºN "/>
    <s v="88.801318ºO"/>
    <s v="Zacate sin manejo, algunos árboles de “Caulote” y algunos matorrales"/>
    <s v="Andres Sanchez "/>
    <x v="4"/>
  </r>
  <r>
    <n v="34"/>
    <s v="Departamentos"/>
    <x v="2"/>
    <x v="19"/>
    <x v="5"/>
    <d v="2021-04-02T00:00:00"/>
    <d v="2021-04-03T00:00:00"/>
    <m/>
    <s v="Si "/>
    <m/>
    <n v="0"/>
    <n v="42"/>
    <x v="29"/>
    <s v="13.721622ºN "/>
    <s v="89.968123ºO"/>
    <s v="El incendio daño especies nativas y frutales (Conacaste, Menble,  Ceiba, Zapote, Aguacate, Anona, entre otras) y fauna silvestre: Cascabel, cusuco, gato de monte, conejos, murciélago, chúmelas."/>
    <s v="Gabriel Cortéz"/>
    <x v="4"/>
  </r>
  <r>
    <n v="35"/>
    <s v="Departamentos"/>
    <x v="5"/>
    <x v="20"/>
    <x v="5"/>
    <d v="2021-04-02T00:00:00"/>
    <d v="2021-04-02T00:00:00"/>
    <m/>
    <s v="Si"/>
    <m/>
    <n v="0"/>
    <n v="7"/>
    <x v="30"/>
    <s v="13°53'35.86&quot;N"/>
    <s v="88°59'30.82&quot;O"/>
    <m/>
    <s v="Claudia Rodríguez"/>
    <x v="4"/>
  </r>
  <r>
    <n v="36"/>
    <s v="Departamentos"/>
    <x v="8"/>
    <x v="21"/>
    <x v="5"/>
    <d v="2021-04-02T00:00:00"/>
    <d v="2021-04-02T00:00:00"/>
    <m/>
    <s v="Si"/>
    <m/>
    <n v="0"/>
    <n v="1.4"/>
    <x v="31"/>
    <s v="14.1622.9ºN "/>
    <s v="89.2738.8ºO"/>
    <s v="Bosque  seco tropical (privado)"/>
    <s v="Evelia Martinez "/>
    <x v="0"/>
  </r>
  <r>
    <n v="37"/>
    <s v="Departamento"/>
    <x v="1"/>
    <x v="22"/>
    <x v="5"/>
    <d v="2021-04-02T00:00:00"/>
    <d v="2021-04-02T00:00:00"/>
    <m/>
    <s v="Si "/>
    <m/>
    <n v="0"/>
    <n v="0.55000000000000004"/>
    <x v="32"/>
    <s v="14° 16´ 22.9” N   "/>
    <s v="  89° 27´ 38.8 0"/>
    <s v="Zacate , bejucos y matorales"/>
    <s v="Idalma  Aldana "/>
    <x v="4"/>
  </r>
  <r>
    <n v="38"/>
    <s v="Departamento "/>
    <x v="0"/>
    <x v="15"/>
    <x v="5"/>
    <d v="2021-04-03T00:00:00"/>
    <d v="2021-04-03T00:00:00"/>
    <s v="Si"/>
    <m/>
    <m/>
    <n v="1"/>
    <n v="0"/>
    <x v="21"/>
    <s v=" 13°50'11.6&quot;N"/>
    <s v=" 89°19'48.5&quot;O"/>
    <s v="Especies pioneras sobre colada volcánica, "/>
    <s v="Norma Ceron "/>
    <x v="3"/>
  </r>
  <r>
    <n v="39"/>
    <s v="Departamento "/>
    <x v="8"/>
    <x v="11"/>
    <x v="5"/>
    <d v="2021-04-03T00:00:00"/>
    <m/>
    <s v="Si"/>
    <m/>
    <m/>
    <n v="3.5"/>
    <n v="0"/>
    <x v="33"/>
    <s v="13° 24´30.8"/>
    <s v="89°05´11.8&quot;"/>
    <s v="Zacate Jaraguay Barc, arboles de Caulote y Jocote Jobo"/>
    <s v="René Avendaño"/>
    <x v="3"/>
  </r>
  <r>
    <n v="40"/>
    <s v="Departamentos"/>
    <x v="3"/>
    <x v="4"/>
    <x v="5"/>
    <d v="2021-04-03T00:00:00"/>
    <d v="2021-04-04T00:00:00"/>
    <s v="Si"/>
    <m/>
    <m/>
    <n v="3"/>
    <n v="0"/>
    <x v="19"/>
    <s v="13°48'19.8&quot;"/>
    <s v="89°33'18.7&quot;"/>
    <s v="Lava volcánica, incendio de tipo subterráneo debajo de lava volcánica, consumo de gramíneas y algunos árboles como &quot;quebracho “y  Flor de mayo&quot;"/>
    <s v="Carolina Avilés"/>
    <x v="4"/>
  </r>
  <r>
    <n v="41"/>
    <s v="Departamento "/>
    <x v="5"/>
    <x v="23"/>
    <x v="5"/>
    <d v="2021-04-04T00:00:00"/>
    <d v="2021-04-04T00:00:00"/>
    <s v="Si"/>
    <s v="Si"/>
    <s v="Si"/>
    <n v="1.88"/>
    <n v="42"/>
    <x v="34"/>
    <s v=" 14° 1'50.50&quot;N"/>
    <s v=" 89° 8'44.46&quot;O"/>
    <s v="Bosque Seco Tropical. Arboles: conacaste, Tina, chichipate, tambor, jocote Mora salamos, quebracho morro memble, Jocote, mango, ceiba, Tecomasuchi. Reptiles ofidios."/>
    <s v="Claudia Rodríguez"/>
    <x v="1"/>
  </r>
  <r>
    <n v="42"/>
    <s v="Departamento "/>
    <x v="1"/>
    <x v="22"/>
    <x v="5"/>
    <d v="2021-04-04T00:00:00"/>
    <d v="2021-04-04T00:00:00"/>
    <s v="Si "/>
    <m/>
    <m/>
    <n v="0.58550000000000002"/>
    <n v="0"/>
    <x v="35"/>
    <s v="14° 14´41.6¨N"/>
    <s v="89° 28´32.1”O"/>
    <s v="Bosque Seco "/>
    <s v="Idalma  Aldana "/>
    <x v="4"/>
  </r>
  <r>
    <n v="43"/>
    <s v="Departamento "/>
    <x v="0"/>
    <x v="24"/>
    <x v="5"/>
    <d v="2021-04-04T00:00:00"/>
    <d v="2021-04-04T00:00:00"/>
    <s v="Si"/>
    <m/>
    <m/>
    <n v="2"/>
    <n v="0"/>
    <x v="14"/>
    <s v="13° 78´07.0¨N"/>
    <s v="89°30´24.14”O"/>
    <s v="Especies pioneras sobre colada volcánica y árboles  y arbustos dispersos; parcelas agrícolas  "/>
    <s v="Norma Ceron "/>
    <x v="3"/>
  </r>
  <r>
    <n v="44"/>
    <s v="Departamento"/>
    <x v="9"/>
    <x v="14"/>
    <x v="5"/>
    <d v="2021-04-02T00:00:00"/>
    <d v="2021-04-03T00:00:00"/>
    <m/>
    <s v="Si"/>
    <m/>
    <n v="0"/>
    <n v="5"/>
    <x v="36"/>
    <s v="13°14'7.26&quot;"/>
    <s v="  -  87°.52'33.57&quot;"/>
    <s v="Bosque humedo sub tropical "/>
    <s v="Rosalba Parada"/>
    <x v="3"/>
  </r>
  <r>
    <n v="45"/>
    <s v="Departamento "/>
    <x v="9"/>
    <x v="25"/>
    <x v="5"/>
    <d v="2021-04-02T00:00:00"/>
    <d v="2021-04-04T00:00:00"/>
    <m/>
    <s v="Si"/>
    <m/>
    <n v="0"/>
    <n v="17"/>
    <x v="37"/>
    <s v="13°13'35.13&quot;"/>
    <s v=" -87°53'45.86&quot;"/>
    <s v="Bosque humedo sub tropical "/>
    <s v="Rosalba Parada"/>
    <x v="3"/>
  </r>
  <r>
    <n v="46"/>
    <s v="Departamento "/>
    <x v="8"/>
    <x v="21"/>
    <x v="5"/>
    <d v="2021-04-02T00:00:00"/>
    <d v="2021-04-05T00:00:00"/>
    <s v="Si "/>
    <m/>
    <m/>
    <n v="4.45"/>
    <n v="0"/>
    <x v="38"/>
    <s v="13°22'24.41&quot;N;"/>
    <s v="88°55'6.24&quot;O"/>
    <s v="vegetación de _x000a_bosque inundable, con presencia de vegetación clasificada como protegida en peligro o amenaza de _x000a_extinción"/>
    <s v="Evelia Martinez"/>
    <x v="0"/>
  </r>
  <r>
    <n v="47"/>
    <s v="Departamento"/>
    <x v="1"/>
    <x v="26"/>
    <x v="5"/>
    <d v="2021-04-07T00:00:00"/>
    <d v="2021-04-07T00:00:00"/>
    <m/>
    <s v="Si"/>
    <m/>
    <n v="0"/>
    <n v="1.4"/>
    <x v="31"/>
    <m/>
    <m/>
    <s v="Parcelas agricolas y pastizales y matorrales "/>
    <s v="Jaime Latín"/>
    <x v="3"/>
  </r>
  <r>
    <n v="48"/>
    <s v="Departamento"/>
    <x v="11"/>
    <x v="27"/>
    <x v="5"/>
    <d v="2021-04-02T00:00:00"/>
    <d v="2021-04-07T00:00:00"/>
    <m/>
    <s v="Si"/>
    <m/>
    <n v="0"/>
    <n v="45"/>
    <x v="39"/>
    <m/>
    <m/>
    <s v="Parcelas agricolas y pastizales y matorrales "/>
    <m/>
    <x v="3"/>
  </r>
  <r>
    <n v="49"/>
    <s v="Departamento "/>
    <x v="0"/>
    <x v="12"/>
    <x v="5"/>
    <d v="2021-04-08T00:00:00"/>
    <d v="2021-04-08T00:00:00"/>
    <s v="Si"/>
    <m/>
    <m/>
    <n v="1.3"/>
    <n v="0"/>
    <x v="40"/>
    <s v="13°55'16.39&quot;N"/>
    <s v="89°19'47.80&quot;O"/>
    <s v="Parcelas agricolas y árboles en desarrollo dispersos (laurel, tiguilote, Jiote)"/>
    <s v="Norma Ceron "/>
    <x v="4"/>
  </r>
  <r>
    <n v="50"/>
    <s v="Departamento "/>
    <x v="3"/>
    <x v="4"/>
    <x v="5"/>
    <d v="2021-04-08T00:00:00"/>
    <d v="2021-04-08T00:00:00"/>
    <s v="Si"/>
    <m/>
    <m/>
    <n v="1"/>
    <n v="0"/>
    <x v="21"/>
    <s v="13°47'12.2&quot;N;"/>
    <s v="89°29'44.40&quot;O"/>
    <s v="_x000a_Vegetación primaria en sucesión ecológica sobre colada volcánica "/>
    <s v="Carolina  Aviles"/>
    <x v="4"/>
  </r>
  <r>
    <n v="51"/>
    <s v="Departamento "/>
    <x v="5"/>
    <x v="23"/>
    <x v="5"/>
    <d v="2021-04-08T00:00:00"/>
    <d v="2021-04-08T00:00:00"/>
    <m/>
    <s v="Si "/>
    <m/>
    <n v="0"/>
    <n v="10"/>
    <x v="41"/>
    <s v="14°1'45.18&quot;N"/>
    <s v="89°7'18.97&quot;O"/>
    <s v="Parcelas agrícolas pastizales "/>
    <s v="Claudia Rodríguez"/>
    <x v="4"/>
  </r>
  <r>
    <n v="52"/>
    <s v="Departamento "/>
    <x v="0"/>
    <x v="12"/>
    <x v="5"/>
    <d v="2021-04-12T00:00:00"/>
    <d v="2021-04-13T00:00:00"/>
    <m/>
    <s v="Si "/>
    <m/>
    <m/>
    <n v="8.4"/>
    <x v="42"/>
    <s v="13°55'18.96&quot;N"/>
    <s v="89°20'29.16&quot;O"/>
    <s v="Parcelas agrícolas pastizales"/>
    <s v="Norma Ceron "/>
    <x v="4"/>
  </r>
  <r>
    <n v="53"/>
    <s v="Departamento "/>
    <x v="1"/>
    <x v="22"/>
    <x v="5"/>
    <d v="2021-04-12T00:00:00"/>
    <d v="2021-04-13T00:00:00"/>
    <m/>
    <s v="Si"/>
    <m/>
    <m/>
    <n v="3.94"/>
    <x v="43"/>
    <s v="14°15´45.1”N   "/>
    <s v="89°28´52.1 0"/>
    <s v="Parcelas agrícolas"/>
    <s v="Idalma  Aldana"/>
    <x v="3"/>
  </r>
  <r>
    <n v="54"/>
    <s v="Departamento"/>
    <x v="11"/>
    <x v="28"/>
    <x v="5"/>
    <d v="2021-04-13T00:00:00"/>
    <d v="2021-04-14T00:00:00"/>
    <s v="Si"/>
    <s v="Si"/>
    <s v="Si"/>
    <n v="1"/>
    <n v="6"/>
    <x v="30"/>
    <m/>
    <m/>
    <s v="Pastizal, Bosque Humedo Sub Tropical en estrato arbustivo"/>
    <s v="Xiomara Henriquez"/>
    <x v="3"/>
  </r>
  <r>
    <n v="55"/>
    <s v="Departamento"/>
    <x v="0"/>
    <x v="12"/>
    <x v="5"/>
    <d v="2021-04-15T00:00:00"/>
    <d v="2021-04-16T00:00:00"/>
    <s v="Si"/>
    <m/>
    <m/>
    <n v="5.0000000000000001E-3"/>
    <m/>
    <x v="44"/>
    <s v=" 13°54'47.70&quot;N"/>
    <s v=" 89°19'11.43&quot;O"/>
    <s v="Parcelas agrícolas y relictos de bosque caducifolio"/>
    <s v="Norma Ceron "/>
    <x v="3"/>
  </r>
  <r>
    <n v="56"/>
    <s v="Departamento"/>
    <x v="0"/>
    <x v="12"/>
    <x v="5"/>
    <d v="2021-04-16T00:00:00"/>
    <d v="2021-04-16T00:00:00"/>
    <s v="Si"/>
    <s v="Si"/>
    <s v="Si "/>
    <n v="1.5"/>
    <n v="1"/>
    <x v="1"/>
    <s v="13°54'48.58&quot;N"/>
    <s v=" 89°19'9.63&quot;O"/>
    <s v="Parcelas agrícolas y relictos de bosque de &quot;Chaparro&quot;"/>
    <s v="Norma Ceron "/>
    <x v="3"/>
  </r>
  <r>
    <n v="57"/>
    <s v="Departamento"/>
    <x v="1"/>
    <x v="2"/>
    <x v="5"/>
    <d v="2021-04-26T00:00:00"/>
    <d v="2021-04-26T00:00:00"/>
    <s v="Si"/>
    <m/>
    <m/>
    <n v="2.14"/>
    <m/>
    <x v="45"/>
    <s v="140 04’ 53.11’’ "/>
    <s v="890 35’ 29.71’’"/>
    <s v="Bosque de plantación de pino"/>
    <s v="Jaime Latín"/>
    <x v="0"/>
  </r>
  <r>
    <m/>
    <m/>
    <x v="12"/>
    <x v="29"/>
    <x v="6"/>
    <m/>
    <m/>
    <m/>
    <m/>
    <m/>
    <m/>
    <m/>
    <x v="46"/>
    <m/>
    <m/>
    <m/>
    <m/>
    <x v="5"/>
  </r>
  <r>
    <m/>
    <m/>
    <x v="12"/>
    <x v="29"/>
    <x v="6"/>
    <m/>
    <m/>
    <m/>
    <m/>
    <m/>
    <m/>
    <m/>
    <x v="46"/>
    <m/>
    <m/>
    <m/>
    <m/>
    <x v="5"/>
  </r>
  <r>
    <m/>
    <m/>
    <x v="12"/>
    <x v="29"/>
    <x v="6"/>
    <m/>
    <m/>
    <m/>
    <m/>
    <m/>
    <m/>
    <m/>
    <x v="46"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1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A134:C143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9">
    <i>
      <x v="6"/>
    </i>
    <i r="1">
      <x v="1"/>
    </i>
    <i r="2">
      <x v="4"/>
    </i>
    <i r="1">
      <x v="2"/>
    </i>
    <i r="2">
      <x v="4"/>
    </i>
    <i r="2">
      <x v="13"/>
    </i>
    <i r="1">
      <x v="6"/>
    </i>
    <i r="2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4" type="button" dataOnly="0" labelOnly="1" outline="0" axis="axisRow" fieldPosition="1"/>
    </format>
    <format dxfId="21">
      <pivotArea dataOnly="0" labelOnly="1" fieldPosition="0">
        <references count="1">
          <reference field="4" count="1">
            <x v="2"/>
          </reference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4" type="button" dataOnly="0" labelOnly="1" outline="0" axis="axisRow" fieldPosition="1"/>
    </format>
    <format dxfId="14">
      <pivotArea dataOnly="0" labelOnly="1" fieldPosition="0">
        <references count="1">
          <reference field="4" count="1">
            <x v="2"/>
          </reference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4" type="button" dataOnly="0" labelOnly="1" outline="0" axis="axisRow" fieldPosition="1"/>
    </format>
    <format dxfId="7">
      <pivotArea dataOnly="0" labelOnly="1" fieldPosition="0">
        <references count="1">
          <reference field="4" count="1">
            <x v="2"/>
          </reference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5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17:C126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9">
    <i>
      <x v="1"/>
    </i>
    <i r="1">
      <x v="5"/>
    </i>
    <i r="2">
      <x v="3"/>
    </i>
    <i>
      <x v="6"/>
    </i>
    <i r="1">
      <x v="5"/>
    </i>
    <i r="2">
      <x v="3"/>
    </i>
    <i r="2">
      <x v="23"/>
    </i>
    <i r="2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07">
      <pivotArea type="all" dataOnly="0" outline="0" fieldPosition="0"/>
    </format>
    <format dxfId="206">
      <pivotArea outline="0" collapsedLevelsAreSubtotals="1" fieldPosition="0"/>
    </format>
    <format dxfId="205">
      <pivotArea field="4" type="button" dataOnly="0" labelOnly="1" outline="0" axis="axisRow" fieldPosition="0"/>
    </format>
    <format dxfId="204">
      <pivotArea dataOnly="0" labelOnly="1" fieldPosition="0">
        <references count="1">
          <reference field="4" count="1">
            <x v="2"/>
          </reference>
        </references>
      </pivotArea>
    </format>
    <format dxfId="203">
      <pivotArea dataOnly="0" labelOnly="1" grandRow="1" outline="0" fieldPosition="0"/>
    </format>
    <format dxfId="20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0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field="4" type="button" dataOnly="0" labelOnly="1" outline="0" axis="axisRow" fieldPosition="0"/>
    </format>
    <format dxfId="197">
      <pivotArea dataOnly="0" labelOnly="1" fieldPosition="0">
        <references count="1">
          <reference field="4" count="1">
            <x v="2"/>
          </reference>
        </references>
      </pivotArea>
    </format>
    <format dxfId="196">
      <pivotArea dataOnly="0" labelOnly="1" grandRow="1" outline="0" fieldPosition="0"/>
    </format>
    <format dxfId="19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9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3">
      <pivotArea type="all" dataOnly="0" outline="0" fieldPosition="0"/>
    </format>
    <format dxfId="192">
      <pivotArea outline="0" collapsedLevelsAreSubtotals="1" fieldPosition="0"/>
    </format>
    <format dxfId="191">
      <pivotArea field="4" type="button" dataOnly="0" labelOnly="1" outline="0" axis="axisRow" fieldPosition="0"/>
    </format>
    <format dxfId="190">
      <pivotArea dataOnly="0" labelOnly="1" fieldPosition="0">
        <references count="1">
          <reference field="4" count="1">
            <x v="2"/>
          </reference>
        </references>
      </pivotArea>
    </format>
    <format dxfId="189">
      <pivotArea dataOnly="0" labelOnly="1" grandRow="1" outline="0" fieldPosition="0"/>
    </format>
    <format dxfId="18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10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90:C194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h="1" x="7"/>
        <item h="1" x="9"/>
        <item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4">
    <i>
      <x v="11"/>
    </i>
    <i r="1">
      <x v="2"/>
    </i>
    <i r="2"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228">
      <pivotArea type="all" dataOnly="0" outline="0" fieldPosition="0"/>
    </format>
    <format dxfId="227">
      <pivotArea outline="0" collapsedLevelsAreSubtotals="1" fieldPosition="0"/>
    </format>
    <format dxfId="226">
      <pivotArea field="4" type="button" dataOnly="0" labelOnly="1" outline="0" axis="axisRow" fieldPosition="1"/>
    </format>
    <format dxfId="225">
      <pivotArea dataOnly="0" labelOnly="1" fieldPosition="0">
        <references count="1">
          <reference field="4" count="1">
            <x v="2"/>
          </reference>
        </references>
      </pivotArea>
    </format>
    <format dxfId="224">
      <pivotArea dataOnly="0" labelOnly="1" grandRow="1" outline="0" fieldPosition="0"/>
    </format>
    <format dxfId="22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field="4" type="button" dataOnly="0" labelOnly="1" outline="0" axis="axisRow" fieldPosition="1"/>
    </format>
    <format dxfId="218">
      <pivotArea dataOnly="0" labelOnly="1" fieldPosition="0">
        <references count="1">
          <reference field="4" count="1">
            <x v="2"/>
          </reference>
        </references>
      </pivotArea>
    </format>
    <format dxfId="217">
      <pivotArea dataOnly="0" labelOnly="1" grandRow="1" outline="0" fieldPosition="0"/>
    </format>
    <format dxfId="21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4">
      <pivotArea type="all" dataOnly="0" outline="0" fieldPosition="0"/>
    </format>
    <format dxfId="213">
      <pivotArea outline="0" collapsedLevelsAreSubtotals="1" fieldPosition="0"/>
    </format>
    <format dxfId="212">
      <pivotArea field="4" type="button" dataOnly="0" labelOnly="1" outline="0" axis="axisRow" fieldPosition="1"/>
    </format>
    <format dxfId="211">
      <pivotArea dataOnly="0" labelOnly="1" fieldPosition="0">
        <references count="1">
          <reference field="4" count="1">
            <x v="2"/>
          </reference>
        </references>
      </pivotArea>
    </format>
    <format dxfId="210">
      <pivotArea dataOnly="0" labelOnly="1" grandRow="1" outline="0" fieldPosition="0"/>
    </format>
    <format dxfId="20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0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103:C111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2"/>
    <field x="4"/>
    <field x="3"/>
    <field x="12"/>
  </rowFields>
  <rowItems count="8">
    <i>
      <x v="4"/>
    </i>
    <i r="1">
      <x v="2"/>
    </i>
    <i r="2">
      <x v="1"/>
    </i>
    <i r="3">
      <x v="13"/>
    </i>
    <i r="1">
      <x v="6"/>
    </i>
    <i r="2">
      <x v="19"/>
    </i>
    <i r="3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4" type="button" dataOnly="0" labelOnly="1" outline="0" axis="axisRow" fieldPosition="1"/>
    </format>
    <format dxfId="42">
      <pivotArea dataOnly="0" labelOnly="1" fieldPosition="0">
        <references count="1">
          <reference field="4" count="1">
            <x v="2"/>
          </reference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4" type="button" dataOnly="0" labelOnly="1" outline="0" axis="axisRow" fieldPosition="1"/>
    </format>
    <format dxfId="35">
      <pivotArea dataOnly="0" labelOnly="1" fieldPosition="0">
        <references count="1">
          <reference field="4" count="1">
            <x v="2"/>
          </reference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4" type="button" dataOnly="0" labelOnly="1" outline="0" axis="axisRow" fieldPosition="1"/>
    </format>
    <format dxfId="28">
      <pivotArea dataOnly="0" labelOnly="1" fieldPosition="0">
        <references count="1">
          <reference field="4" count="1">
            <x v="2"/>
          </reference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7000000}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71:C178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h="1" x="7"/>
        <item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7">
    <i>
      <x v="10"/>
    </i>
    <i r="1">
      <x v="2"/>
    </i>
    <i r="2">
      <x v="14"/>
    </i>
    <i r="1">
      <x v="6"/>
    </i>
    <i r="2">
      <x v="14"/>
    </i>
    <i r="2"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4" type="button" dataOnly="0" labelOnly="1" outline="0" axis="axisRow" fieldPosition="1"/>
    </format>
    <format dxfId="63">
      <pivotArea dataOnly="0" labelOnly="1" fieldPosition="0">
        <references count="1">
          <reference field="4" count="1">
            <x v="2"/>
          </reference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4" type="button" dataOnly="0" labelOnly="1" outline="0" axis="axisRow" fieldPosition="1"/>
    </format>
    <format dxfId="56">
      <pivotArea dataOnly="0" labelOnly="1" fieldPosition="0">
        <references count="1">
          <reference field="4" count="1">
            <x v="2"/>
          </reference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4" type="button" dataOnly="0" labelOnly="1" outline="0" axis="axisRow" fieldPosition="1"/>
    </format>
    <format dxfId="49">
      <pivotArea dataOnly="0" labelOnly="1" fieldPosition="0">
        <references count="1">
          <reference field="4" count="1">
            <x v="2"/>
          </reference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6000000}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>
  <location ref="A3:C7" firstHeaderRow="0" firstDataRow="1" firstDataCol="1"/>
  <pivotFields count="18">
    <pivotField showAll="0"/>
    <pivotField showAll="0"/>
    <pivotField axis="axisRow" showAll="0">
      <items count="14">
        <item h="1" x="2"/>
        <item x="6"/>
        <item h="1"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4">
    <i>
      <x v="2"/>
    </i>
    <i r="1">
      <x v="1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87">
      <pivotArea type="all" dataOnly="0" outline="0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0"/>
    </format>
    <format dxfId="84">
      <pivotArea dataOnly="0" labelOnly="1" fieldPosition="0">
        <references count="1">
          <reference field="4" count="1">
            <x v="2"/>
          </reference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4" type="button" dataOnly="0" labelOnly="1" outline="0" axis="axisRow" fieldPosition="0"/>
    </format>
    <format dxfId="77">
      <pivotArea dataOnly="0" labelOnly="1" fieldPosition="0">
        <references count="1">
          <reference field="4" count="1">
            <x v="2"/>
          </reference>
        </references>
      </pivotArea>
    </format>
    <format dxfId="76">
      <pivotArea dataOnly="0" labelOnly="1" grandRow="1" outline="0" fieldPosition="0"/>
    </format>
    <format dxfId="7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4" type="button" dataOnly="0" labelOnly="1" outline="0" axis="axisRow" fieldPosition="0"/>
    </format>
    <format dxfId="70">
      <pivotArea dataOnly="0" labelOnly="1" fieldPosition="0">
        <references count="1">
          <reference field="4" count="1">
            <x v="2"/>
          </reference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6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A153:C160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7">
    <i>
      <x v="8"/>
    </i>
    <i r="1">
      <x v="2"/>
    </i>
    <i r="2">
      <x v="12"/>
    </i>
    <i r="1">
      <x v="6"/>
    </i>
    <i r="2">
      <x v="12"/>
    </i>
    <i r="2"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4" type="button" dataOnly="0" labelOnly="1" outline="0" axis="axisRow" fieldPosition="1"/>
    </format>
    <format dxfId="105">
      <pivotArea dataOnly="0" labelOnly="1" fieldPosition="0">
        <references count="1">
          <reference field="4" count="1">
            <x v="2"/>
          </reference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4" type="button" dataOnly="0" labelOnly="1" outline="0" axis="axisRow" fieldPosition="1"/>
    </format>
    <format dxfId="98">
      <pivotArea dataOnly="0" labelOnly="1" fieldPosition="0">
        <references count="1">
          <reference field="4" count="1">
            <x v="2"/>
          </reference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4" type="button" dataOnly="0" labelOnly="1" outline="0" axis="axisRow" fieldPosition="1"/>
    </format>
    <format dxfId="91">
      <pivotArea dataOnly="0" labelOnly="1" fieldPosition="0">
        <references count="1">
          <reference field="4" count="1">
            <x v="2"/>
          </reference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87:C92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h="1" x="0"/>
        <item h="1" x="4"/>
        <item h="1" x="1"/>
        <item h="1" x="3"/>
        <item h="1" x="12"/>
        <item h="1" x="8"/>
        <item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2"/>
    <field x="3"/>
    <field x="12"/>
  </rowFields>
  <rowItems count="5">
    <i>
      <x v="2"/>
    </i>
    <i r="1">
      <x v="9"/>
    </i>
    <i r="2">
      <x/>
    </i>
    <i r="3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29">
      <pivotArea type="all" dataOnly="0" outline="0" fieldPosition="0"/>
    </format>
    <format dxfId="128">
      <pivotArea outline="0" collapsedLevelsAreSubtotals="1" fieldPosition="0"/>
    </format>
    <format dxfId="127">
      <pivotArea field="4" type="button" dataOnly="0" labelOnly="1" outline="0" axis="axisRow" fieldPosition="0"/>
    </format>
    <format dxfId="126">
      <pivotArea dataOnly="0" labelOnly="1" fieldPosition="0">
        <references count="1">
          <reference field="4" count="1">
            <x v="2"/>
          </reference>
        </references>
      </pivotArea>
    </format>
    <format dxfId="125">
      <pivotArea dataOnly="0" labelOnly="1" grandRow="1" outline="0" fieldPosition="0"/>
    </format>
    <format dxfId="12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field="4" type="button" dataOnly="0" labelOnly="1" outline="0" axis="axisRow" fieldPosition="0"/>
    </format>
    <format dxfId="119">
      <pivotArea dataOnly="0" labelOnly="1" fieldPosition="0">
        <references count="1">
          <reference field="4" count="1">
            <x v="2"/>
          </reference>
        </references>
      </pivotArea>
    </format>
    <format dxfId="118">
      <pivotArea dataOnly="0" labelOnly="1" grandRow="1" outline="0" fieldPosition="0"/>
    </format>
    <format dxfId="11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4" type="button" dataOnly="0" labelOnly="1" outline="0" axis="axisRow" fieldPosition="0"/>
    </format>
    <format dxfId="112">
      <pivotArea dataOnly="0" labelOnly="1" fieldPosition="0">
        <references count="1">
          <reference field="4" count="1">
            <x v="2"/>
          </reference>
        </references>
      </pivotArea>
    </format>
    <format dxfId="111">
      <pivotArea dataOnly="0" labelOnly="1" grandRow="1" outline="0" fieldPosition="0"/>
    </format>
    <format dxfId="110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8000000}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61:C82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h="1" x="5"/>
        <item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2"/>
    <field x="4"/>
    <field x="3"/>
  </rowFields>
  <rowItems count="21">
    <i>
      <x v="3"/>
    </i>
    <i r="1">
      <x/>
    </i>
    <i r="2">
      <x v="5"/>
    </i>
    <i r="1">
      <x v="1"/>
    </i>
    <i r="2">
      <x v="7"/>
    </i>
    <i r="1">
      <x v="2"/>
    </i>
    <i r="2">
      <x v="7"/>
    </i>
    <i r="2">
      <x v="10"/>
    </i>
    <i r="2">
      <x v="11"/>
    </i>
    <i r="2">
      <x v="17"/>
    </i>
    <i r="2">
      <x v="18"/>
    </i>
    <i r="1">
      <x v="3"/>
    </i>
    <i r="2">
      <x v="7"/>
    </i>
    <i r="1">
      <x v="4"/>
    </i>
    <i r="2">
      <x v="7"/>
    </i>
    <i r="1">
      <x v="6"/>
    </i>
    <i r="2">
      <x v="16"/>
    </i>
    <i r="2">
      <x v="17"/>
    </i>
    <i r="2">
      <x v="18"/>
    </i>
    <i r="2"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Cuenta de Ha afectas fuera de ANP" fld="11" subtotal="count" baseField="0" baseItem="0"/>
  </dataFields>
  <formats count="21">
    <format dxfId="150">
      <pivotArea type="all" dataOnly="0" outline="0" fieldPosition="0"/>
    </format>
    <format dxfId="149">
      <pivotArea outline="0" collapsedLevelsAreSubtotals="1" fieldPosition="0"/>
    </format>
    <format dxfId="148">
      <pivotArea field="4" type="button" dataOnly="0" labelOnly="1" outline="0" axis="axisRow" fieldPosition="1"/>
    </format>
    <format dxfId="147">
      <pivotArea dataOnly="0" labelOnly="1" fieldPosition="0">
        <references count="1">
          <reference field="4" count="1">
            <x v="2"/>
          </reference>
        </references>
      </pivotArea>
    </format>
    <format dxfId="146">
      <pivotArea dataOnly="0" labelOnly="1" grandRow="1" outline="0" fieldPosition="0"/>
    </format>
    <format dxfId="145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field="4" type="button" dataOnly="0" labelOnly="1" outline="0" axis="axisRow" fieldPosition="1"/>
    </format>
    <format dxfId="140">
      <pivotArea dataOnly="0" labelOnly="1" fieldPosition="0">
        <references count="1">
          <reference field="4" count="1">
            <x v="2"/>
          </reference>
        </references>
      </pivotArea>
    </format>
    <format dxfId="139">
      <pivotArea dataOnly="0" labelOnly="1" grandRow="1" outline="0" fieldPosition="0"/>
    </format>
    <format dxfId="138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field="4" type="button" dataOnly="0" labelOnly="1" outline="0" axis="axisRow" fieldPosition="1"/>
    </format>
    <format dxfId="133">
      <pivotArea dataOnly="0" labelOnly="1" fieldPosition="0">
        <references count="1">
          <reference field="4" count="1">
            <x v="2"/>
          </reference>
        </references>
      </pivotArea>
    </format>
    <format dxfId="132">
      <pivotArea dataOnly="0" labelOnly="1" grandRow="1" outline="0" fieldPosition="0"/>
    </format>
    <format dxfId="13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A000000}" name="TablaDinámica9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>
  <location ref="A43:C56" firstHeaderRow="0" firstDataRow="1" firstDataCol="1"/>
  <pivotFields count="18">
    <pivotField showAll="0"/>
    <pivotField showAll="0"/>
    <pivotField axis="axisRow" showAll="0">
      <items count="14">
        <item h="1" x="2"/>
        <item h="1" x="6"/>
        <item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48">
        <item x="4"/>
        <item x="2"/>
        <item x="0"/>
        <item x="5"/>
        <item x="11"/>
        <item x="14"/>
        <item x="1"/>
        <item x="16"/>
        <item x="3"/>
        <item x="15"/>
        <item x="12"/>
        <item x="13"/>
        <item x="6"/>
        <item x="7"/>
        <item x="9"/>
        <item x="17"/>
        <item x="8"/>
        <item x="10"/>
        <item x="18"/>
        <item x="19"/>
        <item x="20"/>
        <item x="21"/>
        <item x="22"/>
        <item x="23"/>
        <item x="24"/>
        <item x="25"/>
        <item x="26"/>
        <item x="4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</pivotFields>
  <rowFields count="4">
    <field x="4"/>
    <field x="2"/>
    <field x="12"/>
    <field x="3"/>
  </rowFields>
  <rowItems count="13">
    <i>
      <x v="2"/>
    </i>
    <i r="1">
      <x v="2"/>
    </i>
    <i r="2">
      <x v="16"/>
    </i>
    <i r="3">
      <x v="9"/>
    </i>
    <i>
      <x v="6"/>
    </i>
    <i r="1">
      <x v="2"/>
    </i>
    <i r="2">
      <x v="31"/>
    </i>
    <i r="3">
      <x v="21"/>
    </i>
    <i r="2">
      <x v="35"/>
    </i>
    <i r="3">
      <x v="24"/>
    </i>
    <i r="2">
      <x v="42"/>
    </i>
    <i r="3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s fuera de ANP" fld="11" baseField="0" baseItem="0"/>
    <dataField name="Cuenta de Ha afectadas en ANP" fld="10" subtotal="count" baseField="0" baseItem="0"/>
  </dataFields>
  <formats count="15">
    <format dxfId="165">
      <pivotArea type="all" dataOnly="0" outline="0" fieldPosition="0"/>
    </format>
    <format dxfId="164">
      <pivotArea outline="0" collapsedLevelsAreSubtotals="1" fieldPosition="0"/>
    </format>
    <format dxfId="163">
      <pivotArea field="4" type="button" dataOnly="0" labelOnly="1" outline="0" axis="axisRow" fieldPosition="0"/>
    </format>
    <format dxfId="162">
      <pivotArea dataOnly="0" labelOnly="1" fieldPosition="0">
        <references count="1">
          <reference field="4" count="1">
            <x v="2"/>
          </reference>
        </references>
      </pivotArea>
    </format>
    <format dxfId="161">
      <pivotArea dataOnly="0" labelOnly="1" grandRow="1" outline="0" fieldPosition="0"/>
    </format>
    <format dxfId="160">
      <pivotArea type="all" dataOnly="0" outline="0" fieldPosition="0"/>
    </format>
    <format dxfId="159">
      <pivotArea outline="0" collapsedLevelsAreSubtotals="1" fieldPosition="0"/>
    </format>
    <format dxfId="158">
      <pivotArea field="4" type="button" dataOnly="0" labelOnly="1" outline="0" axis="axisRow" fieldPosition="0"/>
    </format>
    <format dxfId="157">
      <pivotArea dataOnly="0" labelOnly="1" fieldPosition="0">
        <references count="1">
          <reference field="4" count="1">
            <x v="2"/>
          </reference>
        </references>
      </pivotArea>
    </format>
    <format dxfId="156">
      <pivotArea dataOnly="0" labelOnly="1" grandRow="1" outline="0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4" type="button" dataOnly="0" labelOnly="1" outline="0" axis="axisRow" fieldPosition="0"/>
    </format>
    <format dxfId="152">
      <pivotArea dataOnly="0" labelOnly="1" fieldPosition="0">
        <references count="1">
          <reference field="4" count="1">
            <x v="2"/>
          </reference>
        </references>
      </pivotArea>
    </format>
    <format dxfId="151">
      <pivotArea dataOnly="0" labelOnly="1" grandRow="1" outline="0" fieldPosition="0"/>
    </format>
  </formats>
  <chartFormats count="4">
    <chartFormat chart="3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9000000}" name="TablaDinámica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26:C33" firstHeaderRow="0" firstDataRow="1" firstDataCol="1"/>
  <pivotFields count="18">
    <pivotField showAll="0"/>
    <pivotField showAll="0"/>
    <pivotField axis="axisRow" showAll="0">
      <items count="14">
        <item x="2"/>
        <item h="1" x="6"/>
        <item h="1" x="5"/>
        <item h="1" x="0"/>
        <item h="1" x="4"/>
        <item h="1" x="1"/>
        <item h="1" x="3"/>
        <item h="1" x="12"/>
        <item h="1" x="8"/>
        <item h="1" x="7"/>
        <item h="1" x="9"/>
        <item h="1" x="10"/>
        <item h="1" x="11"/>
        <item t="default"/>
      </items>
    </pivotField>
    <pivotField axis="axisRow" showAll="0">
      <items count="31">
        <item x="9"/>
        <item x="5"/>
        <item x="7"/>
        <item x="2"/>
        <item x="4"/>
        <item x="1"/>
        <item x="29"/>
        <item x="0"/>
        <item x="3"/>
        <item x="6"/>
        <item x="8"/>
        <item x="10"/>
        <item x="11"/>
        <item x="13"/>
        <item x="14"/>
        <item x="16"/>
        <item x="17"/>
        <item x="12"/>
        <item x="15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showAll="0">
      <items count="8">
        <item x="2"/>
        <item x="3"/>
        <item x="4"/>
        <item x="0"/>
        <item x="1"/>
        <item h="1" x="6"/>
        <item x="5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3">
    <field x="4"/>
    <field x="2"/>
    <field x="3"/>
  </rowFields>
  <rowItems count="7">
    <i>
      <x v="1"/>
    </i>
    <i r="1">
      <x/>
    </i>
    <i r="2">
      <x v="8"/>
    </i>
    <i>
      <x v="6"/>
    </i>
    <i r="1">
      <x/>
    </i>
    <i r="2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Ha afectadas en ANP" fld="10" baseField="0" baseItem="0"/>
    <dataField name="Suma de Ha afectas fuera de ANP" fld="11" baseField="0" baseItem="0"/>
  </dataFields>
  <formats count="21">
    <format dxfId="186">
      <pivotArea type="all" dataOnly="0" outline="0" fieldPosition="0"/>
    </format>
    <format dxfId="185">
      <pivotArea outline="0" collapsedLevelsAreSubtotals="1" fieldPosition="0"/>
    </format>
    <format dxfId="184">
      <pivotArea field="4" type="button" dataOnly="0" labelOnly="1" outline="0" axis="axisRow" fieldPosition="0"/>
    </format>
    <format dxfId="183">
      <pivotArea dataOnly="0" labelOnly="1" fieldPosition="0">
        <references count="1">
          <reference field="4" count="1">
            <x v="2"/>
          </reference>
        </references>
      </pivotArea>
    </format>
    <format dxfId="182">
      <pivotArea dataOnly="0" labelOnly="1" grandRow="1" outline="0" fieldPosition="0"/>
    </format>
    <format dxfId="181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9">
      <pivotArea type="all" dataOnly="0" outline="0" fieldPosition="0"/>
    </format>
    <format dxfId="178">
      <pivotArea outline="0" collapsedLevelsAreSubtotals="1" fieldPosition="0"/>
    </format>
    <format dxfId="177">
      <pivotArea field="4" type="button" dataOnly="0" labelOnly="1" outline="0" axis="axisRow" fieldPosition="0"/>
    </format>
    <format dxfId="176">
      <pivotArea dataOnly="0" labelOnly="1" fieldPosition="0">
        <references count="1">
          <reference field="4" count="1">
            <x v="2"/>
          </reference>
        </references>
      </pivotArea>
    </format>
    <format dxfId="175">
      <pivotArea dataOnly="0" labelOnly="1" grandRow="1" outline="0" fieldPosition="0"/>
    </format>
    <format dxfId="174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2">
      <pivotArea type="all" dataOnly="0" outline="0" fieldPosition="0"/>
    </format>
    <format dxfId="171">
      <pivotArea outline="0" collapsedLevelsAreSubtotals="1" fieldPosition="0"/>
    </format>
    <format dxfId="170">
      <pivotArea field="4" type="button" dataOnly="0" labelOnly="1" outline="0" axis="axisRow" fieldPosition="0"/>
    </format>
    <format dxfId="169">
      <pivotArea dataOnly="0" labelOnly="1" fieldPosition="0">
        <references count="1">
          <reference field="4" count="1">
            <x v="2"/>
          </reference>
        </references>
      </pivotArea>
    </format>
    <format dxfId="168">
      <pivotArea dataOnly="0" labelOnly="1" grandRow="1" outline="0" fieldPosition="0"/>
    </format>
    <format dxfId="167">
      <pivotArea dataOnly="0" labelOnly="1" fieldPosition="0">
        <references count="2">
          <reference field="2" count="0"/>
          <reference field="4" count="1" selected="0">
            <x v="2"/>
          </reference>
        </references>
      </pivotArea>
    </format>
    <format dxfId="16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Q5" totalsRowShown="0">
  <autoFilter ref="A1:Q5" xr:uid="{00000000-0009-0000-0100-000001000000}"/>
  <tableColumns count="17">
    <tableColumn id="1" xr3:uid="{00000000-0010-0000-0000-000001000000}" name="Selecciones departamento o municipio"/>
    <tableColumn id="2" xr3:uid="{00000000-0010-0000-0000-000002000000}" name="Nombre del departamento o municipio"/>
    <tableColumn id="3" xr3:uid="{00000000-0010-0000-0000-000003000000}" name="ANP"/>
    <tableColumn id="4" xr3:uid="{00000000-0010-0000-0000-000004000000}" name="Mes"/>
    <tableColumn id="5" xr3:uid="{00000000-0010-0000-0000-000005000000}" name="Fecha inicio" dataDxfId="3"/>
    <tableColumn id="6" xr3:uid="{00000000-0010-0000-0000-000006000000}" name="Fecha de finalización" dataDxfId="2"/>
    <tableColumn id="7" xr3:uid="{00000000-0010-0000-0000-000007000000}" name="Ocurrencia: adentro ANP"/>
    <tableColumn id="8" xr3:uid="{00000000-0010-0000-0000-000008000000}" name="Ocurrencia: zona de amortiguamiento"/>
    <tableColumn id="9" xr3:uid="{00000000-0010-0000-0000-000009000000}" name="Ocurrencia: en ANP y zona de amortiguamiento"/>
    <tableColumn id="10" xr3:uid="{00000000-0010-0000-0000-00000A000000}" name="Ha afectadas en ANP"/>
    <tableColumn id="11" xr3:uid="{00000000-0010-0000-0000-00000B000000}" name="Ha afectas fuera de ANP"/>
    <tableColumn id="12" xr3:uid="{00000000-0010-0000-0000-00000C000000}" name="Total afectado"/>
    <tableColumn id="13" xr3:uid="{00000000-0010-0000-0000-00000D000000}" name="Latitud"/>
    <tableColumn id="14" xr3:uid="{00000000-0010-0000-0000-00000E000000}" name="Longitud"/>
    <tableColumn id="15" xr3:uid="{00000000-0010-0000-0000-00000F000000}" name="Ecosistema afectado"/>
    <tableColumn id="16" xr3:uid="{00000000-0010-0000-0000-000010000000}" name="Enlace técnico"/>
    <tableColumn id="17" xr3:uid="{00000000-0010-0000-0000-000011000000}" name="Origen del incendi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Q3" totalsRowShown="0">
  <autoFilter ref="A1:Q3" xr:uid="{00000000-0009-0000-0100-000002000000}"/>
  <tableColumns count="17">
    <tableColumn id="1" xr3:uid="{00000000-0010-0000-0100-000001000000}" name="Selecciones departamento o municipio"/>
    <tableColumn id="2" xr3:uid="{00000000-0010-0000-0100-000002000000}" name="Nombre del departamento o municipio"/>
    <tableColumn id="3" xr3:uid="{00000000-0010-0000-0100-000003000000}" name="ANP"/>
    <tableColumn id="4" xr3:uid="{00000000-0010-0000-0100-000004000000}" name="Mes"/>
    <tableColumn id="5" xr3:uid="{00000000-0010-0000-0100-000005000000}" name="Fecha inicio" dataDxfId="1"/>
    <tableColumn id="6" xr3:uid="{00000000-0010-0000-0100-000006000000}" name="Fecha de finalización" dataDxfId="0"/>
    <tableColumn id="7" xr3:uid="{00000000-0010-0000-0100-000007000000}" name="Ocurrencia: adentro ANP"/>
    <tableColumn id="8" xr3:uid="{00000000-0010-0000-0100-000008000000}" name="Ocurrencia: zona de amortiguamiento"/>
    <tableColumn id="9" xr3:uid="{00000000-0010-0000-0100-000009000000}" name="Ocurrencia: en ANP y zona de amortiguamiento"/>
    <tableColumn id="10" xr3:uid="{00000000-0010-0000-0100-00000A000000}" name="Ha afectadas en ANP"/>
    <tableColumn id="11" xr3:uid="{00000000-0010-0000-0100-00000B000000}" name="Ha afectas fuera de ANP"/>
    <tableColumn id="12" xr3:uid="{00000000-0010-0000-0100-00000C000000}" name="Total afectado"/>
    <tableColumn id="13" xr3:uid="{00000000-0010-0000-0100-00000D000000}" name="Latitud"/>
    <tableColumn id="14" xr3:uid="{00000000-0010-0000-0100-00000E000000}" name="Longitud"/>
    <tableColumn id="15" xr3:uid="{00000000-0010-0000-0100-00000F000000}" name="Ecosistema afectado"/>
    <tableColumn id="16" xr3:uid="{00000000-0010-0000-0100-000010000000}" name="Enlace técnico"/>
    <tableColumn id="17" xr3:uid="{00000000-0010-0000-0100-000011000000}" name="Origen del incend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194"/>
  <sheetViews>
    <sheetView topLeftCell="A118" zoomScale="70" zoomScaleNormal="70" workbookViewId="0">
      <selection activeCell="C184" sqref="C184"/>
    </sheetView>
  </sheetViews>
  <sheetFormatPr baseColWidth="10" defaultRowHeight="15" x14ac:dyDescent="0.25"/>
  <cols>
    <col min="1" max="1" width="26.7109375" customWidth="1"/>
    <col min="2" max="2" width="36.85546875" customWidth="1"/>
    <col min="3" max="3" width="40.7109375" customWidth="1"/>
    <col min="4" max="4" width="7.85546875" bestFit="1" customWidth="1"/>
    <col min="5" max="5" width="9.28515625" bestFit="1" customWidth="1"/>
    <col min="6" max="6" width="11.140625" bestFit="1" customWidth="1"/>
    <col min="7" max="7" width="2.42578125" bestFit="1" customWidth="1"/>
    <col min="8" max="8" width="2.85546875" bestFit="1" customWidth="1"/>
    <col min="9" max="9" width="6.7109375" bestFit="1" customWidth="1"/>
    <col min="10" max="10" width="4.42578125" bestFit="1" customWidth="1"/>
    <col min="11" max="11" width="7" bestFit="1" customWidth="1"/>
    <col min="12" max="12" width="11.28515625" bestFit="1" customWidth="1"/>
    <col min="13" max="13" width="13.85546875" bestFit="1" customWidth="1"/>
    <col min="14" max="14" width="11.140625" bestFit="1" customWidth="1"/>
    <col min="15" max="15" width="7" bestFit="1" customWidth="1"/>
    <col min="16" max="16" width="6.7109375" bestFit="1" customWidth="1"/>
    <col min="17" max="17" width="5" bestFit="1" customWidth="1"/>
    <col min="18" max="18" width="7.42578125" bestFit="1" customWidth="1"/>
    <col min="19" max="19" width="7" bestFit="1" customWidth="1"/>
    <col min="20" max="20" width="11.28515625" bestFit="1" customWidth="1"/>
    <col min="21" max="22" width="13.85546875" bestFit="1" customWidth="1"/>
    <col min="23" max="23" width="11.140625" bestFit="1" customWidth="1"/>
  </cols>
  <sheetData>
    <row r="3" spans="1:3" x14ac:dyDescent="0.25">
      <c r="A3" s="4" t="s">
        <v>116</v>
      </c>
      <c r="B3" s="5" t="s">
        <v>120</v>
      </c>
      <c r="C3" s="5" t="s">
        <v>119</v>
      </c>
    </row>
    <row r="4" spans="1:3" x14ac:dyDescent="0.25">
      <c r="A4" s="5" t="s">
        <v>21</v>
      </c>
      <c r="B4" s="6">
        <v>103.2</v>
      </c>
      <c r="C4" s="6">
        <v>150</v>
      </c>
    </row>
    <row r="5" spans="1:3" x14ac:dyDescent="0.25">
      <c r="A5" s="5" t="s">
        <v>37</v>
      </c>
      <c r="B5" s="6">
        <v>103.2</v>
      </c>
      <c r="C5" s="6">
        <v>150</v>
      </c>
    </row>
    <row r="6" spans="1:3" x14ac:dyDescent="0.25">
      <c r="A6" s="5" t="s">
        <v>60</v>
      </c>
      <c r="B6" s="6">
        <v>103.2</v>
      </c>
      <c r="C6" s="6">
        <v>150</v>
      </c>
    </row>
    <row r="7" spans="1:3" x14ac:dyDescent="0.25">
      <c r="A7" s="5" t="s">
        <v>117</v>
      </c>
      <c r="B7" s="6">
        <v>103.2</v>
      </c>
      <c r="C7" s="6">
        <v>150</v>
      </c>
    </row>
    <row r="26" spans="1:23" x14ac:dyDescent="0.25">
      <c r="A26" s="4" t="s">
        <v>116</v>
      </c>
      <c r="B26" s="5" t="s">
        <v>120</v>
      </c>
      <c r="C26" s="5" t="s">
        <v>119</v>
      </c>
    </row>
    <row r="27" spans="1:23" x14ac:dyDescent="0.25">
      <c r="A27" s="5" t="s">
        <v>19</v>
      </c>
      <c r="B27" s="6">
        <v>0</v>
      </c>
      <c r="C27" s="6">
        <v>0.25</v>
      </c>
    </row>
    <row r="28" spans="1:23" x14ac:dyDescent="0.25">
      <c r="A28" s="5" t="s">
        <v>36</v>
      </c>
      <c r="B28" s="6">
        <v>0</v>
      </c>
      <c r="C28" s="6">
        <v>0.25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A29" s="5" t="s">
        <v>169</v>
      </c>
      <c r="B29" s="6">
        <v>0</v>
      </c>
      <c r="C29" s="6">
        <v>0.25</v>
      </c>
    </row>
    <row r="30" spans="1:23" x14ac:dyDescent="0.25">
      <c r="A30" s="5" t="s">
        <v>121</v>
      </c>
      <c r="B30" s="6">
        <v>0</v>
      </c>
      <c r="C30" s="6">
        <v>42</v>
      </c>
    </row>
    <row r="31" spans="1:23" x14ac:dyDescent="0.25">
      <c r="A31" s="5" t="s">
        <v>36</v>
      </c>
      <c r="B31" s="6">
        <v>0</v>
      </c>
      <c r="C31" s="6">
        <v>42</v>
      </c>
    </row>
    <row r="32" spans="1:23" x14ac:dyDescent="0.25">
      <c r="A32" s="5" t="s">
        <v>246</v>
      </c>
      <c r="B32" s="6">
        <v>0</v>
      </c>
      <c r="C32" s="6">
        <v>42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25">
      <c r="A33" s="5" t="s">
        <v>117</v>
      </c>
      <c r="B33" s="6">
        <v>0</v>
      </c>
      <c r="C33" s="6">
        <v>42.25</v>
      </c>
    </row>
    <row r="43" spans="1:23" x14ac:dyDescent="0.25">
      <c r="A43" s="4" t="s">
        <v>116</v>
      </c>
      <c r="B43" s="5" t="s">
        <v>119</v>
      </c>
      <c r="C43" s="5" t="s">
        <v>118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25">
      <c r="A44" s="5" t="s">
        <v>21</v>
      </c>
      <c r="B44" s="6">
        <v>0</v>
      </c>
      <c r="C44" s="6">
        <v>1</v>
      </c>
    </row>
    <row r="45" spans="1:23" x14ac:dyDescent="0.25">
      <c r="A45" s="5" t="s">
        <v>38</v>
      </c>
      <c r="B45" s="6">
        <v>0</v>
      </c>
      <c r="C45" s="6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5">
        <v>0.04</v>
      </c>
      <c r="B46" s="6">
        <v>0</v>
      </c>
      <c r="C46" s="6">
        <v>1</v>
      </c>
    </row>
    <row r="47" spans="1:23" x14ac:dyDescent="0.25">
      <c r="A47" s="5" t="s">
        <v>170</v>
      </c>
      <c r="B47" s="6">
        <v>0</v>
      </c>
      <c r="C47" s="6">
        <v>1</v>
      </c>
    </row>
    <row r="48" spans="1:23" x14ac:dyDescent="0.25">
      <c r="A48" s="5" t="s">
        <v>121</v>
      </c>
      <c r="B48" s="6">
        <v>59</v>
      </c>
      <c r="C48" s="6">
        <v>3</v>
      </c>
    </row>
    <row r="49" spans="1:3" x14ac:dyDescent="0.25">
      <c r="A49" s="5" t="s">
        <v>38</v>
      </c>
      <c r="B49" s="6">
        <v>59</v>
      </c>
      <c r="C49" s="6">
        <v>3</v>
      </c>
    </row>
    <row r="50" spans="1:3" x14ac:dyDescent="0.25">
      <c r="A50" s="5">
        <v>7</v>
      </c>
      <c r="B50" s="6">
        <v>7</v>
      </c>
      <c r="C50" s="6">
        <v>1</v>
      </c>
    </row>
    <row r="51" spans="1:3" x14ac:dyDescent="0.25">
      <c r="A51" s="5" t="s">
        <v>182</v>
      </c>
      <c r="B51" s="6">
        <v>7</v>
      </c>
      <c r="C51" s="6">
        <v>1</v>
      </c>
    </row>
    <row r="52" spans="1:3" x14ac:dyDescent="0.25">
      <c r="A52" s="5">
        <v>43.88</v>
      </c>
      <c r="B52" s="6">
        <v>42</v>
      </c>
      <c r="C52" s="6">
        <v>1</v>
      </c>
    </row>
    <row r="53" spans="1:3" x14ac:dyDescent="0.25">
      <c r="A53" s="5" t="s">
        <v>212</v>
      </c>
      <c r="B53" s="6">
        <v>42</v>
      </c>
      <c r="C53" s="6">
        <v>1</v>
      </c>
    </row>
    <row r="54" spans="1:3" x14ac:dyDescent="0.25">
      <c r="A54" s="5">
        <v>10</v>
      </c>
      <c r="B54" s="6">
        <v>10</v>
      </c>
      <c r="C54" s="6">
        <v>1</v>
      </c>
    </row>
    <row r="55" spans="1:3" x14ac:dyDescent="0.25">
      <c r="A55" s="5" t="s">
        <v>212</v>
      </c>
      <c r="B55" s="6">
        <v>10</v>
      </c>
      <c r="C55" s="6">
        <v>1</v>
      </c>
    </row>
    <row r="56" spans="1:3" x14ac:dyDescent="0.25">
      <c r="A56" s="5" t="s">
        <v>117</v>
      </c>
      <c r="B56" s="6">
        <v>59</v>
      </c>
      <c r="C56" s="6">
        <v>4</v>
      </c>
    </row>
    <row r="61" spans="1:3" x14ac:dyDescent="0.25">
      <c r="A61" s="4" t="s">
        <v>116</v>
      </c>
      <c r="B61" s="5" t="s">
        <v>120</v>
      </c>
      <c r="C61" s="5" t="s">
        <v>153</v>
      </c>
    </row>
    <row r="62" spans="1:3" x14ac:dyDescent="0.25">
      <c r="A62" s="5" t="s">
        <v>39</v>
      </c>
      <c r="B62" s="6">
        <v>23.189399999999999</v>
      </c>
      <c r="C62" s="6">
        <v>17</v>
      </c>
    </row>
    <row r="63" spans="1:3" x14ac:dyDescent="0.25">
      <c r="A63" s="5" t="s">
        <v>18</v>
      </c>
      <c r="B63" s="6">
        <v>0.31440000000000001</v>
      </c>
      <c r="C63" s="6">
        <v>1</v>
      </c>
    </row>
    <row r="64" spans="1:3" x14ac:dyDescent="0.25">
      <c r="A64" s="5" t="s">
        <v>64</v>
      </c>
      <c r="B64" s="6">
        <v>0.31440000000000001</v>
      </c>
      <c r="C64" s="6">
        <v>1</v>
      </c>
    </row>
    <row r="65" spans="1:3" x14ac:dyDescent="0.25">
      <c r="A65" s="5" t="s">
        <v>19</v>
      </c>
      <c r="B65" s="6">
        <v>0.25</v>
      </c>
      <c r="C65" s="6">
        <v>1</v>
      </c>
    </row>
    <row r="66" spans="1:3" x14ac:dyDescent="0.25">
      <c r="A66" s="5" t="s">
        <v>168</v>
      </c>
      <c r="B66" s="6">
        <v>0.25</v>
      </c>
      <c r="C66" s="6">
        <v>1</v>
      </c>
    </row>
    <row r="67" spans="1:3" x14ac:dyDescent="0.25">
      <c r="A67" s="5" t="s">
        <v>21</v>
      </c>
      <c r="B67" s="6">
        <v>13.82</v>
      </c>
      <c r="C67" s="6">
        <v>7</v>
      </c>
    </row>
    <row r="68" spans="1:3" x14ac:dyDescent="0.25">
      <c r="A68" s="5" t="s">
        <v>168</v>
      </c>
      <c r="B68" s="6">
        <v>8.52</v>
      </c>
      <c r="C68" s="6">
        <v>3</v>
      </c>
    </row>
    <row r="69" spans="1:3" x14ac:dyDescent="0.25">
      <c r="A69" s="5" t="s">
        <v>171</v>
      </c>
      <c r="B69" s="6">
        <v>4.8</v>
      </c>
      <c r="C69" s="6">
        <v>1</v>
      </c>
    </row>
    <row r="70" spans="1:3" x14ac:dyDescent="0.25">
      <c r="A70" s="5" t="s">
        <v>46</v>
      </c>
      <c r="B70" s="6">
        <v>0</v>
      </c>
      <c r="C70" s="6">
        <v>1</v>
      </c>
    </row>
    <row r="71" spans="1:3" x14ac:dyDescent="0.25">
      <c r="A71" s="5" t="s">
        <v>227</v>
      </c>
      <c r="B71" s="6">
        <v>0.3</v>
      </c>
      <c r="C71" s="6">
        <v>1</v>
      </c>
    </row>
    <row r="72" spans="1:3" x14ac:dyDescent="0.25">
      <c r="A72" s="5" t="s">
        <v>243</v>
      </c>
      <c r="B72" s="6">
        <v>0.2</v>
      </c>
      <c r="C72" s="6">
        <v>1</v>
      </c>
    </row>
    <row r="73" spans="1:3" x14ac:dyDescent="0.25">
      <c r="A73" s="5" t="s">
        <v>29</v>
      </c>
      <c r="B73" s="6">
        <v>0.5</v>
      </c>
      <c r="C73" s="6">
        <v>1</v>
      </c>
    </row>
    <row r="74" spans="1:3" x14ac:dyDescent="0.25">
      <c r="A74" s="5" t="s">
        <v>168</v>
      </c>
      <c r="B74" s="6">
        <v>0.5</v>
      </c>
      <c r="C74" s="6">
        <v>1</v>
      </c>
    </row>
    <row r="75" spans="1:3" x14ac:dyDescent="0.25">
      <c r="A75" s="5" t="s">
        <v>17</v>
      </c>
      <c r="B75" s="6">
        <v>2.5</v>
      </c>
      <c r="C75" s="6">
        <v>1</v>
      </c>
    </row>
    <row r="76" spans="1:3" x14ac:dyDescent="0.25">
      <c r="A76" s="5" t="s">
        <v>168</v>
      </c>
      <c r="B76" s="6">
        <v>2.5</v>
      </c>
      <c r="C76" s="6">
        <v>1</v>
      </c>
    </row>
    <row r="77" spans="1:3" x14ac:dyDescent="0.25">
      <c r="A77" s="5" t="s">
        <v>121</v>
      </c>
      <c r="B77" s="6">
        <v>5.8049999999999997</v>
      </c>
      <c r="C77" s="6">
        <v>6</v>
      </c>
    </row>
    <row r="78" spans="1:3" x14ac:dyDescent="0.25">
      <c r="A78" s="5" t="s">
        <v>173</v>
      </c>
      <c r="B78" s="6">
        <v>0</v>
      </c>
      <c r="C78" s="6">
        <v>1</v>
      </c>
    </row>
    <row r="79" spans="1:3" x14ac:dyDescent="0.25">
      <c r="A79" s="5" t="s">
        <v>227</v>
      </c>
      <c r="B79" s="6">
        <v>2.8049999999999997</v>
      </c>
      <c r="C79" s="6">
        <v>3</v>
      </c>
    </row>
    <row r="80" spans="1:3" x14ac:dyDescent="0.25">
      <c r="A80" s="5" t="s">
        <v>243</v>
      </c>
      <c r="B80" s="6">
        <v>1</v>
      </c>
      <c r="C80" s="6">
        <v>1</v>
      </c>
    </row>
    <row r="81" spans="1:3" x14ac:dyDescent="0.25">
      <c r="A81" s="5" t="s">
        <v>245</v>
      </c>
      <c r="B81" s="6">
        <v>2</v>
      </c>
      <c r="C81" s="6">
        <v>1</v>
      </c>
    </row>
    <row r="82" spans="1:3" x14ac:dyDescent="0.25">
      <c r="A82" s="5" t="s">
        <v>117</v>
      </c>
      <c r="B82" s="6">
        <v>23.189399999999999</v>
      </c>
      <c r="C82" s="6">
        <v>17</v>
      </c>
    </row>
    <row r="87" spans="1:3" x14ac:dyDescent="0.25">
      <c r="A87" s="4" t="s">
        <v>116</v>
      </c>
      <c r="B87" s="5" t="s">
        <v>120</v>
      </c>
      <c r="C87" s="5" t="s">
        <v>119</v>
      </c>
    </row>
    <row r="88" spans="1:3" x14ac:dyDescent="0.25">
      <c r="A88" s="5" t="s">
        <v>21</v>
      </c>
      <c r="B88" s="6">
        <v>0</v>
      </c>
      <c r="C88" s="6">
        <v>2.79</v>
      </c>
    </row>
    <row r="89" spans="1:3" x14ac:dyDescent="0.25">
      <c r="A89" s="5" t="s">
        <v>49</v>
      </c>
      <c r="B89" s="6">
        <v>0</v>
      </c>
      <c r="C89" s="6">
        <v>2.79</v>
      </c>
    </row>
    <row r="90" spans="1:3" x14ac:dyDescent="0.25">
      <c r="A90" s="5" t="s">
        <v>98</v>
      </c>
      <c r="B90" s="6">
        <v>0</v>
      </c>
      <c r="C90" s="6">
        <v>2.79</v>
      </c>
    </row>
    <row r="91" spans="1:3" x14ac:dyDescent="0.25">
      <c r="A91" s="5">
        <v>2.79</v>
      </c>
      <c r="B91" s="6">
        <v>0</v>
      </c>
      <c r="C91" s="6">
        <v>2.79</v>
      </c>
    </row>
    <row r="92" spans="1:3" x14ac:dyDescent="0.25">
      <c r="A92" s="5" t="s">
        <v>117</v>
      </c>
      <c r="B92" s="6">
        <v>0</v>
      </c>
      <c r="C92" s="6">
        <v>2.79</v>
      </c>
    </row>
    <row r="103" spans="1:3" x14ac:dyDescent="0.25">
      <c r="A103" s="4" t="s">
        <v>116</v>
      </c>
      <c r="B103" s="5" t="s">
        <v>120</v>
      </c>
      <c r="C103" s="5" t="s">
        <v>119</v>
      </c>
    </row>
    <row r="104" spans="1:3" x14ac:dyDescent="0.25">
      <c r="A104" s="5" t="s">
        <v>42</v>
      </c>
      <c r="B104" s="6">
        <v>25.59</v>
      </c>
      <c r="C104" s="6">
        <v>32.909999999999997</v>
      </c>
    </row>
    <row r="105" spans="1:3" x14ac:dyDescent="0.25">
      <c r="A105" s="5" t="s">
        <v>21</v>
      </c>
      <c r="B105" s="6">
        <v>20</v>
      </c>
      <c r="C105" s="6">
        <v>21</v>
      </c>
    </row>
    <row r="106" spans="1:3" x14ac:dyDescent="0.25">
      <c r="A106" s="5" t="s">
        <v>52</v>
      </c>
      <c r="B106" s="6">
        <v>20</v>
      </c>
      <c r="C106" s="6">
        <v>21</v>
      </c>
    </row>
    <row r="107" spans="1:3" x14ac:dyDescent="0.25">
      <c r="A107" s="5">
        <v>41</v>
      </c>
      <c r="B107" s="6">
        <v>20</v>
      </c>
      <c r="C107" s="6">
        <v>21</v>
      </c>
    </row>
    <row r="108" spans="1:3" x14ac:dyDescent="0.25">
      <c r="A108" s="5" t="s">
        <v>121</v>
      </c>
      <c r="B108" s="6">
        <v>5.59</v>
      </c>
      <c r="C108" s="6">
        <v>11.91</v>
      </c>
    </row>
    <row r="109" spans="1:3" x14ac:dyDescent="0.25">
      <c r="A109" s="5" t="s">
        <v>185</v>
      </c>
      <c r="B109" s="6">
        <v>5.59</v>
      </c>
      <c r="C109" s="6">
        <v>11.91</v>
      </c>
    </row>
    <row r="110" spans="1:3" x14ac:dyDescent="0.25">
      <c r="A110" s="5">
        <v>17.5</v>
      </c>
      <c r="B110" s="6">
        <v>5.59</v>
      </c>
      <c r="C110" s="6">
        <v>11.91</v>
      </c>
    </row>
    <row r="111" spans="1:3" x14ac:dyDescent="0.25">
      <c r="A111" s="5" t="s">
        <v>117</v>
      </c>
      <c r="B111" s="6">
        <v>25.59</v>
      </c>
      <c r="C111" s="6">
        <v>32.909999999999997</v>
      </c>
    </row>
    <row r="117" spans="1:3" x14ac:dyDescent="0.25">
      <c r="A117" s="4" t="s">
        <v>116</v>
      </c>
      <c r="B117" s="5" t="s">
        <v>120</v>
      </c>
      <c r="C117" s="5" t="s">
        <v>119</v>
      </c>
    </row>
    <row r="118" spans="1:3" x14ac:dyDescent="0.25">
      <c r="A118" s="5" t="s">
        <v>19</v>
      </c>
      <c r="B118" s="6">
        <v>2.85</v>
      </c>
      <c r="C118" s="6">
        <v>0</v>
      </c>
    </row>
    <row r="119" spans="1:3" x14ac:dyDescent="0.25">
      <c r="A119" s="5" t="s">
        <v>43</v>
      </c>
      <c r="B119" s="6">
        <v>2.85</v>
      </c>
      <c r="C119" s="6">
        <v>0</v>
      </c>
    </row>
    <row r="120" spans="1:3" x14ac:dyDescent="0.25">
      <c r="A120" s="5" t="s">
        <v>68</v>
      </c>
      <c r="B120" s="6">
        <v>2.85</v>
      </c>
      <c r="C120" s="6">
        <v>0</v>
      </c>
    </row>
    <row r="121" spans="1:3" x14ac:dyDescent="0.25">
      <c r="A121" s="5" t="s">
        <v>121</v>
      </c>
      <c r="B121" s="6">
        <v>2.7255000000000003</v>
      </c>
      <c r="C121" s="6">
        <v>5.8900000000000006</v>
      </c>
    </row>
    <row r="122" spans="1:3" x14ac:dyDescent="0.25">
      <c r="A122" s="5" t="s">
        <v>43</v>
      </c>
      <c r="B122" s="6">
        <v>2.7255000000000003</v>
      </c>
      <c r="C122" s="6">
        <v>5.8900000000000006</v>
      </c>
    </row>
    <row r="123" spans="1:3" x14ac:dyDescent="0.25">
      <c r="A123" s="5" t="s">
        <v>68</v>
      </c>
      <c r="B123" s="6">
        <v>2.14</v>
      </c>
      <c r="C123" s="6"/>
    </row>
    <row r="124" spans="1:3" x14ac:dyDescent="0.25">
      <c r="A124" s="5" t="s">
        <v>244</v>
      </c>
      <c r="B124" s="6">
        <v>0.58550000000000002</v>
      </c>
      <c r="C124" s="6">
        <v>4.49</v>
      </c>
    </row>
    <row r="125" spans="1:3" x14ac:dyDescent="0.25">
      <c r="A125" s="5" t="s">
        <v>239</v>
      </c>
      <c r="B125" s="6">
        <v>0</v>
      </c>
      <c r="C125" s="6">
        <v>1.4</v>
      </c>
    </row>
    <row r="126" spans="1:3" x14ac:dyDescent="0.25">
      <c r="A126" s="5" t="s">
        <v>117</v>
      </c>
      <c r="B126" s="6">
        <v>5.5754999999999999</v>
      </c>
      <c r="C126" s="6">
        <v>5.8900000000000006</v>
      </c>
    </row>
    <row r="134" spans="1:3" x14ac:dyDescent="0.25">
      <c r="A134" s="4" t="s">
        <v>116</v>
      </c>
      <c r="B134" s="5" t="s">
        <v>120</v>
      </c>
      <c r="C134" s="5" t="s">
        <v>119</v>
      </c>
    </row>
    <row r="135" spans="1:3" x14ac:dyDescent="0.25">
      <c r="A135" s="5" t="s">
        <v>44</v>
      </c>
      <c r="B135" s="6">
        <v>56.400000000000006</v>
      </c>
      <c r="C135" s="6">
        <v>1</v>
      </c>
    </row>
    <row r="136" spans="1:3" x14ac:dyDescent="0.25">
      <c r="A136" s="5" t="s">
        <v>19</v>
      </c>
      <c r="B136" s="6">
        <v>41.400000000000006</v>
      </c>
      <c r="C136" s="6">
        <v>0</v>
      </c>
    </row>
    <row r="137" spans="1:3" x14ac:dyDescent="0.25">
      <c r="A137" s="5" t="s">
        <v>61</v>
      </c>
      <c r="B137" s="6">
        <v>41.400000000000006</v>
      </c>
      <c r="C137" s="6">
        <v>0</v>
      </c>
    </row>
    <row r="138" spans="1:3" x14ac:dyDescent="0.25">
      <c r="A138" s="5" t="s">
        <v>21</v>
      </c>
      <c r="B138" s="6">
        <v>11</v>
      </c>
      <c r="C138" s="6">
        <v>1</v>
      </c>
    </row>
    <row r="139" spans="1:3" x14ac:dyDescent="0.25">
      <c r="A139" s="5" t="s">
        <v>61</v>
      </c>
      <c r="B139" s="6">
        <v>11</v>
      </c>
      <c r="C139" s="6">
        <v>0</v>
      </c>
    </row>
    <row r="140" spans="1:3" x14ac:dyDescent="0.25">
      <c r="A140" s="5" t="s">
        <v>143</v>
      </c>
      <c r="B140" s="6">
        <v>0</v>
      </c>
      <c r="C140" s="6">
        <v>1</v>
      </c>
    </row>
    <row r="141" spans="1:3" x14ac:dyDescent="0.25">
      <c r="A141" s="5" t="s">
        <v>121</v>
      </c>
      <c r="B141" s="6">
        <v>4</v>
      </c>
      <c r="C141" s="6">
        <v>0</v>
      </c>
    </row>
    <row r="142" spans="1:3" x14ac:dyDescent="0.25">
      <c r="A142" s="5" t="s">
        <v>61</v>
      </c>
      <c r="B142" s="6">
        <v>4</v>
      </c>
      <c r="C142" s="6">
        <v>0</v>
      </c>
    </row>
    <row r="143" spans="1:3" x14ac:dyDescent="0.25">
      <c r="A143" s="5" t="s">
        <v>117</v>
      </c>
      <c r="B143" s="6">
        <v>56.400000000000006</v>
      </c>
      <c r="C143" s="6">
        <v>1</v>
      </c>
    </row>
    <row r="153" spans="1:3" x14ac:dyDescent="0.25">
      <c r="A153" s="4" t="s">
        <v>116</v>
      </c>
      <c r="B153" s="5" t="s">
        <v>120</v>
      </c>
      <c r="C153" s="5" t="s">
        <v>119</v>
      </c>
    </row>
    <row r="154" spans="1:3" x14ac:dyDescent="0.25">
      <c r="A154" s="5" t="s">
        <v>40</v>
      </c>
      <c r="B154" s="6">
        <v>19.830000000000002</v>
      </c>
      <c r="C154" s="6">
        <v>1.4</v>
      </c>
    </row>
    <row r="155" spans="1:3" x14ac:dyDescent="0.25">
      <c r="A155" s="5" t="s">
        <v>21</v>
      </c>
      <c r="B155" s="6">
        <v>11.88</v>
      </c>
      <c r="C155" s="6">
        <v>0</v>
      </c>
    </row>
    <row r="156" spans="1:3" x14ac:dyDescent="0.25">
      <c r="A156" s="5" t="s">
        <v>47</v>
      </c>
      <c r="B156" s="6">
        <v>11.88</v>
      </c>
      <c r="C156" s="6">
        <v>0</v>
      </c>
    </row>
    <row r="157" spans="1:3" x14ac:dyDescent="0.25">
      <c r="A157" s="5" t="s">
        <v>121</v>
      </c>
      <c r="B157" s="6">
        <v>7.95</v>
      </c>
      <c r="C157" s="6">
        <v>1.4</v>
      </c>
    </row>
    <row r="158" spans="1:3" x14ac:dyDescent="0.25">
      <c r="A158" s="5" t="s">
        <v>47</v>
      </c>
      <c r="B158" s="6">
        <v>3.5</v>
      </c>
      <c r="C158" s="6">
        <v>0</v>
      </c>
    </row>
    <row r="159" spans="1:3" x14ac:dyDescent="0.25">
      <c r="A159" s="5" t="s">
        <v>199</v>
      </c>
      <c r="B159" s="6">
        <v>4.45</v>
      </c>
      <c r="C159" s="6">
        <v>1.4</v>
      </c>
    </row>
    <row r="160" spans="1:3" x14ac:dyDescent="0.25">
      <c r="A160" s="5" t="s">
        <v>117</v>
      </c>
      <c r="B160" s="6">
        <v>19.830000000000002</v>
      </c>
      <c r="C160" s="6">
        <v>1.4</v>
      </c>
    </row>
    <row r="171" spans="1:3" x14ac:dyDescent="0.25">
      <c r="A171" s="4" t="s">
        <v>116</v>
      </c>
      <c r="B171" s="5" t="s">
        <v>120</v>
      </c>
      <c r="C171" s="5" t="s">
        <v>119</v>
      </c>
    </row>
    <row r="172" spans="1:3" x14ac:dyDescent="0.25">
      <c r="A172" s="5" t="s">
        <v>41</v>
      </c>
      <c r="B172" s="6">
        <v>70</v>
      </c>
      <c r="C172" s="6">
        <v>222</v>
      </c>
    </row>
    <row r="173" spans="1:3" x14ac:dyDescent="0.25">
      <c r="A173" s="5" t="s">
        <v>21</v>
      </c>
      <c r="B173" s="6">
        <v>70</v>
      </c>
      <c r="C173" s="6">
        <v>200</v>
      </c>
    </row>
    <row r="174" spans="1:3" x14ac:dyDescent="0.25">
      <c r="A174" s="5" t="s">
        <v>172</v>
      </c>
      <c r="B174" s="6">
        <v>70</v>
      </c>
      <c r="C174" s="6">
        <v>200</v>
      </c>
    </row>
    <row r="175" spans="1:3" x14ac:dyDescent="0.25">
      <c r="A175" s="5" t="s">
        <v>121</v>
      </c>
      <c r="B175" s="6">
        <v>0</v>
      </c>
      <c r="C175" s="6">
        <v>22</v>
      </c>
    </row>
    <row r="176" spans="1:3" x14ac:dyDescent="0.25">
      <c r="A176" s="5" t="s">
        <v>172</v>
      </c>
      <c r="B176" s="6">
        <v>0</v>
      </c>
      <c r="C176" s="6">
        <v>5</v>
      </c>
    </row>
    <row r="177" spans="1:3" x14ac:dyDescent="0.25">
      <c r="A177" s="5" t="s">
        <v>235</v>
      </c>
      <c r="B177" s="6">
        <v>0</v>
      </c>
      <c r="C177" s="6">
        <v>17</v>
      </c>
    </row>
    <row r="178" spans="1:3" x14ac:dyDescent="0.25">
      <c r="A178" s="5" t="s">
        <v>117</v>
      </c>
      <c r="B178" s="6">
        <v>70</v>
      </c>
      <c r="C178" s="6">
        <v>222</v>
      </c>
    </row>
    <row r="190" spans="1:3" x14ac:dyDescent="0.25">
      <c r="A190" s="4" t="s">
        <v>116</v>
      </c>
      <c r="B190" s="5" t="s">
        <v>120</v>
      </c>
      <c r="C190" s="5" t="s">
        <v>119</v>
      </c>
    </row>
    <row r="191" spans="1:3" x14ac:dyDescent="0.25">
      <c r="A191" s="5" t="s">
        <v>201</v>
      </c>
      <c r="B191" s="6">
        <v>0</v>
      </c>
      <c r="C191" s="6">
        <v>430</v>
      </c>
    </row>
    <row r="192" spans="1:3" x14ac:dyDescent="0.25">
      <c r="A192" s="5" t="s">
        <v>21</v>
      </c>
      <c r="B192" s="6">
        <v>0</v>
      </c>
      <c r="C192" s="6">
        <v>430</v>
      </c>
    </row>
    <row r="193" spans="1:3" x14ac:dyDescent="0.25">
      <c r="A193" s="5" t="s">
        <v>154</v>
      </c>
      <c r="B193" s="6">
        <v>0</v>
      </c>
      <c r="C193" s="6">
        <v>430</v>
      </c>
    </row>
    <row r="194" spans="1:3" x14ac:dyDescent="0.25">
      <c r="A194" s="5" t="s">
        <v>117</v>
      </c>
      <c r="B194" s="6">
        <v>0</v>
      </c>
      <c r="C194" s="6">
        <v>430</v>
      </c>
    </row>
  </sheetData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workbookViewId="0">
      <selection activeCell="B16" sqref="B16"/>
    </sheetView>
  </sheetViews>
  <sheetFormatPr baseColWidth="10" defaultRowHeight="15" x14ac:dyDescent="0.25"/>
  <cols>
    <col min="1" max="1" width="37.42578125" customWidth="1"/>
    <col min="2" max="2" width="37.7109375" customWidth="1"/>
    <col min="5" max="5" width="13.42578125" customWidth="1"/>
    <col min="6" max="6" width="21.42578125" customWidth="1"/>
    <col min="7" max="7" width="25" customWidth="1"/>
    <col min="8" max="8" width="36.42578125" customWidth="1"/>
    <col min="9" max="9" width="44.85546875" customWidth="1"/>
    <col min="10" max="10" width="21.28515625" customWidth="1"/>
    <col min="11" max="11" width="24.28515625" customWidth="1"/>
    <col min="12" max="12" width="15.7109375" customWidth="1"/>
    <col min="15" max="15" width="21.140625" customWidth="1"/>
    <col min="16" max="16" width="15.7109375" customWidth="1"/>
    <col min="17" max="17" width="20.42578125" customWidth="1"/>
  </cols>
  <sheetData>
    <row r="1" spans="1:17" x14ac:dyDescent="0.25">
      <c r="A1" t="s">
        <v>51</v>
      </c>
      <c r="B1" t="s">
        <v>50</v>
      </c>
      <c r="C1" t="s">
        <v>1</v>
      </c>
      <c r="D1" t="s">
        <v>16</v>
      </c>
      <c r="E1" t="s">
        <v>2</v>
      </c>
      <c r="F1" t="s">
        <v>3</v>
      </c>
      <c r="G1" t="s">
        <v>23</v>
      </c>
      <c r="H1" t="s">
        <v>24</v>
      </c>
      <c r="I1" t="s">
        <v>25</v>
      </c>
      <c r="J1" t="s">
        <v>4</v>
      </c>
      <c r="K1" t="s">
        <v>5</v>
      </c>
      <c r="L1" t="s">
        <v>12</v>
      </c>
      <c r="M1" t="s">
        <v>13</v>
      </c>
      <c r="N1" t="s">
        <v>14</v>
      </c>
      <c r="O1" t="s">
        <v>6</v>
      </c>
      <c r="P1" t="s">
        <v>7</v>
      </c>
      <c r="Q1" t="s">
        <v>8</v>
      </c>
    </row>
    <row r="2" spans="1:17" x14ac:dyDescent="0.25">
      <c r="A2" t="s">
        <v>48</v>
      </c>
      <c r="B2" t="s">
        <v>39</v>
      </c>
      <c r="C2" t="s">
        <v>168</v>
      </c>
      <c r="D2" t="s">
        <v>29</v>
      </c>
      <c r="E2" s="8">
        <v>44149</v>
      </c>
      <c r="F2" s="8">
        <v>44149</v>
      </c>
      <c r="G2" t="s">
        <v>27</v>
      </c>
      <c r="H2" t="s">
        <v>28</v>
      </c>
      <c r="I2" t="s">
        <v>88</v>
      </c>
      <c r="J2">
        <v>0.5</v>
      </c>
      <c r="K2">
        <v>0</v>
      </c>
      <c r="L2">
        <v>0.5</v>
      </c>
      <c r="M2" t="s">
        <v>174</v>
      </c>
      <c r="N2" t="s">
        <v>175</v>
      </c>
      <c r="O2" t="s">
        <v>83</v>
      </c>
      <c r="P2" t="s">
        <v>9</v>
      </c>
      <c r="Q2" t="s">
        <v>22</v>
      </c>
    </row>
    <row r="3" spans="1:17" x14ac:dyDescent="0.25">
      <c r="A3" t="s">
        <v>48</v>
      </c>
      <c r="B3" t="s">
        <v>39</v>
      </c>
      <c r="C3" t="s">
        <v>168</v>
      </c>
      <c r="D3" t="s">
        <v>17</v>
      </c>
      <c r="E3" s="8">
        <v>44186</v>
      </c>
      <c r="F3" s="8">
        <v>44186</v>
      </c>
      <c r="G3" t="s">
        <v>27</v>
      </c>
      <c r="H3" t="s">
        <v>28</v>
      </c>
      <c r="I3" t="s">
        <v>88</v>
      </c>
      <c r="J3">
        <v>2.5</v>
      </c>
      <c r="K3">
        <v>0</v>
      </c>
      <c r="L3">
        <v>2.5</v>
      </c>
      <c r="M3" t="s">
        <v>176</v>
      </c>
      <c r="N3" t="s">
        <v>75</v>
      </c>
      <c r="O3" t="s">
        <v>83</v>
      </c>
      <c r="P3" t="s">
        <v>9</v>
      </c>
      <c r="Q3" t="s">
        <v>22</v>
      </c>
    </row>
    <row r="4" spans="1:17" x14ac:dyDescent="0.25">
      <c r="A4" t="s">
        <v>48</v>
      </c>
      <c r="B4" t="s">
        <v>123</v>
      </c>
      <c r="C4" t="s">
        <v>78</v>
      </c>
      <c r="D4" t="s">
        <v>91</v>
      </c>
      <c r="E4" s="8">
        <v>44274</v>
      </c>
      <c r="F4" s="8">
        <v>44274</v>
      </c>
      <c r="G4" t="s">
        <v>89</v>
      </c>
      <c r="H4" t="s">
        <v>89</v>
      </c>
      <c r="I4" t="s">
        <v>89</v>
      </c>
      <c r="J4">
        <v>0.02</v>
      </c>
      <c r="K4">
        <v>0.01</v>
      </c>
      <c r="L4">
        <v>0.03</v>
      </c>
      <c r="M4" t="s">
        <v>125</v>
      </c>
      <c r="N4" t="s">
        <v>126</v>
      </c>
      <c r="O4" t="s">
        <v>127</v>
      </c>
      <c r="P4" t="s">
        <v>128</v>
      </c>
      <c r="Q4" t="s">
        <v>22</v>
      </c>
    </row>
    <row r="5" spans="1:17" x14ac:dyDescent="0.25">
      <c r="A5" t="s">
        <v>48</v>
      </c>
      <c r="B5" t="s">
        <v>43</v>
      </c>
      <c r="C5" t="s">
        <v>68</v>
      </c>
      <c r="D5" t="s">
        <v>19</v>
      </c>
      <c r="E5" s="8">
        <v>44228</v>
      </c>
      <c r="F5" s="8">
        <v>44230</v>
      </c>
      <c r="G5" t="s">
        <v>27</v>
      </c>
      <c r="H5" t="s">
        <v>28</v>
      </c>
      <c r="I5" t="s">
        <v>28</v>
      </c>
      <c r="J5">
        <v>2.85</v>
      </c>
      <c r="K5">
        <v>0</v>
      </c>
      <c r="L5">
        <v>2.85</v>
      </c>
      <c r="M5" t="s">
        <v>76</v>
      </c>
      <c r="N5" t="s">
        <v>77</v>
      </c>
      <c r="O5" t="s">
        <v>69</v>
      </c>
      <c r="P5" t="s">
        <v>34</v>
      </c>
      <c r="Q5" t="s">
        <v>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"/>
  <sheetViews>
    <sheetView workbookViewId="0">
      <selection activeCell="C12" sqref="C12"/>
    </sheetView>
  </sheetViews>
  <sheetFormatPr baseColWidth="10" defaultRowHeight="15" x14ac:dyDescent="0.25"/>
  <cols>
    <col min="1" max="1" width="37.42578125" customWidth="1"/>
    <col min="2" max="2" width="37.7109375" customWidth="1"/>
    <col min="5" max="5" width="13.42578125" customWidth="1"/>
    <col min="6" max="6" width="21.42578125" customWidth="1"/>
    <col min="7" max="7" width="25" customWidth="1"/>
    <col min="8" max="8" width="36.42578125" customWidth="1"/>
    <col min="9" max="9" width="44.85546875" customWidth="1"/>
    <col min="10" max="10" width="21.28515625" customWidth="1"/>
    <col min="11" max="11" width="24.28515625" customWidth="1"/>
    <col min="12" max="12" width="15.7109375" customWidth="1"/>
    <col min="15" max="15" width="21.140625" customWidth="1"/>
    <col min="16" max="16" width="15.7109375" customWidth="1"/>
    <col min="17" max="17" width="20.42578125" customWidth="1"/>
  </cols>
  <sheetData>
    <row r="1" spans="1:17" x14ac:dyDescent="0.25">
      <c r="A1" t="s">
        <v>51</v>
      </c>
      <c r="B1" t="s">
        <v>50</v>
      </c>
      <c r="C1" t="s">
        <v>1</v>
      </c>
      <c r="D1" t="s">
        <v>16</v>
      </c>
      <c r="E1" t="s">
        <v>2</v>
      </c>
      <c r="F1" t="s">
        <v>3</v>
      </c>
      <c r="G1" t="s">
        <v>23</v>
      </c>
      <c r="H1" t="s">
        <v>24</v>
      </c>
      <c r="I1" t="s">
        <v>25</v>
      </c>
      <c r="J1" t="s">
        <v>4</v>
      </c>
      <c r="K1" t="s">
        <v>5</v>
      </c>
      <c r="L1" t="s">
        <v>12</v>
      </c>
      <c r="M1" t="s">
        <v>13</v>
      </c>
      <c r="N1" t="s">
        <v>14</v>
      </c>
      <c r="O1" t="s">
        <v>6</v>
      </c>
      <c r="P1" t="s">
        <v>7</v>
      </c>
      <c r="Q1" t="s">
        <v>8</v>
      </c>
    </row>
    <row r="2" spans="1:17" x14ac:dyDescent="0.25">
      <c r="A2" t="s">
        <v>48</v>
      </c>
      <c r="B2" t="s">
        <v>123</v>
      </c>
      <c r="C2" t="s">
        <v>46</v>
      </c>
      <c r="D2" t="s">
        <v>21</v>
      </c>
      <c r="E2" s="8">
        <v>44278</v>
      </c>
      <c r="F2" s="8">
        <v>44278</v>
      </c>
      <c r="G2" t="s">
        <v>28</v>
      </c>
      <c r="H2" t="s">
        <v>27</v>
      </c>
      <c r="I2" t="s">
        <v>28</v>
      </c>
      <c r="J2">
        <v>0</v>
      </c>
      <c r="K2">
        <v>0.04</v>
      </c>
      <c r="L2">
        <v>0.04</v>
      </c>
      <c r="M2" t="s">
        <v>130</v>
      </c>
      <c r="N2" t="s">
        <v>131</v>
      </c>
      <c r="O2" t="s">
        <v>132</v>
      </c>
      <c r="P2" t="s">
        <v>128</v>
      </c>
      <c r="Q2" t="s">
        <v>26</v>
      </c>
    </row>
    <row r="3" spans="1:17" x14ac:dyDescent="0.25">
      <c r="A3" t="s">
        <v>48</v>
      </c>
      <c r="B3" t="s">
        <v>39</v>
      </c>
      <c r="C3" t="s">
        <v>64</v>
      </c>
      <c r="D3" t="s">
        <v>18</v>
      </c>
      <c r="E3" s="8">
        <v>44227</v>
      </c>
      <c r="F3" s="8">
        <v>44227</v>
      </c>
      <c r="G3" t="s">
        <v>27</v>
      </c>
      <c r="H3" t="s">
        <v>28</v>
      </c>
      <c r="I3" t="s">
        <v>28</v>
      </c>
      <c r="J3">
        <v>0.31440000000000001</v>
      </c>
      <c r="K3">
        <v>0</v>
      </c>
      <c r="L3">
        <v>0.31440000000000001</v>
      </c>
      <c r="M3" t="s">
        <v>65</v>
      </c>
      <c r="N3" t="s">
        <v>66</v>
      </c>
      <c r="O3" t="s">
        <v>67</v>
      </c>
      <c r="P3" t="s">
        <v>10</v>
      </c>
      <c r="Q3" t="s">
        <v>26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73"/>
  <sheetViews>
    <sheetView tabSelected="1" zoomScale="46" zoomScaleNormal="46" workbookViewId="0">
      <selection activeCell="C6" sqref="C6"/>
    </sheetView>
  </sheetViews>
  <sheetFormatPr baseColWidth="10" defaultRowHeight="15" x14ac:dyDescent="0.25"/>
  <cols>
    <col min="1" max="1" width="11.140625" style="1" customWidth="1"/>
    <col min="2" max="2" width="24.85546875" style="2" customWidth="1"/>
    <col min="3" max="3" width="33" style="1" customWidth="1"/>
    <col min="4" max="4" width="23" style="1" customWidth="1"/>
    <col min="5" max="5" width="16.42578125" style="1" customWidth="1"/>
    <col min="6" max="6" width="22.42578125" style="1" customWidth="1"/>
    <col min="7" max="7" width="20.42578125" style="1" customWidth="1"/>
    <col min="8" max="8" width="13.42578125" style="1" customWidth="1"/>
    <col min="9" max="9" width="13.7109375" style="1" customWidth="1"/>
    <col min="10" max="10" width="15.7109375" style="1" customWidth="1"/>
    <col min="11" max="11" width="21.7109375" style="1" customWidth="1"/>
    <col min="12" max="12" width="21.140625" style="1" customWidth="1"/>
    <col min="13" max="13" width="22.7109375" style="1" customWidth="1"/>
    <col min="14" max="14" width="24.140625" style="1" customWidth="1"/>
    <col min="15" max="15" width="25.140625" style="1" customWidth="1"/>
    <col min="16" max="16" width="31" style="1" customWidth="1"/>
    <col min="17" max="17" width="21.7109375" style="1" customWidth="1"/>
    <col min="18" max="18" width="26" style="1" customWidth="1"/>
    <col min="21" max="22" width="11.42578125" customWidth="1"/>
  </cols>
  <sheetData>
    <row r="1" spans="1:18" ht="86.25" customHeight="1" x14ac:dyDescent="0.25">
      <c r="A1" s="11"/>
      <c r="B1" s="109" t="s">
        <v>273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78.75" customHeight="1" x14ac:dyDescent="0.25">
      <c r="A2" s="11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s="98" customFormat="1" ht="109.5" customHeight="1" x14ac:dyDescent="0.3">
      <c r="A3" s="99" t="s">
        <v>0</v>
      </c>
      <c r="B3" s="100" t="s">
        <v>51</v>
      </c>
      <c r="C3" s="99" t="s">
        <v>50</v>
      </c>
      <c r="D3" s="101" t="s">
        <v>1</v>
      </c>
      <c r="E3" s="101" t="s">
        <v>16</v>
      </c>
      <c r="F3" s="99" t="s">
        <v>2</v>
      </c>
      <c r="G3" s="99" t="s">
        <v>3</v>
      </c>
      <c r="H3" s="99" t="s">
        <v>23</v>
      </c>
      <c r="I3" s="99" t="s">
        <v>24</v>
      </c>
      <c r="J3" s="99" t="s">
        <v>25</v>
      </c>
      <c r="K3" s="102" t="s">
        <v>4</v>
      </c>
      <c r="L3" s="99" t="s">
        <v>5</v>
      </c>
      <c r="M3" s="99" t="s">
        <v>12</v>
      </c>
      <c r="N3" s="99" t="s">
        <v>13</v>
      </c>
      <c r="O3" s="99" t="s">
        <v>14</v>
      </c>
      <c r="P3" s="101" t="s">
        <v>6</v>
      </c>
      <c r="Q3" s="101" t="s">
        <v>7</v>
      </c>
      <c r="R3" s="101" t="s">
        <v>8</v>
      </c>
    </row>
    <row r="4" spans="1:18" ht="116.25" customHeight="1" x14ac:dyDescent="0.25">
      <c r="A4" s="12">
        <v>1</v>
      </c>
      <c r="B4" s="19" t="s">
        <v>48</v>
      </c>
      <c r="C4" s="19" t="s">
        <v>39</v>
      </c>
      <c r="D4" s="20" t="s">
        <v>168</v>
      </c>
      <c r="E4" s="20" t="s">
        <v>29</v>
      </c>
      <c r="F4" s="21">
        <v>44149</v>
      </c>
      <c r="G4" s="22">
        <v>44149</v>
      </c>
      <c r="H4" s="19" t="s">
        <v>27</v>
      </c>
      <c r="I4" s="19"/>
      <c r="J4" s="19"/>
      <c r="K4" s="23">
        <v>0.5</v>
      </c>
      <c r="L4" s="24">
        <v>0</v>
      </c>
      <c r="M4" s="25">
        <f>K4+L4</f>
        <v>0.5</v>
      </c>
      <c r="N4" s="19" t="str">
        <f>'[1]Formato registro de incendios'!N2</f>
        <v>13°48'9.11"N</v>
      </c>
      <c r="O4" s="19" t="str">
        <f>'[1]Formato registro de incendios'!O2</f>
        <v xml:space="preserve"> 89°19'58.23"O</v>
      </c>
      <c r="P4" s="26" t="s">
        <v>83</v>
      </c>
      <c r="Q4" s="26" t="s">
        <v>9</v>
      </c>
      <c r="R4" s="27" t="s">
        <v>22</v>
      </c>
    </row>
    <row r="5" spans="1:18" ht="103.5" customHeight="1" x14ac:dyDescent="0.25">
      <c r="A5" s="12">
        <f>A4+1</f>
        <v>2</v>
      </c>
      <c r="B5" s="19" t="s">
        <v>48</v>
      </c>
      <c r="C5" s="19" t="s">
        <v>39</v>
      </c>
      <c r="D5" s="20" t="s">
        <v>168</v>
      </c>
      <c r="E5" s="20" t="s">
        <v>17</v>
      </c>
      <c r="F5" s="21">
        <v>44186</v>
      </c>
      <c r="G5" s="22">
        <v>44186</v>
      </c>
      <c r="H5" s="19" t="s">
        <v>27</v>
      </c>
      <c r="I5" s="19"/>
      <c r="J5" s="19"/>
      <c r="K5" s="23">
        <v>2.5</v>
      </c>
      <c r="L5" s="24">
        <v>0</v>
      </c>
      <c r="M5" s="25">
        <f t="shared" ref="M5:M23" si="0">K5+L5</f>
        <v>2.5</v>
      </c>
      <c r="N5" s="19" t="str">
        <f>'[1]Formato registro de incendios'!$N$3</f>
        <v xml:space="preserve"> 13°48'8.86"N</v>
      </c>
      <c r="O5" s="19" t="s">
        <v>75</v>
      </c>
      <c r="P5" s="26" t="s">
        <v>83</v>
      </c>
      <c r="Q5" s="26" t="s">
        <v>9</v>
      </c>
      <c r="R5" s="27" t="s">
        <v>22</v>
      </c>
    </row>
    <row r="6" spans="1:18" ht="75" customHeight="1" x14ac:dyDescent="0.25">
      <c r="A6" s="12">
        <f t="shared" ref="A6:A16" si="1">A5+1</f>
        <v>3</v>
      </c>
      <c r="B6" s="19" t="s">
        <v>48</v>
      </c>
      <c r="C6" s="19" t="s">
        <v>39</v>
      </c>
      <c r="D6" s="20" t="s">
        <v>64</v>
      </c>
      <c r="E6" s="20" t="s">
        <v>18</v>
      </c>
      <c r="F6" s="21">
        <v>44227</v>
      </c>
      <c r="G6" s="22">
        <v>44227</v>
      </c>
      <c r="H6" s="19" t="s">
        <v>27</v>
      </c>
      <c r="I6" s="19"/>
      <c r="J6" s="19"/>
      <c r="K6" s="28">
        <v>0.31440000000000001</v>
      </c>
      <c r="L6" s="24">
        <v>0</v>
      </c>
      <c r="M6" s="25">
        <f>K6+L6</f>
        <v>0.31440000000000001</v>
      </c>
      <c r="N6" s="19" t="s">
        <v>65</v>
      </c>
      <c r="O6" s="19" t="s">
        <v>66</v>
      </c>
      <c r="P6" s="26" t="s">
        <v>67</v>
      </c>
      <c r="Q6" s="26" t="s">
        <v>10</v>
      </c>
      <c r="R6" s="27" t="s">
        <v>26</v>
      </c>
    </row>
    <row r="7" spans="1:18" ht="75" customHeight="1" x14ac:dyDescent="0.25">
      <c r="A7" s="12">
        <f t="shared" si="1"/>
        <v>4</v>
      </c>
      <c r="B7" s="19" t="s">
        <v>48</v>
      </c>
      <c r="C7" s="19" t="s">
        <v>43</v>
      </c>
      <c r="D7" s="20" t="s">
        <v>68</v>
      </c>
      <c r="E7" s="20" t="s">
        <v>19</v>
      </c>
      <c r="F7" s="21">
        <v>44228</v>
      </c>
      <c r="G7" s="22">
        <v>44230</v>
      </c>
      <c r="H7" s="19" t="s">
        <v>27</v>
      </c>
      <c r="I7" s="19"/>
      <c r="J7" s="19"/>
      <c r="K7" s="29">
        <v>2.85</v>
      </c>
      <c r="L7" s="24">
        <v>0</v>
      </c>
      <c r="M7" s="25">
        <f t="shared" si="0"/>
        <v>2.85</v>
      </c>
      <c r="N7" s="19" t="s">
        <v>76</v>
      </c>
      <c r="O7" s="19" t="s">
        <v>77</v>
      </c>
      <c r="P7" s="26" t="s">
        <v>69</v>
      </c>
      <c r="Q7" s="26" t="s">
        <v>34</v>
      </c>
      <c r="R7" s="27" t="s">
        <v>22</v>
      </c>
    </row>
    <row r="8" spans="1:18" ht="75" customHeight="1" x14ac:dyDescent="0.25">
      <c r="A8" s="12">
        <f t="shared" si="1"/>
        <v>5</v>
      </c>
      <c r="B8" s="19" t="s">
        <v>48</v>
      </c>
      <c r="C8" s="19" t="s">
        <v>39</v>
      </c>
      <c r="D8" s="20" t="s">
        <v>168</v>
      </c>
      <c r="E8" s="20" t="s">
        <v>19</v>
      </c>
      <c r="F8" s="21">
        <v>44235</v>
      </c>
      <c r="G8" s="22">
        <v>44235</v>
      </c>
      <c r="H8" s="19" t="s">
        <v>89</v>
      </c>
      <c r="I8" s="19"/>
      <c r="J8" s="19"/>
      <c r="K8" s="29">
        <v>0.25</v>
      </c>
      <c r="L8" s="24">
        <v>0</v>
      </c>
      <c r="M8" s="25">
        <f t="shared" si="0"/>
        <v>0.25</v>
      </c>
      <c r="N8" s="19" t="s">
        <v>84</v>
      </c>
      <c r="O8" s="19" t="s">
        <v>85</v>
      </c>
      <c r="P8" s="20" t="s">
        <v>92</v>
      </c>
      <c r="Q8" s="20" t="s">
        <v>9</v>
      </c>
      <c r="R8" s="19" t="s">
        <v>202</v>
      </c>
    </row>
    <row r="9" spans="1:18" ht="75" customHeight="1" x14ac:dyDescent="0.25">
      <c r="A9" s="12">
        <f t="shared" si="1"/>
        <v>6</v>
      </c>
      <c r="B9" s="19" t="s">
        <v>48</v>
      </c>
      <c r="C9" s="19" t="s">
        <v>36</v>
      </c>
      <c r="D9" s="20" t="s">
        <v>169</v>
      </c>
      <c r="E9" s="20" t="s">
        <v>19</v>
      </c>
      <c r="F9" s="21">
        <v>44243</v>
      </c>
      <c r="G9" s="22">
        <v>44244</v>
      </c>
      <c r="H9" s="19"/>
      <c r="I9" s="19" t="s">
        <v>27</v>
      </c>
      <c r="J9" s="19"/>
      <c r="K9" s="29">
        <v>0</v>
      </c>
      <c r="L9" s="24">
        <v>0.25</v>
      </c>
      <c r="M9" s="25">
        <f t="shared" si="0"/>
        <v>0.25</v>
      </c>
      <c r="N9" s="19" t="s">
        <v>70</v>
      </c>
      <c r="O9" s="19" t="s">
        <v>71</v>
      </c>
      <c r="P9" s="20" t="s">
        <v>72</v>
      </c>
      <c r="Q9" s="20" t="s">
        <v>32</v>
      </c>
      <c r="R9" s="19" t="s">
        <v>15</v>
      </c>
    </row>
    <row r="10" spans="1:18" ht="75" customHeight="1" x14ac:dyDescent="0.25">
      <c r="A10" s="12">
        <f t="shared" si="1"/>
        <v>7</v>
      </c>
      <c r="B10" s="30" t="s">
        <v>48</v>
      </c>
      <c r="C10" s="30" t="s">
        <v>44</v>
      </c>
      <c r="D10" s="20" t="s">
        <v>61</v>
      </c>
      <c r="E10" s="20" t="s">
        <v>19</v>
      </c>
      <c r="F10" s="21">
        <v>44242</v>
      </c>
      <c r="G10" s="22">
        <v>44242</v>
      </c>
      <c r="H10" s="30" t="s">
        <v>27</v>
      </c>
      <c r="I10" s="30"/>
      <c r="J10" s="30"/>
      <c r="K10" s="31">
        <v>0.7</v>
      </c>
      <c r="L10" s="32">
        <v>0</v>
      </c>
      <c r="M10" s="25">
        <f t="shared" si="0"/>
        <v>0.7</v>
      </c>
      <c r="N10" s="33" t="s">
        <v>104</v>
      </c>
      <c r="O10" s="33" t="s">
        <v>105</v>
      </c>
      <c r="P10" s="20" t="s">
        <v>62</v>
      </c>
      <c r="Q10" s="20" t="s">
        <v>31</v>
      </c>
      <c r="R10" s="19" t="s">
        <v>20</v>
      </c>
    </row>
    <row r="11" spans="1:18" ht="75" customHeight="1" x14ac:dyDescent="0.25">
      <c r="A11" s="12">
        <f t="shared" si="1"/>
        <v>8</v>
      </c>
      <c r="B11" s="34" t="s">
        <v>48</v>
      </c>
      <c r="C11" s="34" t="s">
        <v>44</v>
      </c>
      <c r="D11" s="35" t="s">
        <v>61</v>
      </c>
      <c r="E11" s="35" t="s">
        <v>19</v>
      </c>
      <c r="F11" s="36">
        <v>44245</v>
      </c>
      <c r="G11" s="37">
        <v>44245</v>
      </c>
      <c r="H11" s="30" t="s">
        <v>27</v>
      </c>
      <c r="I11" s="30"/>
      <c r="J11" s="30"/>
      <c r="K11" s="23">
        <v>0.7</v>
      </c>
      <c r="L11" s="38">
        <v>0</v>
      </c>
      <c r="M11" s="25">
        <f t="shared" si="0"/>
        <v>0.7</v>
      </c>
      <c r="N11" s="33" t="s">
        <v>106</v>
      </c>
      <c r="O11" s="33" t="s">
        <v>107</v>
      </c>
      <c r="P11" s="35" t="s">
        <v>93</v>
      </c>
      <c r="Q11" s="35" t="s">
        <v>31</v>
      </c>
      <c r="R11" s="19" t="s">
        <v>202</v>
      </c>
    </row>
    <row r="12" spans="1:18" ht="122.25" customHeight="1" x14ac:dyDescent="0.25">
      <c r="A12" s="12">
        <f t="shared" si="1"/>
        <v>9</v>
      </c>
      <c r="B12" s="30" t="s">
        <v>48</v>
      </c>
      <c r="C12" s="30" t="s">
        <v>44</v>
      </c>
      <c r="D12" s="20" t="s">
        <v>61</v>
      </c>
      <c r="E12" s="39" t="s">
        <v>19</v>
      </c>
      <c r="F12" s="40">
        <v>44249</v>
      </c>
      <c r="G12" s="41">
        <v>44250</v>
      </c>
      <c r="H12" s="30" t="s">
        <v>27</v>
      </c>
      <c r="I12" s="30"/>
      <c r="J12" s="30"/>
      <c r="K12" s="32">
        <v>40</v>
      </c>
      <c r="L12" s="32">
        <v>0</v>
      </c>
      <c r="M12" s="25">
        <f t="shared" si="0"/>
        <v>40</v>
      </c>
      <c r="N12" s="42" t="s">
        <v>108</v>
      </c>
      <c r="O12" s="42" t="s">
        <v>109</v>
      </c>
      <c r="P12" s="43" t="s">
        <v>94</v>
      </c>
      <c r="Q12" s="44" t="s">
        <v>31</v>
      </c>
      <c r="R12" s="45" t="s">
        <v>20</v>
      </c>
    </row>
    <row r="13" spans="1:18" ht="90" customHeight="1" x14ac:dyDescent="0.25">
      <c r="A13" s="12">
        <f t="shared" si="1"/>
        <v>10</v>
      </c>
      <c r="B13" s="46" t="s">
        <v>48</v>
      </c>
      <c r="C13" s="46" t="s">
        <v>42</v>
      </c>
      <c r="D13" s="47" t="s">
        <v>52</v>
      </c>
      <c r="E13" s="48" t="s">
        <v>21</v>
      </c>
      <c r="F13" s="49">
        <v>44260</v>
      </c>
      <c r="G13" s="50">
        <v>44261</v>
      </c>
      <c r="H13" s="51" t="s">
        <v>27</v>
      </c>
      <c r="I13" s="51" t="s">
        <v>27</v>
      </c>
      <c r="J13" s="59" t="s">
        <v>27</v>
      </c>
      <c r="K13" s="32">
        <v>20</v>
      </c>
      <c r="L13" s="52">
        <v>21</v>
      </c>
      <c r="M13" s="25">
        <f t="shared" si="0"/>
        <v>41</v>
      </c>
      <c r="N13" s="27" t="s">
        <v>53</v>
      </c>
      <c r="O13" s="27" t="s">
        <v>54</v>
      </c>
      <c r="P13" s="53" t="s">
        <v>55</v>
      </c>
      <c r="Q13" s="53" t="s">
        <v>11</v>
      </c>
      <c r="R13" s="54" t="s">
        <v>15</v>
      </c>
    </row>
    <row r="14" spans="1:18" ht="75" customHeight="1" x14ac:dyDescent="0.25">
      <c r="A14" s="12">
        <f t="shared" si="1"/>
        <v>11</v>
      </c>
      <c r="B14" s="30" t="s">
        <v>48</v>
      </c>
      <c r="C14" s="30" t="s">
        <v>38</v>
      </c>
      <c r="D14" s="20" t="s">
        <v>170</v>
      </c>
      <c r="E14" s="48" t="s">
        <v>21</v>
      </c>
      <c r="F14" s="21">
        <v>44260</v>
      </c>
      <c r="G14" s="22">
        <v>44260</v>
      </c>
      <c r="H14" s="30" t="s">
        <v>27</v>
      </c>
      <c r="I14" s="30" t="s">
        <v>27</v>
      </c>
      <c r="J14" s="30" t="s">
        <v>27</v>
      </c>
      <c r="K14" s="55">
        <v>0.04</v>
      </c>
      <c r="L14" s="52">
        <v>0</v>
      </c>
      <c r="M14" s="56">
        <f>SUM(K14:L14)</f>
        <v>0.04</v>
      </c>
      <c r="N14" s="27" t="s">
        <v>56</v>
      </c>
      <c r="O14" s="27" t="s">
        <v>57</v>
      </c>
      <c r="P14" s="26" t="s">
        <v>58</v>
      </c>
      <c r="Q14" s="57" t="s">
        <v>30</v>
      </c>
      <c r="R14" s="27" t="s">
        <v>20</v>
      </c>
    </row>
    <row r="15" spans="1:18" ht="105" customHeight="1" x14ac:dyDescent="0.25">
      <c r="A15" s="12">
        <f t="shared" si="1"/>
        <v>12</v>
      </c>
      <c r="B15" s="30" t="s">
        <v>48</v>
      </c>
      <c r="C15" s="30" t="s">
        <v>37</v>
      </c>
      <c r="D15" s="20" t="s">
        <v>60</v>
      </c>
      <c r="E15" s="48" t="s">
        <v>21</v>
      </c>
      <c r="F15" s="21">
        <v>44259</v>
      </c>
      <c r="G15" s="22">
        <v>44260</v>
      </c>
      <c r="H15" s="42"/>
      <c r="I15" s="42" t="s">
        <v>27</v>
      </c>
      <c r="J15" s="42"/>
      <c r="K15" s="24">
        <v>0</v>
      </c>
      <c r="L15" s="24">
        <v>150</v>
      </c>
      <c r="M15" s="25">
        <f t="shared" si="0"/>
        <v>150</v>
      </c>
      <c r="N15" s="33" t="s">
        <v>59</v>
      </c>
      <c r="O15" s="33" t="s">
        <v>112</v>
      </c>
      <c r="P15" s="57" t="s">
        <v>97</v>
      </c>
      <c r="Q15" s="57" t="s">
        <v>35</v>
      </c>
      <c r="R15" s="58" t="s">
        <v>15</v>
      </c>
    </row>
    <row r="16" spans="1:18" ht="144.75" customHeight="1" x14ac:dyDescent="0.25">
      <c r="A16" s="12">
        <f t="shared" si="1"/>
        <v>13</v>
      </c>
      <c r="B16" s="30" t="s">
        <v>48</v>
      </c>
      <c r="C16" s="30" t="s">
        <v>37</v>
      </c>
      <c r="D16" s="20" t="s">
        <v>60</v>
      </c>
      <c r="E16" s="48" t="s">
        <v>21</v>
      </c>
      <c r="F16" s="21">
        <v>44254</v>
      </c>
      <c r="G16" s="22">
        <v>44258</v>
      </c>
      <c r="H16" s="42" t="s">
        <v>27</v>
      </c>
      <c r="I16" s="42" t="s">
        <v>27</v>
      </c>
      <c r="J16" s="59" t="s">
        <v>27</v>
      </c>
      <c r="K16" s="60">
        <v>100</v>
      </c>
      <c r="L16" s="60">
        <v>0</v>
      </c>
      <c r="M16" s="61">
        <f t="shared" si="0"/>
        <v>100</v>
      </c>
      <c r="N16" s="33" t="s">
        <v>73</v>
      </c>
      <c r="O16" s="33" t="s">
        <v>111</v>
      </c>
      <c r="P16" s="57" t="s">
        <v>99</v>
      </c>
      <c r="Q16" s="57" t="s">
        <v>35</v>
      </c>
      <c r="R16" s="54" t="s">
        <v>15</v>
      </c>
    </row>
    <row r="17" spans="1:18" ht="125.1" customHeight="1" x14ac:dyDescent="0.25">
      <c r="A17" s="12">
        <v>14</v>
      </c>
      <c r="B17" s="30" t="s">
        <v>48</v>
      </c>
      <c r="C17" s="30" t="s">
        <v>37</v>
      </c>
      <c r="D17" s="20" t="s">
        <v>60</v>
      </c>
      <c r="E17" s="48" t="s">
        <v>21</v>
      </c>
      <c r="F17" s="21">
        <v>44262</v>
      </c>
      <c r="G17" s="22">
        <v>44263</v>
      </c>
      <c r="H17" s="42" t="s">
        <v>27</v>
      </c>
      <c r="I17" s="42"/>
      <c r="J17" s="42"/>
      <c r="K17" s="55">
        <v>1.2</v>
      </c>
      <c r="L17" s="52">
        <v>0</v>
      </c>
      <c r="M17" s="25">
        <f>K17+L17</f>
        <v>1.2</v>
      </c>
      <c r="N17" s="33" t="s">
        <v>73</v>
      </c>
      <c r="O17" s="33" t="s">
        <v>111</v>
      </c>
      <c r="P17" s="62" t="s">
        <v>102</v>
      </c>
      <c r="Q17" s="57" t="s">
        <v>35</v>
      </c>
      <c r="R17" s="19" t="s">
        <v>20</v>
      </c>
    </row>
    <row r="18" spans="1:18" ht="125.1" customHeight="1" x14ac:dyDescent="0.25">
      <c r="A18" s="12">
        <v>15</v>
      </c>
      <c r="B18" s="19" t="s">
        <v>48</v>
      </c>
      <c r="C18" s="19" t="s">
        <v>44</v>
      </c>
      <c r="D18" s="20" t="s">
        <v>61</v>
      </c>
      <c r="E18" s="48" t="s">
        <v>21</v>
      </c>
      <c r="F18" s="21">
        <v>44262</v>
      </c>
      <c r="G18" s="22">
        <v>44262</v>
      </c>
      <c r="H18" s="19" t="s">
        <v>27</v>
      </c>
      <c r="I18" s="19"/>
      <c r="J18" s="19"/>
      <c r="K18" s="38">
        <v>8</v>
      </c>
      <c r="L18" s="38">
        <v>0</v>
      </c>
      <c r="M18" s="63">
        <f>K18+L18</f>
        <v>8</v>
      </c>
      <c r="N18" s="33" t="s">
        <v>110</v>
      </c>
      <c r="O18" s="33" t="s">
        <v>113</v>
      </c>
      <c r="P18" s="20" t="s">
        <v>63</v>
      </c>
      <c r="Q18" s="20" t="s">
        <v>31</v>
      </c>
      <c r="R18" s="19" t="s">
        <v>20</v>
      </c>
    </row>
    <row r="19" spans="1:18" ht="210.75" customHeight="1" x14ac:dyDescent="0.25">
      <c r="A19" s="12">
        <v>16</v>
      </c>
      <c r="B19" s="19" t="s">
        <v>48</v>
      </c>
      <c r="C19" s="19" t="s">
        <v>39</v>
      </c>
      <c r="D19" s="20" t="s">
        <v>168</v>
      </c>
      <c r="E19" s="48" t="s">
        <v>21</v>
      </c>
      <c r="F19" s="21">
        <v>44264</v>
      </c>
      <c r="G19" s="22">
        <v>44264</v>
      </c>
      <c r="H19" s="19" t="s">
        <v>27</v>
      </c>
      <c r="I19" s="19" t="s">
        <v>27</v>
      </c>
      <c r="J19" s="103" t="s">
        <v>27</v>
      </c>
      <c r="K19" s="38">
        <v>8</v>
      </c>
      <c r="L19" s="24">
        <v>5</v>
      </c>
      <c r="M19" s="25">
        <f t="shared" si="0"/>
        <v>13</v>
      </c>
      <c r="N19" s="27" t="s">
        <v>86</v>
      </c>
      <c r="O19" s="27" t="s">
        <v>87</v>
      </c>
      <c r="P19" s="26" t="s">
        <v>95</v>
      </c>
      <c r="Q19" s="26" t="s">
        <v>9</v>
      </c>
      <c r="R19" s="54" t="s">
        <v>15</v>
      </c>
    </row>
    <row r="20" spans="1:18" ht="125.1" customHeight="1" x14ac:dyDescent="0.25">
      <c r="A20" s="12">
        <v>17</v>
      </c>
      <c r="B20" s="19" t="s">
        <v>48</v>
      </c>
      <c r="C20" s="19" t="s">
        <v>39</v>
      </c>
      <c r="D20" s="20" t="s">
        <v>168</v>
      </c>
      <c r="E20" s="48" t="s">
        <v>21</v>
      </c>
      <c r="F20" s="21">
        <v>44272</v>
      </c>
      <c r="G20" s="22" t="s">
        <v>79</v>
      </c>
      <c r="H20" s="19" t="str">
        <f>$H$18</f>
        <v>Si</v>
      </c>
      <c r="I20" s="19" t="s">
        <v>89</v>
      </c>
      <c r="J20" s="103" t="s">
        <v>89</v>
      </c>
      <c r="K20" s="23">
        <v>0.5</v>
      </c>
      <c r="L20" s="24">
        <v>1.5</v>
      </c>
      <c r="M20" s="25">
        <f t="shared" si="0"/>
        <v>2</v>
      </c>
      <c r="N20" s="26" t="s">
        <v>80</v>
      </c>
      <c r="O20" s="26" t="s">
        <v>81</v>
      </c>
      <c r="P20" s="26" t="s">
        <v>82</v>
      </c>
      <c r="Q20" s="26" t="s">
        <v>9</v>
      </c>
      <c r="R20" s="19" t="s">
        <v>202</v>
      </c>
    </row>
    <row r="21" spans="1:18" ht="125.1" customHeight="1" x14ac:dyDescent="0.25">
      <c r="A21" s="13">
        <v>18</v>
      </c>
      <c r="B21" s="30" t="s">
        <v>48</v>
      </c>
      <c r="C21" s="30" t="s">
        <v>37</v>
      </c>
      <c r="D21" s="20" t="s">
        <v>60</v>
      </c>
      <c r="E21" s="48" t="s">
        <v>21</v>
      </c>
      <c r="F21" s="21">
        <v>44272</v>
      </c>
      <c r="G21" s="22">
        <v>44273</v>
      </c>
      <c r="H21" s="42" t="s">
        <v>27</v>
      </c>
      <c r="I21" s="42"/>
      <c r="J21" s="42"/>
      <c r="K21" s="32">
        <v>2</v>
      </c>
      <c r="L21" s="55">
        <v>0</v>
      </c>
      <c r="M21" s="25">
        <f t="shared" si="0"/>
        <v>2</v>
      </c>
      <c r="N21" s="64" t="s">
        <v>73</v>
      </c>
      <c r="O21" s="64" t="s">
        <v>74</v>
      </c>
      <c r="P21" s="65" t="s">
        <v>102</v>
      </c>
      <c r="Q21" s="57" t="s">
        <v>35</v>
      </c>
      <c r="R21" s="19" t="s">
        <v>20</v>
      </c>
    </row>
    <row r="22" spans="1:18" ht="125.1" customHeight="1" x14ac:dyDescent="0.25">
      <c r="A22" s="13">
        <v>19</v>
      </c>
      <c r="B22" s="30" t="s">
        <v>48</v>
      </c>
      <c r="C22" s="30" t="s">
        <v>39</v>
      </c>
      <c r="D22" s="20" t="s">
        <v>171</v>
      </c>
      <c r="E22" s="48" t="s">
        <v>21</v>
      </c>
      <c r="F22" s="21">
        <v>44273</v>
      </c>
      <c r="G22" s="22">
        <v>44273</v>
      </c>
      <c r="H22" s="30" t="s">
        <v>27</v>
      </c>
      <c r="I22" s="30"/>
      <c r="J22" s="30"/>
      <c r="K22" s="55">
        <v>4.8</v>
      </c>
      <c r="L22" s="52">
        <v>0</v>
      </c>
      <c r="M22" s="25">
        <f t="shared" si="0"/>
        <v>4.8</v>
      </c>
      <c r="N22" s="66" t="s">
        <v>96</v>
      </c>
      <c r="O22" s="19" t="s">
        <v>90</v>
      </c>
      <c r="P22" s="67" t="s">
        <v>103</v>
      </c>
      <c r="Q22" s="20" t="s">
        <v>9</v>
      </c>
      <c r="R22" s="54" t="s">
        <v>15</v>
      </c>
    </row>
    <row r="23" spans="1:18" ht="125.1" customHeight="1" x14ac:dyDescent="0.25">
      <c r="A23" s="13">
        <v>20</v>
      </c>
      <c r="B23" s="30" t="s">
        <v>48</v>
      </c>
      <c r="C23" s="30" t="s">
        <v>49</v>
      </c>
      <c r="D23" s="20" t="s">
        <v>98</v>
      </c>
      <c r="E23" s="48" t="s">
        <v>21</v>
      </c>
      <c r="F23" s="21">
        <v>44273</v>
      </c>
      <c r="G23" s="22">
        <v>44273</v>
      </c>
      <c r="H23" s="30"/>
      <c r="I23" s="30" t="s">
        <v>27</v>
      </c>
      <c r="J23" s="30"/>
      <c r="K23" s="32">
        <v>0</v>
      </c>
      <c r="L23" s="55">
        <v>2.79</v>
      </c>
      <c r="M23" s="25">
        <f t="shared" si="0"/>
        <v>2.79</v>
      </c>
      <c r="N23" s="64" t="s">
        <v>114</v>
      </c>
      <c r="O23" s="64" t="s">
        <v>115</v>
      </c>
      <c r="P23" s="68" t="s">
        <v>100</v>
      </c>
      <c r="Q23" s="20" t="s">
        <v>101</v>
      </c>
      <c r="R23" s="54" t="s">
        <v>15</v>
      </c>
    </row>
    <row r="24" spans="1:18" ht="125.1" customHeight="1" x14ac:dyDescent="0.25">
      <c r="A24" s="13">
        <v>21</v>
      </c>
      <c r="B24" s="30" t="s">
        <v>48</v>
      </c>
      <c r="C24" s="30" t="s">
        <v>39</v>
      </c>
      <c r="D24" s="20" t="s">
        <v>168</v>
      </c>
      <c r="E24" s="48" t="s">
        <v>21</v>
      </c>
      <c r="F24" s="21">
        <v>44274</v>
      </c>
      <c r="G24" s="22">
        <v>44274</v>
      </c>
      <c r="H24" s="30" t="s">
        <v>89</v>
      </c>
      <c r="I24" s="30" t="s">
        <v>89</v>
      </c>
      <c r="J24" s="59" t="s">
        <v>124</v>
      </c>
      <c r="K24" s="55">
        <v>0.02</v>
      </c>
      <c r="L24" s="52">
        <v>0.01</v>
      </c>
      <c r="M24" s="25">
        <f>SUM(K24:L24)</f>
        <v>0.03</v>
      </c>
      <c r="N24" s="64" t="s">
        <v>125</v>
      </c>
      <c r="O24" s="64" t="s">
        <v>126</v>
      </c>
      <c r="P24" s="68" t="s">
        <v>127</v>
      </c>
      <c r="Q24" s="20" t="s">
        <v>128</v>
      </c>
      <c r="R24" s="27" t="s">
        <v>22</v>
      </c>
    </row>
    <row r="25" spans="1:18" ht="125.1" customHeight="1" x14ac:dyDescent="0.25">
      <c r="A25" s="13">
        <v>22</v>
      </c>
      <c r="B25" s="30" t="s">
        <v>48</v>
      </c>
      <c r="C25" s="30" t="s">
        <v>39</v>
      </c>
      <c r="D25" s="20" t="s">
        <v>46</v>
      </c>
      <c r="E25" s="48" t="s">
        <v>21</v>
      </c>
      <c r="F25" s="21">
        <v>44278</v>
      </c>
      <c r="G25" s="22">
        <v>44278</v>
      </c>
      <c r="H25" s="30" t="s">
        <v>28</v>
      </c>
      <c r="I25" s="30" t="s">
        <v>27</v>
      </c>
      <c r="J25" s="30"/>
      <c r="K25" s="55">
        <v>0</v>
      </c>
      <c r="L25" s="69">
        <v>0.04</v>
      </c>
      <c r="M25" s="25">
        <f>SUM(K25:L25)</f>
        <v>0.04</v>
      </c>
      <c r="N25" s="64" t="s">
        <v>130</v>
      </c>
      <c r="O25" s="64" t="s">
        <v>131</v>
      </c>
      <c r="P25" s="19" t="s">
        <v>132</v>
      </c>
      <c r="Q25" s="39" t="s">
        <v>128</v>
      </c>
      <c r="R25" s="27" t="s">
        <v>26</v>
      </c>
    </row>
    <row r="26" spans="1:18" ht="125.1" customHeight="1" x14ac:dyDescent="0.25">
      <c r="A26" s="14">
        <v>23</v>
      </c>
      <c r="B26" s="30" t="s">
        <v>48</v>
      </c>
      <c r="C26" s="30" t="s">
        <v>40</v>
      </c>
      <c r="D26" s="20" t="s">
        <v>47</v>
      </c>
      <c r="E26" s="48" t="s">
        <v>21</v>
      </c>
      <c r="F26" s="21">
        <v>44279</v>
      </c>
      <c r="G26" s="22">
        <v>44279</v>
      </c>
      <c r="H26" s="30" t="s">
        <v>27</v>
      </c>
      <c r="I26" s="30"/>
      <c r="J26" s="30"/>
      <c r="K26" s="55">
        <v>6.98</v>
      </c>
      <c r="L26" s="52">
        <v>0</v>
      </c>
      <c r="M26" s="25">
        <f t="shared" ref="M26" si="2">SUM(K26:L26)</f>
        <v>6.98</v>
      </c>
      <c r="N26" s="64" t="s">
        <v>125</v>
      </c>
      <c r="O26" s="64" t="s">
        <v>129</v>
      </c>
      <c r="P26" s="68" t="s">
        <v>133</v>
      </c>
      <c r="Q26" s="20" t="s">
        <v>134</v>
      </c>
      <c r="R26" s="54" t="s">
        <v>15</v>
      </c>
    </row>
    <row r="27" spans="1:18" ht="125.1" customHeight="1" x14ac:dyDescent="0.25">
      <c r="A27" s="14">
        <v>24</v>
      </c>
      <c r="B27" s="30" t="s">
        <v>48</v>
      </c>
      <c r="C27" s="30" t="s">
        <v>44</v>
      </c>
      <c r="D27" s="20" t="s">
        <v>61</v>
      </c>
      <c r="E27" s="48" t="s">
        <v>21</v>
      </c>
      <c r="F27" s="21">
        <v>44279</v>
      </c>
      <c r="G27" s="22">
        <v>44280</v>
      </c>
      <c r="H27" s="30" t="s">
        <v>27</v>
      </c>
      <c r="I27" s="30"/>
      <c r="J27" s="30"/>
      <c r="K27" s="32">
        <v>3</v>
      </c>
      <c r="L27" s="32">
        <v>0</v>
      </c>
      <c r="M27" s="63">
        <f>SUM(K27+L27)</f>
        <v>3</v>
      </c>
      <c r="N27" s="64" t="s">
        <v>135</v>
      </c>
      <c r="O27" s="64" t="s">
        <v>136</v>
      </c>
      <c r="P27" s="68" t="s">
        <v>137</v>
      </c>
      <c r="Q27" s="20" t="s">
        <v>138</v>
      </c>
      <c r="R27" s="19" t="s">
        <v>20</v>
      </c>
    </row>
    <row r="28" spans="1:18" ht="75" customHeight="1" x14ac:dyDescent="0.25">
      <c r="A28" s="14">
        <v>25</v>
      </c>
      <c r="B28" s="30" t="s">
        <v>48</v>
      </c>
      <c r="C28" s="30" t="s">
        <v>39</v>
      </c>
      <c r="D28" s="20" t="s">
        <v>227</v>
      </c>
      <c r="E28" s="48" t="s">
        <v>21</v>
      </c>
      <c r="F28" s="21">
        <v>44280</v>
      </c>
      <c r="G28" s="22">
        <v>44280</v>
      </c>
      <c r="H28" s="30" t="s">
        <v>27</v>
      </c>
      <c r="I28" s="30"/>
      <c r="J28" s="30"/>
      <c r="K28" s="55">
        <v>0.3</v>
      </c>
      <c r="L28" s="52">
        <v>0</v>
      </c>
      <c r="M28" s="70">
        <v>0.3</v>
      </c>
      <c r="N28" s="64" t="s">
        <v>139</v>
      </c>
      <c r="O28" s="64" t="s">
        <v>140</v>
      </c>
      <c r="P28" s="68" t="s">
        <v>141</v>
      </c>
      <c r="Q28" s="20" t="s">
        <v>142</v>
      </c>
      <c r="R28" s="54" t="s">
        <v>15</v>
      </c>
    </row>
    <row r="29" spans="1:18" ht="120" customHeight="1" x14ac:dyDescent="0.25">
      <c r="A29" s="14">
        <v>26</v>
      </c>
      <c r="B29" s="30" t="s">
        <v>48</v>
      </c>
      <c r="C29" s="30" t="s">
        <v>44</v>
      </c>
      <c r="D29" s="20" t="s">
        <v>143</v>
      </c>
      <c r="E29" s="48" t="s">
        <v>21</v>
      </c>
      <c r="F29" s="21">
        <v>44280</v>
      </c>
      <c r="G29" s="22">
        <v>44280</v>
      </c>
      <c r="H29" s="30"/>
      <c r="I29" s="30" t="s">
        <v>144</v>
      </c>
      <c r="J29" s="30"/>
      <c r="K29" s="32">
        <v>0</v>
      </c>
      <c r="L29" s="32">
        <v>1</v>
      </c>
      <c r="M29" s="63">
        <f>SUM(K29+L29)</f>
        <v>1</v>
      </c>
      <c r="N29" s="64" t="s">
        <v>145</v>
      </c>
      <c r="O29" s="64" t="s">
        <v>146</v>
      </c>
      <c r="P29" s="68" t="s">
        <v>147</v>
      </c>
      <c r="Q29" s="20" t="s">
        <v>148</v>
      </c>
      <c r="R29" s="54" t="s">
        <v>15</v>
      </c>
    </row>
    <row r="30" spans="1:18" ht="75" customHeight="1" x14ac:dyDescent="0.25">
      <c r="A30" s="14">
        <v>27</v>
      </c>
      <c r="B30" s="30" t="s">
        <v>48</v>
      </c>
      <c r="C30" s="30" t="s">
        <v>41</v>
      </c>
      <c r="D30" s="20" t="s">
        <v>172</v>
      </c>
      <c r="E30" s="48" t="s">
        <v>21</v>
      </c>
      <c r="F30" s="21">
        <v>44282</v>
      </c>
      <c r="G30" s="37">
        <v>44256</v>
      </c>
      <c r="H30" s="30" t="s">
        <v>27</v>
      </c>
      <c r="I30" s="30" t="s">
        <v>89</v>
      </c>
      <c r="J30" s="59" t="s">
        <v>27</v>
      </c>
      <c r="K30" s="31">
        <v>70</v>
      </c>
      <c r="L30" s="71">
        <v>200</v>
      </c>
      <c r="M30" s="72">
        <f>SUM(K30:L30)</f>
        <v>270</v>
      </c>
      <c r="N30" s="73" t="s">
        <v>161</v>
      </c>
      <c r="O30" s="73" t="s">
        <v>162</v>
      </c>
      <c r="P30" s="74" t="s">
        <v>163</v>
      </c>
      <c r="Q30" s="35" t="s">
        <v>164</v>
      </c>
      <c r="R30" s="19" t="s">
        <v>20</v>
      </c>
    </row>
    <row r="31" spans="1:18" ht="75" customHeight="1" x14ac:dyDescent="0.25">
      <c r="A31" s="15">
        <v>28</v>
      </c>
      <c r="B31" s="30" t="s">
        <v>48</v>
      </c>
      <c r="C31" s="30" t="s">
        <v>39</v>
      </c>
      <c r="D31" s="20" t="s">
        <v>243</v>
      </c>
      <c r="E31" s="48" t="s">
        <v>21</v>
      </c>
      <c r="F31" s="21">
        <v>44283</v>
      </c>
      <c r="G31" s="22">
        <v>44284</v>
      </c>
      <c r="H31" s="30" t="s">
        <v>27</v>
      </c>
      <c r="I31" s="30" t="s">
        <v>149</v>
      </c>
      <c r="J31" s="59" t="s">
        <v>144</v>
      </c>
      <c r="K31" s="31">
        <v>0.2</v>
      </c>
      <c r="L31" s="71">
        <v>0.4</v>
      </c>
      <c r="M31" s="25">
        <f>SUM(K31:L31)</f>
        <v>0.60000000000000009</v>
      </c>
      <c r="N31" s="64" t="s">
        <v>150</v>
      </c>
      <c r="O31" s="64" t="s">
        <v>151</v>
      </c>
      <c r="P31" s="68" t="s">
        <v>152</v>
      </c>
      <c r="Q31" s="20" t="s">
        <v>128</v>
      </c>
      <c r="R31" s="54" t="s">
        <v>15</v>
      </c>
    </row>
    <row r="32" spans="1:18" ht="75" customHeight="1" x14ac:dyDescent="0.3">
      <c r="A32" s="15">
        <v>29</v>
      </c>
      <c r="B32" s="75" t="s">
        <v>48</v>
      </c>
      <c r="C32" s="75" t="s">
        <v>201</v>
      </c>
      <c r="D32" s="75" t="s">
        <v>154</v>
      </c>
      <c r="E32" s="48" t="s">
        <v>21</v>
      </c>
      <c r="F32" s="21">
        <v>44283</v>
      </c>
      <c r="G32" s="21">
        <v>44284</v>
      </c>
      <c r="H32" s="30"/>
      <c r="I32" s="30" t="s">
        <v>124</v>
      </c>
      <c r="J32" s="30"/>
      <c r="K32" s="31">
        <v>0</v>
      </c>
      <c r="L32" s="71">
        <v>430</v>
      </c>
      <c r="M32" s="25">
        <f>SUM(K32:L32)</f>
        <v>430</v>
      </c>
      <c r="N32" s="64" t="s">
        <v>156</v>
      </c>
      <c r="O32" s="64" t="s">
        <v>157</v>
      </c>
      <c r="P32" s="68" t="s">
        <v>155</v>
      </c>
      <c r="Q32" s="20" t="s">
        <v>128</v>
      </c>
      <c r="R32" s="19" t="s">
        <v>20</v>
      </c>
    </row>
    <row r="33" spans="1:18" ht="75" customHeight="1" x14ac:dyDescent="0.25">
      <c r="A33" s="15">
        <v>30</v>
      </c>
      <c r="B33" s="30" t="s">
        <v>48</v>
      </c>
      <c r="C33" s="30" t="s">
        <v>40</v>
      </c>
      <c r="D33" s="20" t="s">
        <v>47</v>
      </c>
      <c r="E33" s="48" t="s">
        <v>21</v>
      </c>
      <c r="F33" s="21">
        <v>44285</v>
      </c>
      <c r="G33" s="22">
        <v>44285</v>
      </c>
      <c r="H33" s="30" t="s">
        <v>89</v>
      </c>
      <c r="I33" s="30"/>
      <c r="J33" s="30"/>
      <c r="K33" s="31">
        <v>2.1</v>
      </c>
      <c r="L33" s="71">
        <v>0</v>
      </c>
      <c r="M33" s="25">
        <f t="shared" ref="M33:M34" si="3">SUM(K33:L33)</f>
        <v>2.1</v>
      </c>
      <c r="N33" s="73" t="s">
        <v>158</v>
      </c>
      <c r="O33" s="73" t="s">
        <v>159</v>
      </c>
      <c r="P33" s="68" t="s">
        <v>160</v>
      </c>
      <c r="Q33" s="20" t="s">
        <v>134</v>
      </c>
      <c r="R33" s="19" t="s">
        <v>20</v>
      </c>
    </row>
    <row r="34" spans="1:18" ht="75" customHeight="1" x14ac:dyDescent="0.25">
      <c r="A34" s="15">
        <v>31</v>
      </c>
      <c r="B34" s="30" t="s">
        <v>48</v>
      </c>
      <c r="C34" s="30" t="s">
        <v>40</v>
      </c>
      <c r="D34" s="20" t="s">
        <v>47</v>
      </c>
      <c r="E34" s="48" t="s">
        <v>21</v>
      </c>
      <c r="F34" s="21">
        <v>44286</v>
      </c>
      <c r="G34" s="36">
        <v>44286</v>
      </c>
      <c r="H34" s="30" t="s">
        <v>27</v>
      </c>
      <c r="I34" s="30"/>
      <c r="J34" s="30"/>
      <c r="K34" s="52">
        <v>2.8</v>
      </c>
      <c r="L34" s="52">
        <v>0</v>
      </c>
      <c r="M34" s="25">
        <f t="shared" si="3"/>
        <v>2.8</v>
      </c>
      <c r="N34" s="64" t="s">
        <v>165</v>
      </c>
      <c r="O34" s="64" t="s">
        <v>166</v>
      </c>
      <c r="P34" s="74" t="s">
        <v>167</v>
      </c>
      <c r="Q34" s="35" t="s">
        <v>10</v>
      </c>
      <c r="R34" s="19" t="s">
        <v>20</v>
      </c>
    </row>
    <row r="35" spans="1:18" ht="188.25" customHeight="1" x14ac:dyDescent="0.25">
      <c r="A35" s="14">
        <v>32</v>
      </c>
      <c r="B35" s="30" t="s">
        <v>48</v>
      </c>
      <c r="C35" s="30" t="s">
        <v>39</v>
      </c>
      <c r="D35" s="20" t="s">
        <v>173</v>
      </c>
      <c r="E35" s="20" t="s">
        <v>121</v>
      </c>
      <c r="F35" s="21">
        <v>44287</v>
      </c>
      <c r="G35" s="21">
        <v>44288</v>
      </c>
      <c r="H35" s="30"/>
      <c r="I35" s="30" t="s">
        <v>149</v>
      </c>
      <c r="J35" s="30"/>
      <c r="K35" s="55">
        <v>0</v>
      </c>
      <c r="L35" s="55">
        <v>45.5</v>
      </c>
      <c r="M35" s="76">
        <f t="shared" ref="M35:M40" si="4">SUM(K35:L35)</f>
        <v>45.5</v>
      </c>
      <c r="N35" s="64" t="s">
        <v>186</v>
      </c>
      <c r="O35" s="64" t="s">
        <v>187</v>
      </c>
      <c r="P35" s="68" t="s">
        <v>188</v>
      </c>
      <c r="Q35" s="20" t="s">
        <v>189</v>
      </c>
      <c r="R35" s="19" t="s">
        <v>15</v>
      </c>
    </row>
    <row r="36" spans="1:18" ht="125.1" customHeight="1" x14ac:dyDescent="0.25">
      <c r="A36" s="13">
        <v>33</v>
      </c>
      <c r="B36" s="30" t="s">
        <v>48</v>
      </c>
      <c r="C36" s="30" t="s">
        <v>42</v>
      </c>
      <c r="D36" s="20" t="s">
        <v>185</v>
      </c>
      <c r="E36" s="20" t="s">
        <v>121</v>
      </c>
      <c r="F36" s="21">
        <v>44288</v>
      </c>
      <c r="G36" s="21">
        <v>44289</v>
      </c>
      <c r="H36" s="30" t="s">
        <v>124</v>
      </c>
      <c r="I36" s="30" t="s">
        <v>149</v>
      </c>
      <c r="J36" s="59" t="s">
        <v>124</v>
      </c>
      <c r="K36" s="55">
        <v>5.59</v>
      </c>
      <c r="L36" s="55">
        <v>11.91</v>
      </c>
      <c r="M36" s="76">
        <f t="shared" si="4"/>
        <v>17.5</v>
      </c>
      <c r="N36" s="64" t="s">
        <v>177</v>
      </c>
      <c r="O36" s="64" t="s">
        <v>178</v>
      </c>
      <c r="P36" s="68" t="s">
        <v>190</v>
      </c>
      <c r="Q36" s="20" t="s">
        <v>101</v>
      </c>
      <c r="R36" s="19" t="s">
        <v>20</v>
      </c>
    </row>
    <row r="37" spans="1:18" ht="228" customHeight="1" x14ac:dyDescent="0.25">
      <c r="A37" s="13">
        <v>34</v>
      </c>
      <c r="B37" s="30" t="s">
        <v>48</v>
      </c>
      <c r="C37" s="30" t="s">
        <v>36</v>
      </c>
      <c r="D37" s="20" t="s">
        <v>246</v>
      </c>
      <c r="E37" s="20" t="s">
        <v>121</v>
      </c>
      <c r="F37" s="21">
        <v>44288</v>
      </c>
      <c r="G37" s="21">
        <v>44289</v>
      </c>
      <c r="H37" s="30"/>
      <c r="I37" s="30" t="s">
        <v>124</v>
      </c>
      <c r="J37" s="30"/>
      <c r="K37" s="55">
        <v>0</v>
      </c>
      <c r="L37" s="55">
        <v>42</v>
      </c>
      <c r="M37" s="76">
        <f t="shared" si="4"/>
        <v>42</v>
      </c>
      <c r="N37" s="64" t="s">
        <v>179</v>
      </c>
      <c r="O37" s="64" t="s">
        <v>180</v>
      </c>
      <c r="P37" s="68" t="s">
        <v>191</v>
      </c>
      <c r="Q37" s="20" t="s">
        <v>32</v>
      </c>
      <c r="R37" s="20" t="s">
        <v>20</v>
      </c>
    </row>
    <row r="38" spans="1:18" ht="75" customHeight="1" x14ac:dyDescent="0.25">
      <c r="A38" s="13">
        <v>35</v>
      </c>
      <c r="B38" s="30" t="s">
        <v>48</v>
      </c>
      <c r="C38" s="30" t="s">
        <v>38</v>
      </c>
      <c r="D38" s="20" t="s">
        <v>182</v>
      </c>
      <c r="E38" s="20" t="s">
        <v>121</v>
      </c>
      <c r="F38" s="21">
        <v>44288</v>
      </c>
      <c r="G38" s="21">
        <v>44288</v>
      </c>
      <c r="H38" s="34"/>
      <c r="I38" s="34" t="s">
        <v>27</v>
      </c>
      <c r="J38" s="34"/>
      <c r="K38" s="77">
        <v>0</v>
      </c>
      <c r="L38" s="77">
        <v>7</v>
      </c>
      <c r="M38" s="78">
        <f t="shared" si="4"/>
        <v>7</v>
      </c>
      <c r="N38" s="73" t="s">
        <v>192</v>
      </c>
      <c r="O38" s="64" t="s">
        <v>193</v>
      </c>
      <c r="P38" s="68"/>
      <c r="Q38" s="20" t="s">
        <v>30</v>
      </c>
      <c r="R38" s="20" t="s">
        <v>20</v>
      </c>
    </row>
    <row r="39" spans="1:18" ht="75" customHeight="1" x14ac:dyDescent="0.25">
      <c r="A39" s="13">
        <v>36</v>
      </c>
      <c r="B39" s="30" t="s">
        <v>48</v>
      </c>
      <c r="C39" s="30" t="s">
        <v>40</v>
      </c>
      <c r="D39" s="20" t="s">
        <v>199</v>
      </c>
      <c r="E39" s="20" t="s">
        <v>121</v>
      </c>
      <c r="F39" s="21">
        <v>44288</v>
      </c>
      <c r="G39" s="21">
        <v>44288</v>
      </c>
      <c r="H39" s="30"/>
      <c r="I39" s="30" t="s">
        <v>149</v>
      </c>
      <c r="J39" s="30"/>
      <c r="K39" s="55">
        <v>0</v>
      </c>
      <c r="L39" s="55">
        <v>1.4</v>
      </c>
      <c r="M39" s="76">
        <f t="shared" si="4"/>
        <v>1.4</v>
      </c>
      <c r="N39" s="64" t="s">
        <v>183</v>
      </c>
      <c r="O39" s="64" t="s">
        <v>184</v>
      </c>
      <c r="P39" s="68" t="s">
        <v>200</v>
      </c>
      <c r="Q39" s="20" t="s">
        <v>181</v>
      </c>
      <c r="R39" s="20" t="s">
        <v>22</v>
      </c>
    </row>
    <row r="40" spans="1:18" ht="75" customHeight="1" x14ac:dyDescent="0.25">
      <c r="A40" s="13">
        <v>37</v>
      </c>
      <c r="B40" s="30" t="s">
        <v>195</v>
      </c>
      <c r="C40" s="30" t="s">
        <v>43</v>
      </c>
      <c r="D40" s="20" t="s">
        <v>244</v>
      </c>
      <c r="E40" s="20" t="s">
        <v>121</v>
      </c>
      <c r="F40" s="21">
        <v>44288</v>
      </c>
      <c r="G40" s="21">
        <v>44288</v>
      </c>
      <c r="H40" s="30"/>
      <c r="I40" s="30" t="s">
        <v>89</v>
      </c>
      <c r="J40" s="30"/>
      <c r="K40" s="55">
        <v>0</v>
      </c>
      <c r="L40" s="55">
        <v>0.55000000000000004</v>
      </c>
      <c r="M40" s="76">
        <f t="shared" si="4"/>
        <v>0.55000000000000004</v>
      </c>
      <c r="N40" s="64" t="s">
        <v>196</v>
      </c>
      <c r="O40" s="64" t="s">
        <v>197</v>
      </c>
      <c r="P40" s="68" t="s">
        <v>198</v>
      </c>
      <c r="Q40" s="20" t="s">
        <v>194</v>
      </c>
      <c r="R40" s="20" t="s">
        <v>20</v>
      </c>
    </row>
    <row r="41" spans="1:18" ht="75" customHeight="1" x14ac:dyDescent="0.3">
      <c r="A41" s="13">
        <v>38</v>
      </c>
      <c r="B41" s="30" t="s">
        <v>122</v>
      </c>
      <c r="C41" s="30" t="s">
        <v>39</v>
      </c>
      <c r="D41" s="20" t="s">
        <v>243</v>
      </c>
      <c r="E41" s="20" t="s">
        <v>121</v>
      </c>
      <c r="F41" s="21">
        <v>44289</v>
      </c>
      <c r="G41" s="21">
        <v>44289</v>
      </c>
      <c r="H41" s="30" t="s">
        <v>149</v>
      </c>
      <c r="I41" s="30"/>
      <c r="J41" s="30"/>
      <c r="K41" s="55">
        <v>1</v>
      </c>
      <c r="L41" s="55">
        <v>0</v>
      </c>
      <c r="M41" s="79">
        <f>SUM(K41:L41)</f>
        <v>1</v>
      </c>
      <c r="N41" s="80" t="s">
        <v>207</v>
      </c>
      <c r="O41" s="80" t="s">
        <v>208</v>
      </c>
      <c r="P41" s="68" t="s">
        <v>203</v>
      </c>
      <c r="Q41" s="20" t="s">
        <v>128</v>
      </c>
      <c r="R41" s="19" t="s">
        <v>15</v>
      </c>
    </row>
    <row r="42" spans="1:18" ht="75" customHeight="1" x14ac:dyDescent="0.25">
      <c r="A42" s="13">
        <v>39</v>
      </c>
      <c r="B42" s="45" t="s">
        <v>122</v>
      </c>
      <c r="C42" s="30" t="s">
        <v>40</v>
      </c>
      <c r="D42" s="20" t="s">
        <v>47</v>
      </c>
      <c r="E42" s="20" t="s">
        <v>121</v>
      </c>
      <c r="F42" s="81">
        <v>44289</v>
      </c>
      <c r="G42" s="81"/>
      <c r="H42" s="45" t="s">
        <v>27</v>
      </c>
      <c r="I42" s="45"/>
      <c r="J42" s="30"/>
      <c r="K42" s="55">
        <v>3.5</v>
      </c>
      <c r="L42" s="55">
        <v>0</v>
      </c>
      <c r="M42" s="76">
        <f t="shared" ref="M42" si="5">SUM(K42:L42)</f>
        <v>3.5</v>
      </c>
      <c r="N42" s="27" t="s">
        <v>204</v>
      </c>
      <c r="O42" s="27" t="s">
        <v>205</v>
      </c>
      <c r="P42" s="26" t="s">
        <v>206</v>
      </c>
      <c r="Q42" s="26" t="s">
        <v>10</v>
      </c>
      <c r="R42" s="27" t="s">
        <v>15</v>
      </c>
    </row>
    <row r="43" spans="1:18" ht="228.75" customHeight="1" x14ac:dyDescent="0.25">
      <c r="A43" s="13">
        <v>40</v>
      </c>
      <c r="B43" s="45" t="s">
        <v>48</v>
      </c>
      <c r="C43" s="45" t="s">
        <v>44</v>
      </c>
      <c r="D43" s="20" t="s">
        <v>61</v>
      </c>
      <c r="E43" s="20" t="s">
        <v>121</v>
      </c>
      <c r="F43" s="81">
        <v>44289</v>
      </c>
      <c r="G43" s="81">
        <v>44290</v>
      </c>
      <c r="H43" s="45" t="s">
        <v>149</v>
      </c>
      <c r="I43" s="45"/>
      <c r="J43" s="30"/>
      <c r="K43" s="55">
        <v>3</v>
      </c>
      <c r="L43" s="55">
        <v>0</v>
      </c>
      <c r="M43" s="76">
        <v>3</v>
      </c>
      <c r="N43" s="27" t="s">
        <v>210</v>
      </c>
      <c r="O43" s="27" t="s">
        <v>211</v>
      </c>
      <c r="P43" s="26" t="s">
        <v>209</v>
      </c>
      <c r="Q43" s="26" t="s">
        <v>31</v>
      </c>
      <c r="R43" s="27" t="s">
        <v>20</v>
      </c>
    </row>
    <row r="44" spans="1:18" ht="231" customHeight="1" x14ac:dyDescent="0.25">
      <c r="A44" s="13">
        <v>41</v>
      </c>
      <c r="B44" s="45" t="s">
        <v>122</v>
      </c>
      <c r="C44" s="82" t="s">
        <v>38</v>
      </c>
      <c r="D44" s="26" t="s">
        <v>212</v>
      </c>
      <c r="E44" s="20" t="s">
        <v>121</v>
      </c>
      <c r="F44" s="81">
        <v>44290</v>
      </c>
      <c r="G44" s="81">
        <v>44290</v>
      </c>
      <c r="H44" s="45" t="s">
        <v>27</v>
      </c>
      <c r="I44" s="45" t="s">
        <v>27</v>
      </c>
      <c r="J44" s="30" t="s">
        <v>27</v>
      </c>
      <c r="K44" s="55">
        <v>1.88</v>
      </c>
      <c r="L44" s="55">
        <v>42</v>
      </c>
      <c r="M44" s="76">
        <f>SUM(K44:L44)</f>
        <v>43.88</v>
      </c>
      <c r="N44" s="27" t="s">
        <v>213</v>
      </c>
      <c r="O44" s="27" t="s">
        <v>214</v>
      </c>
      <c r="P44" s="83" t="s">
        <v>242</v>
      </c>
      <c r="Q44" s="26" t="s">
        <v>30</v>
      </c>
      <c r="R44" s="27" t="s">
        <v>26</v>
      </c>
    </row>
    <row r="45" spans="1:18" ht="75" customHeight="1" x14ac:dyDescent="0.25">
      <c r="A45" s="13">
        <v>42</v>
      </c>
      <c r="B45" s="45" t="s">
        <v>122</v>
      </c>
      <c r="C45" s="45" t="s">
        <v>43</v>
      </c>
      <c r="D45" s="26" t="s">
        <v>244</v>
      </c>
      <c r="E45" s="20" t="s">
        <v>121</v>
      </c>
      <c r="F45" s="81">
        <v>44290</v>
      </c>
      <c r="G45" s="81">
        <v>44290</v>
      </c>
      <c r="H45" s="45" t="s">
        <v>124</v>
      </c>
      <c r="I45" s="45"/>
      <c r="J45" s="30"/>
      <c r="K45" s="55">
        <v>0.58550000000000002</v>
      </c>
      <c r="L45" s="55">
        <v>0</v>
      </c>
      <c r="M45" s="76">
        <v>0.58550000000000002</v>
      </c>
      <c r="N45" s="27" t="s">
        <v>215</v>
      </c>
      <c r="O45" s="27" t="s">
        <v>216</v>
      </c>
      <c r="P45" s="26" t="s">
        <v>217</v>
      </c>
      <c r="Q45" s="26" t="s">
        <v>194</v>
      </c>
      <c r="R45" s="27" t="s">
        <v>20</v>
      </c>
    </row>
    <row r="46" spans="1:18" ht="150" customHeight="1" x14ac:dyDescent="0.25">
      <c r="A46" s="13">
        <v>43</v>
      </c>
      <c r="B46" s="84" t="s">
        <v>122</v>
      </c>
      <c r="C46" s="85" t="s">
        <v>39</v>
      </c>
      <c r="D46" s="86" t="s">
        <v>245</v>
      </c>
      <c r="E46" s="20" t="s">
        <v>121</v>
      </c>
      <c r="F46" s="87">
        <v>44290</v>
      </c>
      <c r="G46" s="87">
        <v>44290</v>
      </c>
      <c r="H46" s="45" t="s">
        <v>27</v>
      </c>
      <c r="I46" s="45"/>
      <c r="J46" s="30"/>
      <c r="K46" s="55">
        <v>2</v>
      </c>
      <c r="L46" s="55">
        <v>0</v>
      </c>
      <c r="M46" s="76">
        <v>2</v>
      </c>
      <c r="N46" s="27" t="s">
        <v>218</v>
      </c>
      <c r="O46" s="85" t="s">
        <v>219</v>
      </c>
      <c r="P46" s="86" t="s">
        <v>220</v>
      </c>
      <c r="Q46" s="86" t="s">
        <v>128</v>
      </c>
      <c r="R46" s="19" t="s">
        <v>15</v>
      </c>
    </row>
    <row r="47" spans="1:18" ht="75" customHeight="1" x14ac:dyDescent="0.25">
      <c r="A47" s="13">
        <v>44</v>
      </c>
      <c r="B47" s="45" t="s">
        <v>195</v>
      </c>
      <c r="C47" s="45" t="s">
        <v>41</v>
      </c>
      <c r="D47" s="26" t="s">
        <v>172</v>
      </c>
      <c r="E47" s="20" t="s">
        <v>121</v>
      </c>
      <c r="F47" s="81">
        <v>44288</v>
      </c>
      <c r="G47" s="81">
        <v>44289</v>
      </c>
      <c r="H47" s="45"/>
      <c r="I47" s="45" t="s">
        <v>27</v>
      </c>
      <c r="J47" s="30"/>
      <c r="K47" s="52">
        <v>0</v>
      </c>
      <c r="L47" s="52">
        <v>5</v>
      </c>
      <c r="M47" s="88">
        <v>5</v>
      </c>
      <c r="N47" s="27" t="s">
        <v>221</v>
      </c>
      <c r="O47" s="89" t="s">
        <v>222</v>
      </c>
      <c r="P47" s="26" t="s">
        <v>163</v>
      </c>
      <c r="Q47" s="26" t="s">
        <v>33</v>
      </c>
      <c r="R47" s="19" t="s">
        <v>15</v>
      </c>
    </row>
    <row r="48" spans="1:18" ht="57.75" customHeight="1" x14ac:dyDescent="0.25">
      <c r="A48" s="16">
        <v>45</v>
      </c>
      <c r="B48" s="45" t="s">
        <v>122</v>
      </c>
      <c r="C48" s="45" t="s">
        <v>41</v>
      </c>
      <c r="D48" s="26" t="s">
        <v>235</v>
      </c>
      <c r="E48" s="20" t="s">
        <v>121</v>
      </c>
      <c r="F48" s="81">
        <v>44288</v>
      </c>
      <c r="G48" s="81">
        <v>44290</v>
      </c>
      <c r="H48" s="45"/>
      <c r="I48" s="45" t="s">
        <v>27</v>
      </c>
      <c r="J48" s="30"/>
      <c r="K48" s="55">
        <v>0</v>
      </c>
      <c r="L48" s="55">
        <v>17</v>
      </c>
      <c r="M48" s="76">
        <v>17</v>
      </c>
      <c r="N48" s="54" t="s">
        <v>223</v>
      </c>
      <c r="O48" s="27" t="s">
        <v>224</v>
      </c>
      <c r="P48" s="26" t="s">
        <v>163</v>
      </c>
      <c r="Q48" s="26" t="s">
        <v>33</v>
      </c>
      <c r="R48" s="19" t="s">
        <v>15</v>
      </c>
    </row>
    <row r="49" spans="1:19" ht="157.5" customHeight="1" x14ac:dyDescent="0.25">
      <c r="A49" s="13">
        <v>46</v>
      </c>
      <c r="B49" s="30" t="s">
        <v>122</v>
      </c>
      <c r="C49" s="45" t="s">
        <v>40</v>
      </c>
      <c r="D49" s="30" t="s">
        <v>199</v>
      </c>
      <c r="E49" s="20" t="s">
        <v>121</v>
      </c>
      <c r="F49" s="40">
        <v>44288</v>
      </c>
      <c r="G49" s="40">
        <v>44291</v>
      </c>
      <c r="H49" s="30" t="s">
        <v>124</v>
      </c>
      <c r="I49" s="30"/>
      <c r="J49" s="30"/>
      <c r="K49" s="55">
        <v>4.45</v>
      </c>
      <c r="L49" s="55">
        <v>0</v>
      </c>
      <c r="M49" s="76">
        <v>4.45</v>
      </c>
      <c r="N49" s="27" t="s">
        <v>232</v>
      </c>
      <c r="O49" s="27" t="s">
        <v>231</v>
      </c>
      <c r="P49" s="26" t="s">
        <v>233</v>
      </c>
      <c r="Q49" s="26" t="s">
        <v>234</v>
      </c>
      <c r="R49" s="27" t="s">
        <v>22</v>
      </c>
    </row>
    <row r="50" spans="1:19" ht="90" customHeight="1" x14ac:dyDescent="0.25">
      <c r="A50" s="13">
        <v>47</v>
      </c>
      <c r="B50" s="30" t="s">
        <v>195</v>
      </c>
      <c r="C50" s="45" t="s">
        <v>43</v>
      </c>
      <c r="D50" s="30" t="s">
        <v>239</v>
      </c>
      <c r="E50" s="20" t="s">
        <v>121</v>
      </c>
      <c r="F50" s="40">
        <v>44293</v>
      </c>
      <c r="G50" s="40">
        <v>44293</v>
      </c>
      <c r="H50" s="30"/>
      <c r="I50" s="30" t="s">
        <v>27</v>
      </c>
      <c r="J50" s="30"/>
      <c r="K50" s="55">
        <v>0</v>
      </c>
      <c r="L50" s="55">
        <v>1.4</v>
      </c>
      <c r="M50" s="76">
        <v>1.4</v>
      </c>
      <c r="N50" s="27"/>
      <c r="O50" s="27"/>
      <c r="P50" s="26" t="s">
        <v>241</v>
      </c>
      <c r="Q50" s="26" t="s">
        <v>34</v>
      </c>
      <c r="R50" s="27" t="s">
        <v>15</v>
      </c>
    </row>
    <row r="51" spans="1:19" ht="102.75" customHeight="1" x14ac:dyDescent="0.25">
      <c r="A51" s="13">
        <v>48</v>
      </c>
      <c r="B51" s="30" t="s">
        <v>195</v>
      </c>
      <c r="C51" s="45" t="s">
        <v>45</v>
      </c>
      <c r="D51" s="30" t="s">
        <v>240</v>
      </c>
      <c r="E51" s="20" t="s">
        <v>121</v>
      </c>
      <c r="F51" s="40">
        <v>44288</v>
      </c>
      <c r="G51" s="40">
        <v>44293</v>
      </c>
      <c r="H51" s="30"/>
      <c r="I51" s="30" t="s">
        <v>27</v>
      </c>
      <c r="J51" s="30"/>
      <c r="K51" s="55">
        <v>0</v>
      </c>
      <c r="L51" s="55">
        <v>45</v>
      </c>
      <c r="M51" s="76">
        <v>45</v>
      </c>
      <c r="N51" s="27"/>
      <c r="O51" s="27"/>
      <c r="P51" s="26" t="s">
        <v>241</v>
      </c>
      <c r="Q51" s="26"/>
      <c r="R51" s="27" t="s">
        <v>15</v>
      </c>
    </row>
    <row r="52" spans="1:19" ht="104.25" customHeight="1" x14ac:dyDescent="0.25">
      <c r="A52" s="17">
        <v>49</v>
      </c>
      <c r="B52" s="30" t="s">
        <v>122</v>
      </c>
      <c r="C52" s="45" t="s">
        <v>39</v>
      </c>
      <c r="D52" s="39" t="s">
        <v>227</v>
      </c>
      <c r="E52" s="20" t="s">
        <v>121</v>
      </c>
      <c r="F52" s="40">
        <v>44294</v>
      </c>
      <c r="G52" s="40">
        <v>44294</v>
      </c>
      <c r="H52" s="30" t="s">
        <v>149</v>
      </c>
      <c r="I52" s="30"/>
      <c r="J52" s="30"/>
      <c r="K52" s="55">
        <v>1.3</v>
      </c>
      <c r="L52" s="55">
        <v>0</v>
      </c>
      <c r="M52" s="76">
        <v>1.3</v>
      </c>
      <c r="N52" s="27" t="s">
        <v>228</v>
      </c>
      <c r="O52" s="27" t="s">
        <v>229</v>
      </c>
      <c r="P52" s="26" t="s">
        <v>230</v>
      </c>
      <c r="Q52" s="26" t="s">
        <v>128</v>
      </c>
      <c r="R52" s="27" t="s">
        <v>20</v>
      </c>
    </row>
    <row r="53" spans="1:19" ht="99.75" customHeight="1" x14ac:dyDescent="0.25">
      <c r="A53" s="17">
        <v>50</v>
      </c>
      <c r="B53" s="45" t="s">
        <v>122</v>
      </c>
      <c r="C53" s="45" t="s">
        <v>44</v>
      </c>
      <c r="D53" s="20" t="s">
        <v>61</v>
      </c>
      <c r="E53" s="20" t="s">
        <v>121</v>
      </c>
      <c r="F53" s="81">
        <v>44294</v>
      </c>
      <c r="G53" s="81">
        <v>44294</v>
      </c>
      <c r="H53" s="45" t="s">
        <v>149</v>
      </c>
      <c r="I53" s="45"/>
      <c r="J53" s="30"/>
      <c r="K53" s="55">
        <v>1</v>
      </c>
      <c r="L53" s="55">
        <v>0</v>
      </c>
      <c r="M53" s="76">
        <v>1</v>
      </c>
      <c r="N53" s="19" t="s">
        <v>236</v>
      </c>
      <c r="O53" s="19" t="s">
        <v>237</v>
      </c>
      <c r="P53" s="26" t="s">
        <v>225</v>
      </c>
      <c r="Q53" s="26" t="s">
        <v>226</v>
      </c>
      <c r="R53" s="27" t="s">
        <v>20</v>
      </c>
    </row>
    <row r="54" spans="1:19" ht="60" customHeight="1" x14ac:dyDescent="0.25">
      <c r="A54" s="104">
        <v>51</v>
      </c>
      <c r="B54" s="45" t="s">
        <v>122</v>
      </c>
      <c r="C54" s="45" t="s">
        <v>38</v>
      </c>
      <c r="D54" s="27" t="s">
        <v>212</v>
      </c>
      <c r="E54" s="20" t="s">
        <v>121</v>
      </c>
      <c r="F54" s="81">
        <v>44294</v>
      </c>
      <c r="G54" s="81">
        <v>44294</v>
      </c>
      <c r="H54" s="45"/>
      <c r="I54" s="45" t="s">
        <v>124</v>
      </c>
      <c r="J54" s="30"/>
      <c r="K54" s="90">
        <v>0</v>
      </c>
      <c r="L54" s="55">
        <v>10</v>
      </c>
      <c r="M54" s="76">
        <v>10</v>
      </c>
      <c r="N54" s="27" t="s">
        <v>247</v>
      </c>
      <c r="O54" s="27" t="s">
        <v>238</v>
      </c>
      <c r="P54" s="26" t="s">
        <v>254</v>
      </c>
      <c r="Q54" s="26" t="s">
        <v>30</v>
      </c>
      <c r="R54" s="27" t="s">
        <v>20</v>
      </c>
    </row>
    <row r="55" spans="1:19" ht="60" customHeight="1" x14ac:dyDescent="0.25">
      <c r="A55" s="105">
        <v>52</v>
      </c>
      <c r="B55" s="45" t="s">
        <v>122</v>
      </c>
      <c r="C55" s="45" t="s">
        <v>39</v>
      </c>
      <c r="D55" s="27" t="s">
        <v>227</v>
      </c>
      <c r="E55" s="20" t="s">
        <v>121</v>
      </c>
      <c r="F55" s="81">
        <v>44298</v>
      </c>
      <c r="G55" s="81">
        <v>44299</v>
      </c>
      <c r="H55" s="45"/>
      <c r="I55" s="45" t="s">
        <v>124</v>
      </c>
      <c r="J55" s="30"/>
      <c r="K55" s="90"/>
      <c r="L55" s="55">
        <v>8.4</v>
      </c>
      <c r="M55" s="76">
        <v>8.4</v>
      </c>
      <c r="N55" s="27" t="s">
        <v>248</v>
      </c>
      <c r="O55" s="27" t="s">
        <v>249</v>
      </c>
      <c r="P55" s="26" t="s">
        <v>252</v>
      </c>
      <c r="Q55" s="26" t="s">
        <v>128</v>
      </c>
      <c r="R55" s="27" t="s">
        <v>20</v>
      </c>
    </row>
    <row r="56" spans="1:19" ht="60" customHeight="1" x14ac:dyDescent="0.25">
      <c r="A56" s="105">
        <v>53</v>
      </c>
      <c r="B56" s="45" t="s">
        <v>122</v>
      </c>
      <c r="C56" s="45" t="s">
        <v>43</v>
      </c>
      <c r="D56" s="27" t="s">
        <v>244</v>
      </c>
      <c r="E56" s="20" t="s">
        <v>121</v>
      </c>
      <c r="F56" s="81">
        <v>44298</v>
      </c>
      <c r="G56" s="81">
        <v>44299</v>
      </c>
      <c r="H56" s="45"/>
      <c r="I56" s="45" t="s">
        <v>149</v>
      </c>
      <c r="J56" s="30"/>
      <c r="K56" s="90"/>
      <c r="L56" s="55">
        <v>3.94</v>
      </c>
      <c r="M56" s="76">
        <v>3.94</v>
      </c>
      <c r="N56" s="27" t="s">
        <v>250</v>
      </c>
      <c r="O56" s="27" t="s">
        <v>251</v>
      </c>
      <c r="P56" s="26" t="s">
        <v>255</v>
      </c>
      <c r="Q56" s="26" t="s">
        <v>253</v>
      </c>
      <c r="R56" s="27" t="s">
        <v>15</v>
      </c>
    </row>
    <row r="57" spans="1:19" ht="76.5" customHeight="1" x14ac:dyDescent="0.25">
      <c r="A57" s="105">
        <v>54</v>
      </c>
      <c r="B57" s="45" t="s">
        <v>195</v>
      </c>
      <c r="C57" s="45" t="s">
        <v>45</v>
      </c>
      <c r="D57" s="27" t="s">
        <v>256</v>
      </c>
      <c r="E57" s="20" t="s">
        <v>121</v>
      </c>
      <c r="F57" s="81">
        <v>44299</v>
      </c>
      <c r="G57" s="81">
        <v>44300</v>
      </c>
      <c r="H57" s="45" t="s">
        <v>149</v>
      </c>
      <c r="I57" s="45" t="s">
        <v>149</v>
      </c>
      <c r="J57" s="30" t="s">
        <v>149</v>
      </c>
      <c r="K57" s="90">
        <v>1</v>
      </c>
      <c r="L57" s="55">
        <v>6</v>
      </c>
      <c r="M57" s="76">
        <v>7</v>
      </c>
      <c r="N57" s="107" t="s">
        <v>271</v>
      </c>
      <c r="O57" s="107" t="s">
        <v>272</v>
      </c>
      <c r="P57" s="20" t="s">
        <v>258</v>
      </c>
      <c r="Q57" s="108" t="s">
        <v>257</v>
      </c>
      <c r="R57" s="27" t="s">
        <v>15</v>
      </c>
    </row>
    <row r="58" spans="1:19" ht="60" customHeight="1" x14ac:dyDescent="0.25">
      <c r="A58" s="105">
        <v>55</v>
      </c>
      <c r="B58" s="45" t="s">
        <v>195</v>
      </c>
      <c r="C58" s="45" t="s">
        <v>39</v>
      </c>
      <c r="D58" s="27" t="s">
        <v>227</v>
      </c>
      <c r="E58" s="20" t="s">
        <v>121</v>
      </c>
      <c r="F58" s="81">
        <v>44301</v>
      </c>
      <c r="G58" s="81">
        <v>44302</v>
      </c>
      <c r="H58" s="45" t="s">
        <v>149</v>
      </c>
      <c r="I58" s="45"/>
      <c r="J58" s="30"/>
      <c r="K58" s="90">
        <v>5.0000000000000001E-3</v>
      </c>
      <c r="L58" s="55"/>
      <c r="M58" s="76">
        <v>5.0000000000000001E-3</v>
      </c>
      <c r="N58" s="27" t="s">
        <v>261</v>
      </c>
      <c r="O58" s="27" t="s">
        <v>262</v>
      </c>
      <c r="P58" s="26" t="s">
        <v>264</v>
      </c>
      <c r="Q58" s="26" t="s">
        <v>128</v>
      </c>
      <c r="R58" s="27" t="s">
        <v>15</v>
      </c>
    </row>
    <row r="59" spans="1:19" ht="60" customHeight="1" x14ac:dyDescent="0.25">
      <c r="A59" s="105">
        <v>56</v>
      </c>
      <c r="B59" s="45" t="s">
        <v>195</v>
      </c>
      <c r="C59" s="45" t="s">
        <v>39</v>
      </c>
      <c r="D59" s="27" t="s">
        <v>227</v>
      </c>
      <c r="E59" s="20" t="s">
        <v>121</v>
      </c>
      <c r="F59" s="81">
        <v>44302</v>
      </c>
      <c r="G59" s="81">
        <v>44302</v>
      </c>
      <c r="H59" s="45" t="s">
        <v>149</v>
      </c>
      <c r="I59" s="45" t="s">
        <v>149</v>
      </c>
      <c r="J59" s="30" t="s">
        <v>124</v>
      </c>
      <c r="K59" s="90">
        <v>1.5</v>
      </c>
      <c r="L59" s="55">
        <v>1</v>
      </c>
      <c r="M59" s="76">
        <v>2.5</v>
      </c>
      <c r="N59" s="27" t="s">
        <v>260</v>
      </c>
      <c r="O59" s="27" t="s">
        <v>259</v>
      </c>
      <c r="P59" s="26" t="s">
        <v>263</v>
      </c>
      <c r="Q59" s="26" t="s">
        <v>128</v>
      </c>
      <c r="R59" s="27" t="s">
        <v>15</v>
      </c>
    </row>
    <row r="60" spans="1:19" ht="60" customHeight="1" x14ac:dyDescent="0.25">
      <c r="A60" s="105">
        <v>57</v>
      </c>
      <c r="B60" s="45" t="s">
        <v>195</v>
      </c>
      <c r="C60" s="45" t="s">
        <v>43</v>
      </c>
      <c r="D60" s="27" t="s">
        <v>68</v>
      </c>
      <c r="E60" s="20" t="s">
        <v>121</v>
      </c>
      <c r="F60" s="81">
        <v>44312</v>
      </c>
      <c r="G60" s="81">
        <v>44312</v>
      </c>
      <c r="H60" s="45" t="s">
        <v>149</v>
      </c>
      <c r="I60" s="45"/>
      <c r="J60" s="30"/>
      <c r="K60" s="90">
        <v>2.14</v>
      </c>
      <c r="L60" s="55"/>
      <c r="M60" s="76">
        <v>2.14</v>
      </c>
      <c r="N60" s="27" t="s">
        <v>265</v>
      </c>
      <c r="O60" s="27" t="s">
        <v>266</v>
      </c>
      <c r="P60" s="26" t="s">
        <v>69</v>
      </c>
      <c r="Q60" s="26" t="s">
        <v>34</v>
      </c>
      <c r="R60" s="27" t="s">
        <v>22</v>
      </c>
    </row>
    <row r="61" spans="1:19" ht="60" customHeight="1" x14ac:dyDescent="0.25">
      <c r="A61" s="105">
        <v>58</v>
      </c>
      <c r="B61" s="45" t="s">
        <v>195</v>
      </c>
      <c r="C61" s="45" t="s">
        <v>45</v>
      </c>
      <c r="D61" s="27" t="s">
        <v>267</v>
      </c>
      <c r="E61" s="20" t="s">
        <v>121</v>
      </c>
      <c r="F61" s="81">
        <v>44316</v>
      </c>
      <c r="G61" s="81">
        <v>44316</v>
      </c>
      <c r="H61" s="45" t="s">
        <v>149</v>
      </c>
      <c r="I61" s="45" t="s">
        <v>149</v>
      </c>
      <c r="J61" s="30" t="s">
        <v>149</v>
      </c>
      <c r="K61" s="90">
        <v>8</v>
      </c>
      <c r="L61" s="55">
        <v>4</v>
      </c>
      <c r="M61" s="76">
        <v>12</v>
      </c>
      <c r="N61" s="27" t="s">
        <v>268</v>
      </c>
      <c r="O61" s="27" t="s">
        <v>269</v>
      </c>
      <c r="P61" s="26" t="s">
        <v>270</v>
      </c>
      <c r="Q61" s="26" t="s">
        <v>257</v>
      </c>
      <c r="R61" s="27" t="s">
        <v>15</v>
      </c>
    </row>
    <row r="62" spans="1:19" ht="60" customHeight="1" x14ac:dyDescent="0.25">
      <c r="A62" s="105"/>
      <c r="B62" s="45"/>
      <c r="C62" s="45"/>
      <c r="D62" s="27"/>
      <c r="E62" s="20"/>
      <c r="F62" s="81"/>
      <c r="G62" s="81"/>
      <c r="H62" s="45"/>
      <c r="I62" s="45"/>
      <c r="J62" s="30"/>
      <c r="K62" s="90"/>
      <c r="L62" s="55"/>
      <c r="M62" s="76"/>
      <c r="N62" s="27"/>
      <c r="O62" s="27"/>
      <c r="P62" s="26"/>
      <c r="Q62" s="26"/>
      <c r="R62" s="27"/>
    </row>
    <row r="63" spans="1:19" ht="57.75" customHeight="1" x14ac:dyDescent="0.25">
      <c r="A63" s="17"/>
      <c r="B63" s="45"/>
      <c r="C63" s="45"/>
      <c r="D63" s="45"/>
      <c r="E63" s="45"/>
      <c r="F63" s="81"/>
      <c r="G63" s="81"/>
      <c r="H63" s="45"/>
      <c r="I63" s="45"/>
      <c r="J63" s="30"/>
      <c r="K63" s="52"/>
      <c r="L63" s="52"/>
      <c r="M63" s="88"/>
      <c r="N63" s="45"/>
      <c r="O63" s="45"/>
      <c r="P63" s="45"/>
      <c r="Q63" s="45"/>
      <c r="R63" s="45"/>
    </row>
    <row r="64" spans="1:19" ht="34.5" customHeight="1" x14ac:dyDescent="0.35">
      <c r="A64" s="18"/>
      <c r="B64" s="91"/>
      <c r="C64" s="92"/>
      <c r="D64" s="92"/>
      <c r="E64" s="92"/>
      <c r="F64" s="92"/>
      <c r="G64" s="92"/>
      <c r="H64" s="93"/>
      <c r="I64" s="93"/>
      <c r="J64" s="93"/>
      <c r="K64" s="94">
        <f>SUM(K4:K63)</f>
        <v>314.70490000000001</v>
      </c>
      <c r="L64" s="94">
        <f>SUM(L4:L63)</f>
        <v>1064.0900000000001</v>
      </c>
      <c r="M64" s="95">
        <f>SUM(M4:M63)</f>
        <v>1378.7949000000003</v>
      </c>
      <c r="N64" s="92"/>
      <c r="O64" s="92"/>
      <c r="P64" s="92"/>
      <c r="Q64" s="92"/>
      <c r="R64" s="92"/>
      <c r="S64" s="106"/>
    </row>
    <row r="65" spans="1:18" ht="19.5" x14ac:dyDescent="0.25">
      <c r="A65" s="11"/>
      <c r="B65" s="96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</row>
    <row r="66" spans="1:18" ht="19.5" x14ac:dyDescent="0.25">
      <c r="A66" s="11"/>
      <c r="B66" s="96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</row>
    <row r="67" spans="1:18" ht="19.5" x14ac:dyDescent="0.25">
      <c r="A67" s="11"/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</row>
    <row r="68" spans="1:18" ht="19.5" x14ac:dyDescent="0.25">
      <c r="A68" s="11"/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</row>
    <row r="69" spans="1:18" ht="19.5" x14ac:dyDescent="0.25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</row>
    <row r="70" spans="1:18" x14ac:dyDescent="0.25">
      <c r="K70" s="7"/>
      <c r="L70" s="7"/>
      <c r="M70" s="7"/>
    </row>
    <row r="72" spans="1:18" x14ac:dyDescent="0.25">
      <c r="K72" s="10"/>
      <c r="L72" s="10"/>
      <c r="M72" s="10"/>
    </row>
    <row r="73" spans="1:18" x14ac:dyDescent="0.25">
      <c r="K73" s="9"/>
      <c r="L73" s="9"/>
      <c r="M73" s="9"/>
    </row>
  </sheetData>
  <autoFilter ref="A3:R64" xr:uid="{00000000-0009-0000-0000-00000D000000}"/>
  <mergeCells count="1">
    <mergeCell ref="B1:R2"/>
  </mergeCells>
  <dataValidations count="2">
    <dataValidation type="list" allowBlank="1" showInputMessage="1" showErrorMessage="1" sqref="C45:C46" xr:uid="{00000000-0002-0000-0D00-000000000000}">
      <formula1>INDIRECT(#REF!)</formula1>
    </dataValidation>
    <dataValidation type="list" allowBlank="1" showInputMessage="1" showErrorMessage="1" sqref="C47" xr:uid="{00000000-0002-0000-0D00-000001000000}">
      <formula1>INDIRECT($A$4)</formula1>
    </dataValidation>
  </dataValidations>
  <pageMargins left="0.70866141732283472" right="0.70866141732283472" top="0.74803149606299213" bottom="0.74803149606299213" header="0.31496062992125984" footer="0.31496062992125984"/>
  <pageSetup paperSize="2523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 Grafica </vt:lpstr>
      <vt:lpstr>Hoja1</vt:lpstr>
      <vt:lpstr>Hoja4</vt:lpstr>
      <vt:lpstr>Registro IF  30 SEPTIEMBRE 2021</vt:lpstr>
      <vt:lpstr>'Registro IF  30 SEPTIEMBRE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Cecilia Ceron Rauda</dc:creator>
  <cp:lastModifiedBy>Cristina Ardon de Pineda</cp:lastModifiedBy>
  <cp:lastPrinted>2021-10-20T15:49:10Z</cp:lastPrinted>
  <dcterms:created xsi:type="dcterms:W3CDTF">2020-02-17T16:53:25Z</dcterms:created>
  <dcterms:modified xsi:type="dcterms:W3CDTF">2021-10-21T13:41:27Z</dcterms:modified>
</cp:coreProperties>
</file>