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cardon\Desktop\2021\INFORMACION OFICIOSA JUNIO 2021\oir oficiosa\incendios forestales\"/>
    </mc:Choice>
  </mc:AlternateContent>
  <xr:revisionPtr revIDLastSave="0" documentId="13_ncr:1_{25A1C0D4-329E-4C50-BEF5-4006231FBD12}" xr6:coauthVersionLast="36" xr6:coauthVersionMax="36" xr10:uidLastSave="{00000000-0000-0000-0000-000000000000}"/>
  <bookViews>
    <workbookView xWindow="0" yWindow="0" windowWidth="20490" windowHeight="7545" tabRatio="906" firstSheet="3" activeTab="3" xr2:uid="{00000000-000D-0000-FFFF-FFFF00000000}"/>
  </bookViews>
  <sheets>
    <sheet name=" Grafica " sheetId="10" r:id="rId1"/>
    <sheet name="Hoja1" sheetId="17" r:id="rId2"/>
    <sheet name="Hoja4" sheetId="20" r:id="rId3"/>
    <sheet name="Registro IF  30 Abril 2021" sheetId="1" r:id="rId4"/>
    <sheet name="No de dias " sheetId="38" r:id="rId5"/>
    <sheet name="Vacaciones " sheetId="27" r:id="rId6"/>
  </sheets>
  <externalReferences>
    <externalReference r:id="rId7"/>
  </externalReferences>
  <definedNames>
    <definedName name="_xlnm._FilterDatabase" localSheetId="3" hidden="1">'Registro IF  30 Abril 2021'!$A$3:$R$64</definedName>
    <definedName name="Departamento">#REF!</definedName>
    <definedName name="Departamentos">#REF!</definedName>
    <definedName name="Municipio">#REF!</definedName>
    <definedName name="Municipios">#REF!</definedName>
    <definedName name="_xlnm.Print_Titles" localSheetId="3">'Registro IF  30 Abril 2021'!$1:$3</definedName>
  </definedNames>
  <calcPr calcId="191029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74" i="38" l="1"/>
  <c r="X74" i="38"/>
  <c r="N55" i="38" l="1"/>
  <c r="N53" i="38"/>
  <c r="N52" i="38"/>
  <c r="N51" i="38"/>
  <c r="N50" i="38"/>
  <c r="N49" i="38"/>
  <c r="N48" i="38"/>
  <c r="N47" i="38"/>
  <c r="N46" i="38"/>
  <c r="Y41" i="38"/>
  <c r="X41" i="38"/>
  <c r="N40" i="38"/>
  <c r="N39" i="38"/>
  <c r="N38" i="38"/>
  <c r="N37" i="38"/>
  <c r="N36" i="38"/>
  <c r="N35" i="38"/>
  <c r="N33" i="38"/>
  <c r="N32" i="38"/>
  <c r="N31" i="38"/>
  <c r="N30" i="38"/>
  <c r="N29" i="38"/>
  <c r="N28" i="38"/>
  <c r="N27" i="38"/>
  <c r="N26" i="38"/>
  <c r="I26" i="38"/>
  <c r="N25" i="38"/>
  <c r="N24" i="38"/>
  <c r="N23" i="38"/>
  <c r="N22" i="38"/>
  <c r="N21" i="38"/>
  <c r="N20" i="38"/>
  <c r="N19" i="38"/>
  <c r="B19" i="38"/>
  <c r="B20" i="38" s="1"/>
  <c r="B21" i="38" s="1"/>
  <c r="B22" i="38" s="1"/>
  <c r="Y14" i="38"/>
  <c r="X14" i="38"/>
  <c r="N13" i="38"/>
  <c r="N12" i="38"/>
  <c r="N11" i="38"/>
  <c r="N10" i="38"/>
  <c r="N9" i="38"/>
  <c r="N8" i="38"/>
  <c r="N7" i="38"/>
  <c r="B7" i="38"/>
  <c r="B8" i="38" s="1"/>
  <c r="B9" i="38" s="1"/>
  <c r="B10" i="38" s="1"/>
  <c r="B11" i="38" s="1"/>
  <c r="B12" i="38" s="1"/>
  <c r="B13" i="38" s="1"/>
  <c r="M30" i="27" l="1"/>
  <c r="N30" i="27"/>
  <c r="L64" i="1" l="1"/>
  <c r="K64" i="1"/>
  <c r="W30" i="27"/>
  <c r="V30" i="27"/>
  <c r="U30" i="27"/>
  <c r="O21" i="27"/>
  <c r="O19" i="27"/>
  <c r="O18" i="27"/>
  <c r="O17" i="27"/>
  <c r="O16" i="27"/>
  <c r="O15" i="27"/>
  <c r="O14" i="27"/>
  <c r="O13" i="27"/>
  <c r="O12" i="27"/>
  <c r="O11" i="27"/>
  <c r="O10" i="27"/>
  <c r="O9" i="27"/>
  <c r="O8" i="27"/>
  <c r="O7" i="27"/>
  <c r="O30" i="27" l="1"/>
  <c r="M44" i="1"/>
  <c r="M42" i="1"/>
  <c r="M41" i="1"/>
  <c r="M40" i="1" l="1"/>
  <c r="M39" i="1"/>
  <c r="M38" i="1"/>
  <c r="M37" i="1"/>
  <c r="M36" i="1"/>
  <c r="M35" i="1"/>
  <c r="M14" i="1" l="1"/>
  <c r="M32" i="1" l="1"/>
  <c r="M33" i="1"/>
  <c r="M34" i="1"/>
  <c r="M30" i="1" l="1"/>
  <c r="M24" i="1"/>
  <c r="M17" i="1"/>
  <c r="M21" i="1"/>
  <c r="M29" i="1"/>
  <c r="M27" i="1"/>
  <c r="M18" i="1"/>
  <c r="M31" i="1"/>
  <c r="M25" i="1" l="1"/>
  <c r="M20" i="1"/>
  <c r="M22" i="1"/>
  <c r="M23" i="1"/>
  <c r="M26" i="1"/>
  <c r="M5" i="1"/>
  <c r="M4" i="1"/>
  <c r="M6" i="1"/>
  <c r="H20" i="1" l="1"/>
  <c r="M19" i="1"/>
  <c r="M16" i="1"/>
  <c r="M15" i="1"/>
  <c r="M13" i="1"/>
  <c r="M12" i="1"/>
  <c r="M11" i="1"/>
  <c r="M10" i="1"/>
  <c r="M9" i="1"/>
  <c r="M8" i="1"/>
  <c r="M7" i="1"/>
  <c r="N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O4" i="1"/>
  <c r="N4" i="1"/>
  <c r="M64" i="1" l="1"/>
</calcChain>
</file>

<file path=xl/sharedStrings.xml><?xml version="1.0" encoding="utf-8"?>
<sst xmlns="http://schemas.openxmlformats.org/spreadsheetml/2006/main" count="1737" uniqueCount="303">
  <si>
    <t>No.</t>
  </si>
  <si>
    <t>ANP</t>
  </si>
  <si>
    <t>Fecha inicio</t>
  </si>
  <si>
    <t>Fecha de finalización</t>
  </si>
  <si>
    <t>Ha afectadas en ANP</t>
  </si>
  <si>
    <t>Ha afectas fuera de ANP</t>
  </si>
  <si>
    <t>Ecosistema afectado</t>
  </si>
  <si>
    <t>Enlace técnico</t>
  </si>
  <si>
    <t>Origen del incendio</t>
  </si>
  <si>
    <t>Norma Cerón</t>
  </si>
  <si>
    <t>René Avendaño</t>
  </si>
  <si>
    <t>Andrés Sánchez</t>
  </si>
  <si>
    <t>Total afectado</t>
  </si>
  <si>
    <t>Latitud</t>
  </si>
  <si>
    <t>Longitud</t>
  </si>
  <si>
    <t>Quema agrícola</t>
  </si>
  <si>
    <t>Mes</t>
  </si>
  <si>
    <t>Diciembre</t>
  </si>
  <si>
    <t>Enero</t>
  </si>
  <si>
    <t>Febrero</t>
  </si>
  <si>
    <t>Causa desconocida</t>
  </si>
  <si>
    <t>Marzo</t>
  </si>
  <si>
    <t>Intencional</t>
  </si>
  <si>
    <t>Ocurrencia: adentro ANP</t>
  </si>
  <si>
    <t>Ocurrencia: zona de amortiguamiento</t>
  </si>
  <si>
    <t>Ocurrencia: en ANP y zona de amortiguamiento</t>
  </si>
  <si>
    <t>Extracción de fauna silvestre</t>
  </si>
  <si>
    <t>Si</t>
  </si>
  <si>
    <t>No</t>
  </si>
  <si>
    <t>Noviembre</t>
  </si>
  <si>
    <t>Abril</t>
  </si>
  <si>
    <t>Claudia Rodríguez</t>
  </si>
  <si>
    <t>Carolina Avilés</t>
  </si>
  <si>
    <t>Gabriel Cortéz</t>
  </si>
  <si>
    <t>Rosalba Parada</t>
  </si>
  <si>
    <t>Jaime Latín</t>
  </si>
  <si>
    <t>Fredy Franco</t>
  </si>
  <si>
    <t>Ahuachapán</t>
  </si>
  <si>
    <t>Chalatenango</t>
  </si>
  <si>
    <t>Cuscatlán</t>
  </si>
  <si>
    <t>La Libertad</t>
  </si>
  <si>
    <t>La Paz</t>
  </si>
  <si>
    <t>San Miguel</t>
  </si>
  <si>
    <t>San Vicente</t>
  </si>
  <si>
    <t>Santa Ana</t>
  </si>
  <si>
    <t>Sonsonate</t>
  </si>
  <si>
    <t>Usulután</t>
  </si>
  <si>
    <t>San Lorenzo</t>
  </si>
  <si>
    <t>Santa Clara</t>
  </si>
  <si>
    <t>Departamentos</t>
  </si>
  <si>
    <t xml:space="preserve">La Unión </t>
  </si>
  <si>
    <t>Nombre del departamento o municipio</t>
  </si>
  <si>
    <t>Selecciones departamento o municipio</t>
  </si>
  <si>
    <t>La Joya</t>
  </si>
  <si>
    <t xml:space="preserve"> 13°38'5.09"N</t>
  </si>
  <si>
    <t>88°44'57.39"O</t>
  </si>
  <si>
    <t>En la mayoria son rastrojos o areas de cultivos anuales, zacateras.</t>
  </si>
  <si>
    <t>13°56´14.5¨</t>
  </si>
  <si>
    <t>88°59´24.7¨</t>
  </si>
  <si>
    <t>Tierras fluctuantes con vegetacion seca de Jacinto acuatico</t>
  </si>
  <si>
    <t xml:space="preserve"> 14° 6'21.81"N</t>
  </si>
  <si>
    <t>La Montañona</t>
  </si>
  <si>
    <t>San Marcelino</t>
  </si>
  <si>
    <t>Pastizal, maleza</t>
  </si>
  <si>
    <t>Maleza, arbustos y 7 árboles de pino que habian sido plantados en el sitio</t>
  </si>
  <si>
    <t>Taquillo</t>
  </si>
  <si>
    <t>13°29´50.94¨</t>
  </si>
  <si>
    <t>89°28´59.03¨</t>
  </si>
  <si>
    <t>Bosque seco, vegetacion de playa</t>
  </si>
  <si>
    <t>San Jerónimo</t>
  </si>
  <si>
    <t>Bosque de plantación de pino</t>
  </si>
  <si>
    <t>13°51'28.26''</t>
  </si>
  <si>
    <t>90°0'1.26''</t>
  </si>
  <si>
    <t>Zona agricola</t>
  </si>
  <si>
    <t xml:space="preserve"> 14° 7'15.63"N</t>
  </si>
  <si>
    <t xml:space="preserve"> 88°54'36.13"O</t>
  </si>
  <si>
    <t>89°20'5.69"O</t>
  </si>
  <si>
    <t xml:space="preserve"> 14ͦ 04’ 53.11’’ </t>
  </si>
  <si>
    <t xml:space="preserve">89 35’ 29.71’’ </t>
  </si>
  <si>
    <t xml:space="preserve">Chanmico </t>
  </si>
  <si>
    <t>17/3721</t>
  </si>
  <si>
    <t xml:space="preserve"> 13°47'53.68"N</t>
  </si>
  <si>
    <t xml:space="preserve"> 89°20'19.01"O</t>
  </si>
  <si>
    <t>Vegetación  en sucesión sobre colada volcánica (especies pioneras, gramíneas y compuestas)</t>
  </si>
  <si>
    <t>Vegetación en sucesión sobre colada volcánica (especies pioneras, gramíneas y compuestas)</t>
  </si>
  <si>
    <t>13°48'41.86"N</t>
  </si>
  <si>
    <t xml:space="preserve"> 89°19'34.77"O</t>
  </si>
  <si>
    <t>13° 49'44.10"N</t>
  </si>
  <si>
    <t xml:space="preserve"> 89°19'29.40"O</t>
  </si>
  <si>
    <t xml:space="preserve">No </t>
  </si>
  <si>
    <t xml:space="preserve">Si </t>
  </si>
  <si>
    <t xml:space="preserve"> 89°20'39.71"O</t>
  </si>
  <si>
    <t xml:space="preserve">Marzo </t>
  </si>
  <si>
    <t>Vegetacion herbacea Graminéas y compuestas</t>
  </si>
  <si>
    <t>Zona de lava volcanica con viviendas cercanas</t>
  </si>
  <si>
    <t>Pastizal, maleza, arbustos y algunos áboles como Tecomasuche, San Andres y Quebracho</t>
  </si>
  <si>
    <t>Vegetación en sucesión ecológica (árboles en desarrollo y estrato herbáceo) Se observó  un espécimen adulto de Sphiggurus mexicanus (cuerpo espín) muerto por la acción del fuego.</t>
  </si>
  <si>
    <t xml:space="preserve"> 13°8'42.33"N</t>
  </si>
  <si>
    <t>Ecosistemas agropecuarios, matorrales y un bosquete de pino y roble</t>
  </si>
  <si>
    <t xml:space="preserve">Conchagua </t>
  </si>
  <si>
    <t>ecosistemas de uso agrícola, matorrales y el bosque de pino (Pinus sp) y roble (Quercus sp) del macizo boscoso</t>
  </si>
  <si>
    <t>Zona de potreros, y vegetación dispersa de Nance y Tigüilote en propiedad privada.</t>
  </si>
  <si>
    <t xml:space="preserve">Andres Sanchez </t>
  </si>
  <si>
    <t>Bosque de pino (Pinus sp) y roble (Quercus sp) del macizo boscoso</t>
  </si>
  <si>
    <t xml:space="preserve">Especies en regeneración natural fustales de  Sicahuite y  Quebracho,  y  vegetación herbácea en  parcelas agrícolas  </t>
  </si>
  <si>
    <t>13°80'809''</t>
  </si>
  <si>
    <t xml:space="preserve"> 89°58'158"O</t>
  </si>
  <si>
    <t>13°80'982''</t>
  </si>
  <si>
    <t xml:space="preserve"> 89°57'038"</t>
  </si>
  <si>
    <t>13°81.287''</t>
  </si>
  <si>
    <t>89°59'177"</t>
  </si>
  <si>
    <t xml:space="preserve"> 14°48'077"N</t>
  </si>
  <si>
    <t xml:space="preserve"> 89°54'36.13"O</t>
  </si>
  <si>
    <t xml:space="preserve"> 89°57'50.42"O</t>
  </si>
  <si>
    <t xml:space="preserve"> 89°34'955"O</t>
  </si>
  <si>
    <t>13°16'37.97"N</t>
  </si>
  <si>
    <t>87°49'5.89"O</t>
  </si>
  <si>
    <t>Etiquetas de fila</t>
  </si>
  <si>
    <t>Total general</t>
  </si>
  <si>
    <t>Cuenta de Ha afectadas en ANP</t>
  </si>
  <si>
    <t>Suma de Ha afectas fuera de ANP</t>
  </si>
  <si>
    <t>Suma de Ha afectadas en ANP</t>
  </si>
  <si>
    <t xml:space="preserve">Abril </t>
  </si>
  <si>
    <t xml:space="preserve">Departamento </t>
  </si>
  <si>
    <t xml:space="preserve">La Libertad </t>
  </si>
  <si>
    <t xml:space="preserve">Ahuachapán </t>
  </si>
  <si>
    <t xml:space="preserve">San Vicente </t>
  </si>
  <si>
    <t xml:space="preserve">si </t>
  </si>
  <si>
    <t>13°48'24.81"N</t>
  </si>
  <si>
    <t xml:space="preserve"> 89°19'37.90"O</t>
  </si>
  <si>
    <t>Especies pioneras sobre colada volcánica (gramínea y compuesta)</t>
  </si>
  <si>
    <t xml:space="preserve">Norma Ceron </t>
  </si>
  <si>
    <t>89°19'37.90"O</t>
  </si>
  <si>
    <t>13°51'13.10"N</t>
  </si>
  <si>
    <t>89°18'72.50"O</t>
  </si>
  <si>
    <t xml:space="preserve">Vegetación en desarrollo sobre colada volcánica: Tecomasuche, Flor blanca, Shilo, Tigüilote, Jiote  </t>
  </si>
  <si>
    <t>Cultivo de caña en el interior del ANP</t>
  </si>
  <si>
    <t>Rene Avendaño</t>
  </si>
  <si>
    <t>13°47'24"N</t>
  </si>
  <si>
    <t>89°37'44"</t>
  </si>
  <si>
    <t>lava volcanica, graminiesas y algunos arboles como "quebracho", "canilla de mula","laurel y "madere cacao"</t>
  </si>
  <si>
    <t xml:space="preserve"> Carolina Aviles </t>
  </si>
  <si>
    <t xml:space="preserve"> 13°54'12.54"N</t>
  </si>
  <si>
    <t xml:space="preserve"> 89°18'41.12"O</t>
  </si>
  <si>
    <t xml:space="preserve">Parcelas agricola en el  interior del  ANP </t>
  </si>
  <si>
    <t xml:space="preserve"> Norma  Ceron </t>
  </si>
  <si>
    <t xml:space="preserve">Plan de Amayo </t>
  </si>
  <si>
    <t>SI</t>
  </si>
  <si>
    <t>13°40'80.7"N</t>
  </si>
  <si>
    <t>89°38'31.8"O</t>
  </si>
  <si>
    <t xml:space="preserve">Quema de parcelas agricola en   propiedad privada colindante al  ANP </t>
  </si>
  <si>
    <t xml:space="preserve">Luis Pineda </t>
  </si>
  <si>
    <t xml:space="preserve">la Isla </t>
  </si>
  <si>
    <t>si</t>
  </si>
  <si>
    <t xml:space="preserve"> 13°50'3.99"N</t>
  </si>
  <si>
    <t xml:space="preserve"> 89°19'53.56"O</t>
  </si>
  <si>
    <t xml:space="preserve"> Vegetación en sucesión ecológica sobre colada volcánica</t>
  </si>
  <si>
    <t>Cuenta de Ha afectas fuera de ANP</t>
  </si>
  <si>
    <t xml:space="preserve">La Ermita </t>
  </si>
  <si>
    <t xml:space="preserve">Bosque de pino- roble (Coníferas) </t>
  </si>
  <si>
    <t xml:space="preserve"> 13°58'31.50"N</t>
  </si>
  <si>
    <t xml:space="preserve"> 88°05'59.77"O</t>
  </si>
  <si>
    <t xml:space="preserve">La Paz </t>
  </si>
  <si>
    <t xml:space="preserve">San Miguel </t>
  </si>
  <si>
    <t xml:space="preserve">La Morita </t>
  </si>
  <si>
    <t xml:space="preserve">Santa Clara </t>
  </si>
  <si>
    <t>13°24´37.4"</t>
  </si>
  <si>
    <t>89°05´02.2"</t>
  </si>
  <si>
    <t>Zacate jaragua</t>
  </si>
  <si>
    <t>13°21'26.72"</t>
  </si>
  <si>
    <t xml:space="preserve">  -  88°.13'26.67"</t>
  </si>
  <si>
    <t xml:space="preserve">Bosque humedo sub tropical </t>
  </si>
  <si>
    <t xml:space="preserve">Rosa Parada </t>
  </si>
  <si>
    <t xml:space="preserve">Santa  Clara </t>
  </si>
  <si>
    <t>13°24´35.18¨</t>
  </si>
  <si>
    <t>89°05´04.47</t>
  </si>
  <si>
    <t>Zacate Jaragua, Bijagua, barco y arboles de caulote</t>
  </si>
  <si>
    <t>Chanmico</t>
  </si>
  <si>
    <t>El Imposible</t>
  </si>
  <si>
    <t>Cerrón Grande</t>
  </si>
  <si>
    <t xml:space="preserve">La Argentina </t>
  </si>
  <si>
    <t>Las Moritas</t>
  </si>
  <si>
    <t xml:space="preserve">El Socorro - Taquillo </t>
  </si>
  <si>
    <t>13°48'9.11"N</t>
  </si>
  <si>
    <t xml:space="preserve"> 89°19'58.23"O</t>
  </si>
  <si>
    <t xml:space="preserve"> 13°48'8.86"N</t>
  </si>
  <si>
    <t xml:space="preserve">13.560696ºN </t>
  </si>
  <si>
    <t>88.801318ºO</t>
  </si>
  <si>
    <t xml:space="preserve">Hoja de Sal                                                                     </t>
  </si>
  <si>
    <t xml:space="preserve">13.721622ºN </t>
  </si>
  <si>
    <t>89.968123ºO</t>
  </si>
  <si>
    <t xml:space="preserve">Evelia Martinez </t>
  </si>
  <si>
    <t xml:space="preserve">Cinquera </t>
  </si>
  <si>
    <t xml:space="preserve">14.1622.9ºN </t>
  </si>
  <si>
    <t>89.2738.8ºO</t>
  </si>
  <si>
    <t>Cerro La Cucaracha</t>
  </si>
  <si>
    <t>13° 30´32.2"</t>
  </si>
  <si>
    <t>89°32´02.7</t>
  </si>
  <si>
    <t xml:space="preserve">Bosque seco caducifolio y subcaducifolio (25 ha., igual a 35.7 manzanas), vegetacón de farallones y terrenos agrícolas. </t>
  </si>
  <si>
    <t xml:space="preserve">Rene Avendaño y Vladimir   Baiza </t>
  </si>
  <si>
    <t>Zacate sin manejo, algunos árboles de “Caulote” y algunos matorrales</t>
  </si>
  <si>
    <t>El incendio daño especies nativas y frutales (Conacaste, Menble,  Ceiba, Zapote, Aguacate, Anona, entre otras) y fauna silvestre: Cascabel, cusuco, gato de monte, conejos, murciélago, chúmelas.</t>
  </si>
  <si>
    <t>13°53'35.86"N</t>
  </si>
  <si>
    <t>88°59'30.82"O</t>
  </si>
  <si>
    <t xml:space="preserve">Idalma  Aldana </t>
  </si>
  <si>
    <t>Parque Nacional San diego y San Felipe Las Barras</t>
  </si>
  <si>
    <t>Departamento</t>
  </si>
  <si>
    <t xml:space="preserve">14° 16´ 22.9” N   </t>
  </si>
  <si>
    <t xml:space="preserve">  89° 27´ 38.8 0</t>
  </si>
  <si>
    <t>Zacate , bejucos y matorales</t>
  </si>
  <si>
    <t xml:space="preserve">Escuintla </t>
  </si>
  <si>
    <t>Bosque  seco tropical (privado)</t>
  </si>
  <si>
    <t xml:space="preserve">Morazán </t>
  </si>
  <si>
    <t>Quema de residuos sólidos</t>
  </si>
  <si>
    <t xml:space="preserve">Quema agrícola </t>
  </si>
  <si>
    <t>La Isla</t>
  </si>
  <si>
    <t xml:space="preserve">Especies pioneras sobre colada volcánica, </t>
  </si>
  <si>
    <t>Quema de caña</t>
  </si>
  <si>
    <t xml:space="preserve"> La Paz </t>
  </si>
  <si>
    <t>13° 24´30.8</t>
  </si>
  <si>
    <t>89°05´11.8"</t>
  </si>
  <si>
    <t>Zacate Jaraguay Barc, arboles de Caulote y Jocote Jobo</t>
  </si>
  <si>
    <t xml:space="preserve"> 13°50'11.6"N</t>
  </si>
  <si>
    <t xml:space="preserve"> 89°19'48.5"O</t>
  </si>
  <si>
    <t>Lava volcánica, incendio de tipo subterráneo debajo de lava volcánica, consumo de gramíneas y algunos árboles como "quebracho “y  Flor de mayo"</t>
  </si>
  <si>
    <t>Izalco. Sonsonate</t>
  </si>
  <si>
    <t>no</t>
  </si>
  <si>
    <t>13°48'19.8"</t>
  </si>
  <si>
    <t>89°33'18.7"</t>
  </si>
  <si>
    <t>Colima</t>
  </si>
  <si>
    <t xml:space="preserve"> 14° 1'50.50"N</t>
  </si>
  <si>
    <t xml:space="preserve"> 89° 8'44.46"O</t>
  </si>
  <si>
    <t>14° 14´41.6¨N</t>
  </si>
  <si>
    <t>89° 28´32.1”O</t>
  </si>
  <si>
    <t xml:space="preserve">Bosque Seco </t>
  </si>
  <si>
    <t xml:space="preserve">ANP 
Abriles 
</t>
  </si>
  <si>
    <t xml:space="preserve">Quezaltepeque,
La Libertad  
</t>
  </si>
  <si>
    <t>13° 78´07.0¨N</t>
  </si>
  <si>
    <t>89°30´24.14”O</t>
  </si>
  <si>
    <t xml:space="preserve">Especies pioneras sobre colada volcánica y árboles  y arbustos dispersos; parcelas agrícolas  </t>
  </si>
  <si>
    <t xml:space="preserve">Quemas  agricolas </t>
  </si>
  <si>
    <t>NO</t>
  </si>
  <si>
    <t>13°14'7.26"</t>
  </si>
  <si>
    <t xml:space="preserve">  -  87°.52'33.57"</t>
  </si>
  <si>
    <t>13°13'35.13"</t>
  </si>
  <si>
    <t xml:space="preserve"> -87°53'45.86"</t>
  </si>
  <si>
    <t xml:space="preserve">
Vegetación primaria en sucesión ecológica sobre colada volcánica </t>
  </si>
  <si>
    <t>Carolina  Aviles</t>
  </si>
  <si>
    <t>Talcualhuya</t>
  </si>
  <si>
    <t>13°55'16.39"N</t>
  </si>
  <si>
    <t>89°19'47.80"O</t>
  </si>
  <si>
    <t>Parcelas agricolas y árboles en desarrollo dispersos (laurel, tiguilote, Jiote)</t>
  </si>
  <si>
    <t>88°55'6.24"O</t>
  </si>
  <si>
    <t>13°22'24.41"N;</t>
  </si>
  <si>
    <t>vegetación de 
bosque inundable, con presencia de vegetación clasificada como protegida en peligro o amenaza de 
extinción</t>
  </si>
  <si>
    <t>Evelia Martinez</t>
  </si>
  <si>
    <t xml:space="preserve"> Intencional </t>
  </si>
  <si>
    <t>Volcán de  San Miguel</t>
  </si>
  <si>
    <t>13°47'12.2"N;</t>
  </si>
  <si>
    <t>89°29'44.40"O</t>
  </si>
  <si>
    <t>Zacatecoluca, La Paz</t>
  </si>
  <si>
    <r>
      <t>Bosque Seco Tropical</t>
    </r>
    <r>
      <rPr>
        <sz val="12"/>
        <color theme="1"/>
        <rFont val="Arial"/>
        <family val="2"/>
      </rPr>
      <t>. Arboles: conacaste, Tina, chichipate, tambor, jocote Mora salamos, quebracho morro memble, Jocote, mango, ceiba, Tecomasuchi. Reptiles ofidios.</t>
    </r>
  </si>
  <si>
    <t>89°7'18.97"O</t>
  </si>
  <si>
    <t>8 ANP</t>
  </si>
  <si>
    <t>Jucuaran</t>
  </si>
  <si>
    <t>La Magdalena</t>
  </si>
  <si>
    <t>El Caballito</t>
  </si>
  <si>
    <t xml:space="preserve">Parcelas agricolas y pastizales y matorrales </t>
  </si>
  <si>
    <t xml:space="preserve"> 9 AZ</t>
  </si>
  <si>
    <r>
      <rPr>
        <sz val="16"/>
        <color theme="1"/>
        <rFont val="Calibri"/>
        <family val="2"/>
        <scheme val="minor"/>
      </rPr>
      <t>MINISTERIO DE MEDIO AMBIENTE Y RECURSOS NATURALES
DIRECCIÓN GENERAL DE ECOSISTEMAS Y BIODIVERSIDAD
REGISTRO DE INCENDIOS FORESTALES PERIODOS NOVIEMBRE   2020 A   ABRIL DE 2021</t>
    </r>
    <r>
      <rPr>
        <sz val="11"/>
        <color theme="1"/>
        <rFont val="Calibri"/>
        <family val="2"/>
        <scheme val="minor"/>
      </rPr>
      <t xml:space="preserve">
</t>
    </r>
  </si>
  <si>
    <t>Bosque Seco Tropical. Arboles: conacaste, Tina, chichipate, tambor, jocote Mora salamos, quebracho morro memble, Jocote, mango, ceiba, Tecomasuchi. Reptiles ofidios.</t>
  </si>
  <si>
    <t>la Isla</t>
  </si>
  <si>
    <t>Parque San Diego</t>
  </si>
  <si>
    <t>Los Abriles</t>
  </si>
  <si>
    <t xml:space="preserve">Hoja de Sal                                                               </t>
  </si>
  <si>
    <t>14°1'45.18"N</t>
  </si>
  <si>
    <t>13°55'18.96"N</t>
  </si>
  <si>
    <t>89°20'29.16"O</t>
  </si>
  <si>
    <t xml:space="preserve">14°15´45.1”N   </t>
  </si>
  <si>
    <t>89°28´52.1 0</t>
  </si>
  <si>
    <t>Parcelas agrícolas pastizales</t>
  </si>
  <si>
    <t>Idalma  Aldana</t>
  </si>
  <si>
    <t xml:space="preserve">Parcelas agrícolas pastizales </t>
  </si>
  <si>
    <t>Parcelas agrícolas</t>
  </si>
  <si>
    <t>días invertidos</t>
  </si>
  <si>
    <t xml:space="preserve">Cantidad de incendios </t>
  </si>
  <si>
    <t xml:space="preserve">Las Nieves </t>
  </si>
  <si>
    <t>Xiomara Henriquez</t>
  </si>
  <si>
    <t>Pastizal, Bosque Humedo Sub Tropical en estrato arbustivo</t>
  </si>
  <si>
    <t xml:space="preserve"> 89°19'9.63"O</t>
  </si>
  <si>
    <t>13°54'48.58"N</t>
  </si>
  <si>
    <t xml:space="preserve"> 13°54'47.70"N</t>
  </si>
  <si>
    <t xml:space="preserve"> 89°19'11.43"O</t>
  </si>
  <si>
    <t>Parcelas agrícolas y relictos de bosque de "Chaparro"</t>
  </si>
  <si>
    <t>Parcelas agrícolas y relictos de bosque caducifolio</t>
  </si>
  <si>
    <t xml:space="preserve">140 04’ 53.11’’ </t>
  </si>
  <si>
    <t>890 35’ 29.71’’</t>
  </si>
  <si>
    <t>Bahía de Jiquilisco- Manglar</t>
  </si>
  <si>
    <t>13°15´20.34"</t>
  </si>
  <si>
    <t>88°15´35.89"</t>
  </si>
  <si>
    <t>Bosque Salado, Marismas, Chacastera</t>
  </si>
  <si>
    <t xml:space="preserve">13°24´17" </t>
  </si>
  <si>
    <t xml:space="preserve">88°28´46"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</si>
</sst>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€&quot;_-;\-* #,##0.00\ &quot;€&quot;_-;_-* &quot;-&quot;??\ &quot;€&quot;_-;_-@_-"/>
    <numFmt numFmtId="165" formatCode="0.0"/>
    <numFmt numFmtId="166" formatCode="0.0000"/>
    <numFmt numFmtId="167" formatCode="0.000"/>
  </numFmts>
  <fonts count="3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C00000"/>
      <name val="Arial"/>
      <family val="2"/>
    </font>
    <font>
      <sz val="12"/>
      <name val="Arial"/>
      <family val="2"/>
    </font>
    <font>
      <sz val="12"/>
      <color rgb="FF9C6500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12"/>
      <color theme="1"/>
      <name val="Arial"/>
      <family val="2"/>
    </font>
    <font>
      <sz val="12"/>
      <color rgb="FFC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Arial"/>
      <family val="2"/>
    </font>
    <font>
      <sz val="12"/>
      <color rgb="FF006100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7030A0"/>
      <name val="Arial"/>
      <family val="2"/>
    </font>
    <font>
      <sz val="12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rgb="FF00B05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6100"/>
      <name val="Arial"/>
      <family val="2"/>
    </font>
    <font>
      <b/>
      <sz val="12"/>
      <color rgb="FF000000"/>
      <name val="Arial"/>
      <family val="2"/>
    </font>
    <font>
      <b/>
      <sz val="14"/>
      <color rgb="FF9C6500"/>
      <name val="Calibri"/>
      <family val="2"/>
      <scheme val="minor"/>
    </font>
    <font>
      <b/>
      <sz val="14"/>
      <color rgb="FF9C0006"/>
      <name val="Calibri"/>
      <family val="2"/>
      <scheme val="minor"/>
    </font>
    <font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6" fillId="5" borderId="0" applyNumberFormat="0" applyBorder="0" applyAlignment="0" applyProtection="0"/>
    <xf numFmtId="0" fontId="5" fillId="6" borderId="2" applyNumberFormat="0" applyFont="0" applyAlignment="0" applyProtection="0"/>
  </cellStyleXfs>
  <cellXfs count="30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4" borderId="1" xfId="2" applyBorder="1" applyAlignment="1">
      <alignment horizontal="center" vertical="center"/>
    </xf>
    <xf numFmtId="0" fontId="3" fillId="4" borderId="1" xfId="2" applyFont="1" applyBorder="1" applyAlignment="1">
      <alignment horizontal="center" vertical="center" wrapText="1"/>
    </xf>
    <xf numFmtId="0" fontId="3" fillId="4" borderId="1" xfId="2" applyFont="1" applyBorder="1" applyAlignment="1">
      <alignment horizontal="left" vertical="center" wrapText="1"/>
    </xf>
    <xf numFmtId="0" fontId="3" fillId="4" borderId="1" xfId="2" applyFont="1" applyBorder="1" applyAlignment="1">
      <alignment vertical="center" wrapText="1"/>
    </xf>
    <xf numFmtId="0" fontId="4" fillId="4" borderId="1" xfId="2" applyFont="1" applyBorder="1" applyAlignment="1">
      <alignment horizontal="center" vertical="center" wrapText="1"/>
    </xf>
    <xf numFmtId="0" fontId="2" fillId="6" borderId="1" xfId="4" applyFont="1" applyBorder="1" applyAlignment="1">
      <alignment vertical="center"/>
    </xf>
    <xf numFmtId="0" fontId="0" fillId="0" borderId="0" xfId="0" pivotButton="1"/>
    <xf numFmtId="0" fontId="0" fillId="0" borderId="0" xfId="0" pivotButton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10" fillId="6" borderId="1" xfId="4" applyFont="1" applyBorder="1" applyAlignment="1">
      <alignment vertical="center"/>
    </xf>
    <xf numFmtId="0" fontId="11" fillId="6" borderId="1" xfId="4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18" fillId="2" borderId="1" xfId="3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9" fillId="6" borderId="1" xfId="4" applyFont="1" applyBorder="1" applyAlignment="1">
      <alignment horizontal="center" vertical="center"/>
    </xf>
    <xf numFmtId="0" fontId="2" fillId="4" borderId="9" xfId="2" applyBorder="1" applyAlignment="1">
      <alignment horizontal="center" vertical="center"/>
    </xf>
    <xf numFmtId="166" fontId="0" fillId="0" borderId="0" xfId="0" applyNumberFormat="1" applyAlignment="1">
      <alignment vertical="center"/>
    </xf>
    <xf numFmtId="14" fontId="0" fillId="0" borderId="0" xfId="0" applyNumberFormat="1"/>
    <xf numFmtId="0" fontId="2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7" fillId="3" borderId="1" xfId="1" applyFont="1" applyBorder="1" applyAlignment="1">
      <alignment horizontal="center" vertical="center"/>
    </xf>
    <xf numFmtId="0" fontId="6" fillId="5" borderId="1" xfId="3" applyBorder="1" applyAlignment="1">
      <alignment vertical="center" wrapText="1"/>
    </xf>
    <xf numFmtId="0" fontId="6" fillId="5" borderId="1" xfId="3" applyBorder="1"/>
    <xf numFmtId="165" fontId="23" fillId="6" borderId="1" xfId="4" applyNumberFormat="1" applyFont="1" applyBorder="1" applyAlignment="1">
      <alignment horizontal="center" vertical="center"/>
    </xf>
    <xf numFmtId="2" fontId="23" fillId="6" borderId="1" xfId="4" applyNumberFormat="1" applyFont="1" applyBorder="1" applyAlignment="1">
      <alignment horizontal="center" vertical="center"/>
    </xf>
    <xf numFmtId="0" fontId="24" fillId="6" borderId="1" xfId="4" applyFont="1" applyBorder="1" applyAlignment="1">
      <alignment horizontal="center" vertical="center"/>
    </xf>
    <xf numFmtId="0" fontId="9" fillId="2" borderId="3" xfId="0" applyFont="1" applyFill="1" applyBorder="1" applyAlignment="1">
      <alignment vertical="center" wrapText="1"/>
    </xf>
    <xf numFmtId="14" fontId="9" fillId="2" borderId="3" xfId="0" applyNumberFormat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/>
    </xf>
    <xf numFmtId="0" fontId="18" fillId="2" borderId="3" xfId="3" applyFont="1" applyFill="1" applyBorder="1" applyAlignment="1">
      <alignment vertical="center"/>
    </xf>
    <xf numFmtId="0" fontId="9" fillId="2" borderId="3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/>
    </xf>
    <xf numFmtId="0" fontId="11" fillId="2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/>
    </xf>
    <xf numFmtId="0" fontId="24" fillId="3" borderId="1" xfId="1" applyFont="1" applyBorder="1" applyAlignment="1">
      <alignment horizontal="center" vertical="center" wrapText="1"/>
    </xf>
    <xf numFmtId="0" fontId="22" fillId="6" borderId="1" xfId="4" applyFont="1" applyBorder="1" applyAlignment="1">
      <alignment horizontal="center" vertical="center"/>
    </xf>
    <xf numFmtId="2" fontId="24" fillId="6" borderId="1" xfId="4" applyNumberFormat="1" applyFont="1" applyBorder="1" applyAlignment="1">
      <alignment horizontal="center" vertical="center"/>
    </xf>
    <xf numFmtId="0" fontId="22" fillId="6" borderId="1" xfId="4" applyNumberFormat="1" applyFont="1" applyBorder="1" applyAlignment="1">
      <alignment horizontal="center" vertical="center"/>
    </xf>
    <xf numFmtId="165" fontId="24" fillId="3" borderId="1" xfId="1" applyNumberFormat="1" applyFont="1" applyBorder="1" applyAlignment="1">
      <alignment horizontal="center" vertical="center" wrapText="1"/>
    </xf>
    <xf numFmtId="165" fontId="24" fillId="6" borderId="1" xfId="4" applyNumberFormat="1" applyFont="1" applyBorder="1" applyAlignment="1">
      <alignment horizontal="center" vertical="center"/>
    </xf>
    <xf numFmtId="0" fontId="22" fillId="7" borderId="1" xfId="4" applyNumberFormat="1" applyFont="1" applyFill="1" applyBorder="1" applyAlignment="1">
      <alignment horizontal="center" vertical="center"/>
    </xf>
    <xf numFmtId="0" fontId="24" fillId="6" borderId="1" xfId="4" applyNumberFormat="1" applyFont="1" applyBorder="1" applyAlignment="1">
      <alignment horizontal="center" vertical="center"/>
    </xf>
    <xf numFmtId="0" fontId="26" fillId="3" borderId="1" xfId="1" applyFont="1" applyBorder="1" applyAlignment="1">
      <alignment horizontal="center" vertical="center"/>
    </xf>
    <xf numFmtId="0" fontId="26" fillId="3" borderId="1" xfId="1" applyFont="1" applyBorder="1" applyAlignment="1">
      <alignment horizontal="center"/>
    </xf>
    <xf numFmtId="0" fontId="26" fillId="3" borderId="1" xfId="1" applyFont="1" applyBorder="1" applyAlignment="1">
      <alignment horizontal="right" vertical="center"/>
    </xf>
    <xf numFmtId="0" fontId="19" fillId="0" borderId="10" xfId="0" applyFont="1" applyBorder="1" applyAlignment="1"/>
    <xf numFmtId="0" fontId="16" fillId="0" borderId="1" xfId="0" applyFont="1" applyBorder="1" applyAlignment="1">
      <alignment horizontal="center" vertical="center"/>
    </xf>
    <xf numFmtId="0" fontId="23" fillId="6" borderId="1" xfId="4" applyFont="1" applyBorder="1" applyAlignment="1">
      <alignment horizontal="center" vertical="center"/>
    </xf>
    <xf numFmtId="0" fontId="25" fillId="6" borderId="1" xfId="4" applyFont="1" applyBorder="1" applyAlignment="1">
      <alignment horizontal="center" vertical="center"/>
    </xf>
    <xf numFmtId="0" fontId="25" fillId="6" borderId="11" xfId="4" applyFont="1" applyBorder="1" applyAlignment="1">
      <alignment horizontal="center" vertical="center"/>
    </xf>
    <xf numFmtId="0" fontId="22" fillId="6" borderId="11" xfId="4" applyFont="1" applyBorder="1" applyAlignment="1">
      <alignment horizontal="center" vertical="center"/>
    </xf>
    <xf numFmtId="0" fontId="26" fillId="3" borderId="12" xfId="1" applyFont="1" applyBorder="1" applyAlignment="1">
      <alignment horizontal="center" vertical="center"/>
    </xf>
    <xf numFmtId="0" fontId="27" fillId="6" borderId="1" xfId="4" applyFont="1" applyBorder="1" applyAlignment="1">
      <alignment horizontal="center" vertical="center"/>
    </xf>
    <xf numFmtId="0" fontId="27" fillId="6" borderId="1" xfId="4" applyFont="1" applyBorder="1" applyAlignment="1">
      <alignment horizontal="right" vertical="center"/>
    </xf>
    <xf numFmtId="0" fontId="13" fillId="0" borderId="1" xfId="0" applyFont="1" applyBorder="1" applyAlignment="1">
      <alignment vertical="center" wrapText="1"/>
    </xf>
    <xf numFmtId="1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11" fillId="3" borderId="1" xfId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14" fontId="9" fillId="2" borderId="5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14" fontId="9" fillId="2" borderId="8" xfId="0" applyNumberFormat="1" applyFont="1" applyFill="1" applyBorder="1" applyAlignment="1">
      <alignment horizontal="center" vertical="center" wrapText="1"/>
    </xf>
    <xf numFmtId="0" fontId="17" fillId="3" borderId="1" xfId="1" applyFont="1" applyBorder="1" applyAlignment="1">
      <alignment vertical="center" wrapText="1"/>
    </xf>
    <xf numFmtId="0" fontId="7" fillId="2" borderId="1" xfId="3" applyFont="1" applyFill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14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4" fontId="11" fillId="0" borderId="1" xfId="0" applyNumberFormat="1" applyFont="1" applyBorder="1" applyAlignment="1">
      <alignment horizontal="center" vertical="center"/>
    </xf>
    <xf numFmtId="0" fontId="21" fillId="0" borderId="0" xfId="0" applyFont="1"/>
    <xf numFmtId="0" fontId="16" fillId="0" borderId="0" xfId="0" applyFont="1" applyAlignment="1">
      <alignment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14" fontId="16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5" fillId="7" borderId="1" xfId="4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14" fontId="14" fillId="0" borderId="4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5" fillId="6" borderId="7" xfId="4" applyFont="1" applyBorder="1" applyAlignment="1">
      <alignment horizontal="center" vertical="center"/>
    </xf>
    <xf numFmtId="0" fontId="22" fillId="6" borderId="7" xfId="4" applyFont="1" applyBorder="1" applyAlignment="1">
      <alignment horizontal="center" vertical="center"/>
    </xf>
    <xf numFmtId="0" fontId="26" fillId="3" borderId="4" xfId="1" applyFont="1" applyBorder="1" applyAlignment="1">
      <alignment horizontal="center" vertical="center"/>
    </xf>
    <xf numFmtId="0" fontId="16" fillId="0" borderId="1" xfId="0" applyFont="1" applyBorder="1" applyAlignment="1">
      <alignment horizontal="right" vertical="center"/>
    </xf>
    <xf numFmtId="165" fontId="13" fillId="6" borderId="1" xfId="4" applyNumberFormat="1" applyFont="1" applyBorder="1" applyAlignment="1">
      <alignment horizontal="center" vertical="center"/>
    </xf>
    <xf numFmtId="165" fontId="17" fillId="3" borderId="1" xfId="1" applyNumberFormat="1" applyFont="1" applyBorder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64" fontId="22" fillId="6" borderId="1" xfId="4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2" fontId="22" fillId="3" borderId="1" xfId="1" applyNumberFormat="1" applyFont="1" applyBorder="1" applyAlignment="1">
      <alignment horizontal="center" vertical="center"/>
    </xf>
    <xf numFmtId="0" fontId="12" fillId="7" borderId="2" xfId="4" applyFont="1" applyFill="1" applyAlignment="1">
      <alignment horizontal="center" vertical="center" wrapText="1"/>
    </xf>
    <xf numFmtId="165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28" fillId="6" borderId="1" xfId="4" applyFont="1" applyBorder="1" applyAlignment="1">
      <alignment horizontal="left" vertical="center"/>
    </xf>
    <xf numFmtId="0" fontId="28" fillId="6" borderId="1" xfId="4" applyFont="1" applyBorder="1" applyAlignment="1">
      <alignment vertical="center"/>
    </xf>
    <xf numFmtId="0" fontId="28" fillId="6" borderId="1" xfId="4" applyFont="1" applyBorder="1" applyAlignment="1">
      <alignment horizontal="center" vertical="center"/>
    </xf>
    <xf numFmtId="166" fontId="29" fillId="6" borderId="2" xfId="4" applyNumberFormat="1" applyFont="1" applyAlignment="1">
      <alignment horizontal="center" vertical="center"/>
    </xf>
    <xf numFmtId="0" fontId="29" fillId="6" borderId="2" xfId="4" applyFont="1" applyAlignment="1">
      <alignment horizontal="center" vertical="center"/>
    </xf>
    <xf numFmtId="165" fontId="29" fillId="6" borderId="2" xfId="4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4" borderId="1" xfId="2" applyFont="1" applyBorder="1" applyAlignment="1">
      <alignment horizontal="center" vertical="center" wrapText="1"/>
    </xf>
    <xf numFmtId="0" fontId="0" fillId="4" borderId="1" xfId="2" applyFont="1" applyBorder="1" applyAlignment="1">
      <alignment horizontal="center" vertical="center"/>
    </xf>
    <xf numFmtId="0" fontId="0" fillId="4" borderId="5" xfId="2" applyFont="1" applyBorder="1" applyAlignment="1">
      <alignment horizontal="center" vertical="center"/>
    </xf>
    <xf numFmtId="0" fontId="0" fillId="4" borderId="13" xfId="2" applyFont="1" applyBorder="1" applyAlignment="1">
      <alignment horizontal="center" vertical="center"/>
    </xf>
    <xf numFmtId="0" fontId="0" fillId="4" borderId="1" xfId="2" applyFont="1" applyBorder="1"/>
    <xf numFmtId="0" fontId="0" fillId="8" borderId="1" xfId="2" applyFont="1" applyFill="1" applyBorder="1" applyAlignment="1">
      <alignment horizontal="center" vertical="center"/>
    </xf>
    <xf numFmtId="0" fontId="0" fillId="6" borderId="1" xfId="4" applyFont="1" applyBorder="1" applyAlignment="1">
      <alignment vertical="center"/>
    </xf>
    <xf numFmtId="0" fontId="31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vertical="center" wrapText="1"/>
    </xf>
    <xf numFmtId="14" fontId="31" fillId="2" borderId="1" xfId="0" applyNumberFormat="1" applyFont="1" applyFill="1" applyBorder="1" applyAlignment="1">
      <alignment horizontal="center" vertical="center" wrapText="1"/>
    </xf>
    <xf numFmtId="14" fontId="31" fillId="2" borderId="5" xfId="0" applyNumberFormat="1" applyFont="1" applyFill="1" applyBorder="1" applyAlignment="1">
      <alignment horizontal="center" vertical="center" wrapText="1"/>
    </xf>
    <xf numFmtId="165" fontId="32" fillId="7" borderId="1" xfId="4" applyNumberFormat="1" applyFont="1" applyFill="1" applyBorder="1" applyAlignment="1">
      <alignment horizontal="center" vertical="center" wrapText="1"/>
    </xf>
    <xf numFmtId="0" fontId="32" fillId="7" borderId="1" xfId="4" applyFont="1" applyFill="1" applyBorder="1" applyAlignment="1">
      <alignment horizontal="center" vertical="center" wrapText="1"/>
    </xf>
    <xf numFmtId="0" fontId="32" fillId="9" borderId="1" xfId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0" fontId="31" fillId="0" borderId="1" xfId="0" applyFont="1" applyBorder="1" applyAlignment="1">
      <alignment horizontal="center" vertical="center" wrapText="1"/>
    </xf>
    <xf numFmtId="166" fontId="32" fillId="7" borderId="1" xfId="4" applyNumberFormat="1" applyFont="1" applyFill="1" applyBorder="1" applyAlignment="1">
      <alignment horizontal="center" vertical="center" wrapText="1"/>
    </xf>
    <xf numFmtId="2" fontId="32" fillId="7" borderId="1" xfId="4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165" fontId="32" fillId="7" borderId="1" xfId="4" applyNumberFormat="1" applyFont="1" applyFill="1" applyBorder="1" applyAlignment="1">
      <alignment horizontal="center" vertical="center"/>
    </xf>
    <xf numFmtId="1" fontId="32" fillId="7" borderId="1" xfId="4" applyNumberFormat="1" applyFont="1" applyFill="1" applyBorder="1" applyAlignment="1">
      <alignment horizontal="center" vertical="center"/>
    </xf>
    <xf numFmtId="0" fontId="31" fillId="2" borderId="1" xfId="3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vertical="center" wrapText="1"/>
    </xf>
    <xf numFmtId="14" fontId="31" fillId="2" borderId="3" xfId="0" applyNumberFormat="1" applyFont="1" applyFill="1" applyBorder="1" applyAlignment="1">
      <alignment horizontal="center" vertical="center" wrapText="1"/>
    </xf>
    <xf numFmtId="14" fontId="31" fillId="2" borderId="8" xfId="0" applyNumberFormat="1" applyFont="1" applyFill="1" applyBorder="1" applyAlignment="1">
      <alignment horizontal="center" vertical="center" wrapText="1"/>
    </xf>
    <xf numFmtId="1" fontId="32" fillId="7" borderId="1" xfId="4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left" vertical="center"/>
    </xf>
    <xf numFmtId="14" fontId="31" fillId="2" borderId="1" xfId="0" applyNumberFormat="1" applyFont="1" applyFill="1" applyBorder="1" applyAlignment="1">
      <alignment horizontal="center" vertical="center"/>
    </xf>
    <xf numFmtId="14" fontId="31" fillId="2" borderId="5" xfId="0" applyNumberFormat="1" applyFont="1" applyFill="1" applyBorder="1" applyAlignment="1">
      <alignment horizontal="center" vertical="center"/>
    </xf>
    <xf numFmtId="0" fontId="31" fillId="2" borderId="1" xfId="3" applyFont="1" applyFill="1" applyBorder="1" applyAlignment="1">
      <alignment horizontal="center" vertical="center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vertical="center"/>
    </xf>
    <xf numFmtId="0" fontId="31" fillId="0" borderId="1" xfId="0" applyFont="1" applyBorder="1" applyAlignment="1">
      <alignment horizontal="center" vertical="center"/>
    </xf>
    <xf numFmtId="0" fontId="31" fillId="2" borderId="4" xfId="0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vertical="center" wrapText="1"/>
    </xf>
    <xf numFmtId="0" fontId="31" fillId="2" borderId="2" xfId="4" applyFont="1" applyFill="1" applyAlignment="1">
      <alignment vertical="center" wrapText="1"/>
    </xf>
    <xf numFmtId="14" fontId="31" fillId="2" borderId="2" xfId="4" applyNumberFormat="1" applyFont="1" applyFill="1" applyAlignment="1">
      <alignment horizontal="center" vertical="center" wrapText="1"/>
    </xf>
    <xf numFmtId="14" fontId="31" fillId="2" borderId="6" xfId="4" applyNumberFormat="1" applyFont="1" applyFill="1" applyBorder="1" applyAlignment="1">
      <alignment horizontal="center" vertical="center" wrapText="1"/>
    </xf>
    <xf numFmtId="0" fontId="31" fillId="2" borderId="1" xfId="4" applyFont="1" applyFill="1" applyBorder="1" applyAlignment="1">
      <alignment horizontal="center" vertical="center"/>
    </xf>
    <xf numFmtId="0" fontId="32" fillId="7" borderId="1" xfId="4" applyFont="1" applyFill="1" applyBorder="1" applyAlignment="1">
      <alignment horizontal="center" vertical="center"/>
    </xf>
    <xf numFmtId="0" fontId="31" fillId="0" borderId="4" xfId="0" applyFont="1" applyBorder="1" applyAlignment="1">
      <alignment vertical="center" wrapText="1"/>
    </xf>
    <xf numFmtId="0" fontId="31" fillId="0" borderId="4" xfId="0" applyFont="1" applyBorder="1" applyAlignment="1">
      <alignment horizontal="center" vertical="center" wrapText="1"/>
    </xf>
    <xf numFmtId="2" fontId="32" fillId="7" borderId="1" xfId="4" applyNumberFormat="1" applyFont="1" applyFill="1" applyBorder="1" applyAlignment="1">
      <alignment horizontal="center" vertical="center"/>
    </xf>
    <xf numFmtId="2" fontId="32" fillId="9" borderId="1" xfId="1" applyNumberFormat="1" applyFont="1" applyFill="1" applyBorder="1" applyAlignment="1">
      <alignment horizontal="center" vertical="center" wrapText="1"/>
    </xf>
    <xf numFmtId="0" fontId="31" fillId="2" borderId="1" xfId="3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2" borderId="1" xfId="1" applyFont="1" applyFill="1" applyBorder="1" applyAlignment="1">
      <alignment horizontal="center" vertical="center"/>
    </xf>
    <xf numFmtId="0" fontId="32" fillId="7" borderId="2" xfId="4" applyFont="1" applyFill="1" applyAlignment="1">
      <alignment horizontal="center" vertical="center" wrapText="1"/>
    </xf>
    <xf numFmtId="0" fontId="32" fillId="9" borderId="2" xfId="1" applyFont="1" applyFill="1" applyBorder="1" applyAlignment="1">
      <alignment horizontal="center" vertical="center" wrapText="1"/>
    </xf>
    <xf numFmtId="0" fontId="31" fillId="2" borderId="0" xfId="3" applyFont="1" applyFill="1" applyAlignment="1">
      <alignment horizontal="left" vertical="center" wrapText="1"/>
    </xf>
    <xf numFmtId="1" fontId="32" fillId="9" borderId="1" xfId="1" applyNumberFormat="1" applyFont="1" applyFill="1" applyBorder="1" applyAlignment="1">
      <alignment horizontal="center" vertical="center" wrapText="1"/>
    </xf>
    <xf numFmtId="0" fontId="31" fillId="2" borderId="1" xfId="3" applyFont="1" applyFill="1" applyBorder="1" applyAlignment="1">
      <alignment vertical="center"/>
    </xf>
    <xf numFmtId="0" fontId="31" fillId="2" borderId="1" xfId="3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vertical="center"/>
    </xf>
    <xf numFmtId="0" fontId="31" fillId="2" borderId="0" xfId="0" applyFont="1" applyFill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32" fillId="7" borderId="1" xfId="4" applyNumberFormat="1" applyFont="1" applyFill="1" applyBorder="1" applyAlignment="1">
      <alignment horizontal="center" vertical="center" wrapText="1"/>
    </xf>
    <xf numFmtId="0" fontId="32" fillId="9" borderId="1" xfId="1" applyNumberFormat="1" applyFont="1" applyFill="1" applyBorder="1" applyAlignment="1">
      <alignment horizontal="center" vertical="center" wrapText="1"/>
    </xf>
    <xf numFmtId="0" fontId="32" fillId="7" borderId="1" xfId="4" applyNumberFormat="1" applyFont="1" applyFill="1" applyBorder="1" applyAlignment="1">
      <alignment horizontal="center" vertical="center"/>
    </xf>
    <xf numFmtId="165" fontId="32" fillId="9" borderId="1" xfId="1" applyNumberFormat="1" applyFont="1" applyFill="1" applyBorder="1" applyAlignment="1">
      <alignment horizontal="center" vertical="center" wrapText="1"/>
    </xf>
    <xf numFmtId="0" fontId="31" fillId="2" borderId="3" xfId="3" applyFont="1" applyFill="1" applyBorder="1" applyAlignment="1">
      <alignment vertical="center"/>
    </xf>
    <xf numFmtId="0" fontId="31" fillId="2" borderId="3" xfId="0" applyFont="1" applyFill="1" applyBorder="1" applyAlignment="1">
      <alignment horizontal="left" vertical="center" wrapText="1"/>
    </xf>
    <xf numFmtId="0" fontId="31" fillId="0" borderId="1" xfId="0" applyFont="1" applyBorder="1"/>
    <xf numFmtId="2" fontId="32" fillId="9" borderId="1" xfId="1" applyNumberFormat="1" applyFont="1" applyFill="1" applyBorder="1" applyAlignment="1">
      <alignment horizontal="center" vertical="center"/>
    </xf>
    <xf numFmtId="2" fontId="32" fillId="7" borderId="11" xfId="4" applyNumberFormat="1" applyFont="1" applyFill="1" applyBorder="1" applyAlignment="1">
      <alignment horizontal="center" vertical="center"/>
    </xf>
    <xf numFmtId="2" fontId="32" fillId="9" borderId="12" xfId="1" applyNumberFormat="1" applyFont="1" applyFill="1" applyBorder="1" applyAlignment="1">
      <alignment horizontal="center" vertical="center"/>
    </xf>
    <xf numFmtId="2" fontId="32" fillId="9" borderId="1" xfId="1" applyNumberFormat="1" applyFont="1" applyFill="1" applyBorder="1" applyAlignment="1">
      <alignment horizontal="center"/>
    </xf>
    <xf numFmtId="0" fontId="32" fillId="2" borderId="1" xfId="3" applyFont="1" applyFill="1" applyBorder="1" applyAlignment="1">
      <alignment vertical="center"/>
    </xf>
    <xf numFmtId="14" fontId="31" fillId="0" borderId="1" xfId="0" applyNumberFormat="1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 wrapText="1"/>
    </xf>
    <xf numFmtId="0" fontId="31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vertical="center" wrapText="1"/>
    </xf>
    <xf numFmtId="14" fontId="31" fillId="0" borderId="3" xfId="0" applyNumberFormat="1" applyFont="1" applyBorder="1" applyAlignment="1">
      <alignment horizontal="center" vertical="center"/>
    </xf>
    <xf numFmtId="0" fontId="32" fillId="9" borderId="1" xfId="1" applyFont="1" applyFill="1" applyBorder="1" applyAlignment="1">
      <alignment horizontal="center" vertical="center"/>
    </xf>
    <xf numFmtId="0" fontId="31" fillId="0" borderId="1" xfId="0" applyNumberFormat="1" applyFont="1" applyBorder="1" applyAlignment="1">
      <alignment horizontal="center" vertical="center" wrapText="1"/>
    </xf>
    <xf numFmtId="2" fontId="31" fillId="7" borderId="1" xfId="4" applyNumberFormat="1" applyFont="1" applyFill="1" applyBorder="1" applyAlignment="1">
      <alignment horizontal="center" vertical="center"/>
    </xf>
    <xf numFmtId="0" fontId="31" fillId="6" borderId="1" xfId="4" applyFont="1" applyBorder="1" applyAlignment="1">
      <alignment horizontal="left" vertical="center"/>
    </xf>
    <xf numFmtId="0" fontId="31" fillId="6" borderId="1" xfId="4" applyFont="1" applyBorder="1" applyAlignment="1">
      <alignment vertical="center"/>
    </xf>
    <xf numFmtId="0" fontId="31" fillId="6" borderId="1" xfId="4" applyFont="1" applyBorder="1" applyAlignment="1">
      <alignment horizontal="center" vertical="center"/>
    </xf>
    <xf numFmtId="166" fontId="32" fillId="7" borderId="1" xfId="4" applyNumberFormat="1" applyFont="1" applyFill="1" applyBorder="1" applyAlignment="1">
      <alignment horizontal="center" vertical="center"/>
    </xf>
    <xf numFmtId="166" fontId="32" fillId="9" borderId="1" xfId="4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31" fillId="0" borderId="0" xfId="0" applyFont="1"/>
    <xf numFmtId="0" fontId="31" fillId="4" borderId="1" xfId="2" applyFont="1" applyBorder="1" applyAlignment="1">
      <alignment horizontal="center" vertical="center" wrapText="1"/>
    </xf>
    <xf numFmtId="0" fontId="31" fillId="4" borderId="1" xfId="2" applyFont="1" applyBorder="1" applyAlignment="1">
      <alignment horizontal="left" vertical="center" wrapText="1"/>
    </xf>
    <xf numFmtId="0" fontId="31" fillId="4" borderId="1" xfId="2" applyFont="1" applyBorder="1" applyAlignment="1">
      <alignment vertical="center" wrapText="1"/>
    </xf>
    <xf numFmtId="0" fontId="32" fillId="4" borderId="1" xfId="2" applyFont="1" applyBorder="1" applyAlignment="1">
      <alignment horizontal="center" vertical="center" wrapText="1"/>
    </xf>
    <xf numFmtId="0" fontId="33" fillId="5" borderId="1" xfId="3" applyFont="1" applyBorder="1" applyAlignment="1">
      <alignment vertical="center" wrapText="1"/>
    </xf>
    <xf numFmtId="0" fontId="33" fillId="5" borderId="1" xfId="3" applyFont="1" applyBorder="1"/>
    <xf numFmtId="0" fontId="31" fillId="2" borderId="1" xfId="1" applyFont="1" applyFill="1" applyBorder="1" applyAlignment="1">
      <alignment horizontal="center" vertical="center" wrapText="1"/>
    </xf>
    <xf numFmtId="0" fontId="34" fillId="10" borderId="1" xfId="2" applyFont="1" applyFill="1" applyBorder="1" applyAlignment="1">
      <alignment horizontal="center" vertical="center"/>
    </xf>
    <xf numFmtId="0" fontId="3" fillId="11" borderId="1" xfId="2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center"/>
    </xf>
    <xf numFmtId="0" fontId="30" fillId="0" borderId="0" xfId="0" applyFont="1"/>
    <xf numFmtId="0" fontId="0" fillId="0" borderId="0" xfId="0" applyFill="1" applyBorder="1"/>
    <xf numFmtId="0" fontId="31" fillId="0" borderId="0" xfId="2" applyFont="1" applyFill="1" applyBorder="1" applyAlignment="1">
      <alignment horizontal="center" vertical="center" wrapText="1"/>
    </xf>
    <xf numFmtId="0" fontId="31" fillId="0" borderId="0" xfId="2" applyFont="1" applyFill="1" applyBorder="1" applyAlignment="1">
      <alignment horizontal="left" vertical="center" wrapText="1"/>
    </xf>
    <xf numFmtId="0" fontId="31" fillId="0" borderId="0" xfId="2" applyFont="1" applyFill="1" applyBorder="1" applyAlignment="1">
      <alignment vertical="center" wrapText="1"/>
    </xf>
    <xf numFmtId="0" fontId="32" fillId="0" borderId="0" xfId="2" applyFont="1" applyFill="1" applyBorder="1" applyAlignment="1">
      <alignment horizontal="center" vertical="center" wrapText="1"/>
    </xf>
    <xf numFmtId="0" fontId="33" fillId="0" borderId="0" xfId="3" applyFont="1" applyFill="1" applyBorder="1" applyAlignment="1">
      <alignment vertical="center" wrapText="1"/>
    </xf>
    <xf numFmtId="0" fontId="33" fillId="0" borderId="0" xfId="3" applyFont="1" applyFill="1" applyBorder="1"/>
    <xf numFmtId="0" fontId="31" fillId="0" borderId="0" xfId="0" applyFont="1" applyFill="1" applyBorder="1"/>
    <xf numFmtId="0" fontId="31" fillId="0" borderId="0" xfId="0" applyFont="1" applyFill="1" applyBorder="1" applyAlignment="1">
      <alignment horizontal="center" vertical="center"/>
    </xf>
    <xf numFmtId="0" fontId="0" fillId="0" borderId="0" xfId="2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vertical="center" wrapText="1"/>
    </xf>
    <xf numFmtId="14" fontId="31" fillId="0" borderId="0" xfId="0" applyNumberFormat="1" applyFont="1" applyFill="1" applyBorder="1" applyAlignment="1">
      <alignment horizontal="center" vertical="center" wrapText="1"/>
    </xf>
    <xf numFmtId="166" fontId="32" fillId="0" borderId="0" xfId="4" applyNumberFormat="1" applyFont="1" applyFill="1" applyBorder="1" applyAlignment="1">
      <alignment horizontal="center" vertical="center" wrapText="1"/>
    </xf>
    <xf numFmtId="0" fontId="32" fillId="0" borderId="0" xfId="4" applyFont="1" applyFill="1" applyBorder="1" applyAlignment="1">
      <alignment horizontal="center" vertical="center" wrapText="1"/>
    </xf>
    <xf numFmtId="0" fontId="32" fillId="0" borderId="0" xfId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2" fontId="32" fillId="0" borderId="0" xfId="4" applyNumberFormat="1" applyFont="1" applyFill="1" applyBorder="1" applyAlignment="1">
      <alignment horizontal="center" vertical="center" wrapText="1"/>
    </xf>
    <xf numFmtId="165" fontId="32" fillId="0" borderId="0" xfId="4" applyNumberFormat="1" applyFont="1" applyFill="1" applyBorder="1" applyAlignment="1">
      <alignment horizontal="center" vertical="center"/>
    </xf>
    <xf numFmtId="1" fontId="32" fillId="0" borderId="0" xfId="4" applyNumberFormat="1" applyFont="1" applyFill="1" applyBorder="1" applyAlignment="1">
      <alignment horizontal="center" vertical="center"/>
    </xf>
    <xf numFmtId="0" fontId="31" fillId="0" borderId="0" xfId="3" applyFont="1" applyFill="1" applyBorder="1" applyAlignment="1">
      <alignment horizontal="center" vertical="center" wrapText="1"/>
    </xf>
    <xf numFmtId="165" fontId="32" fillId="0" borderId="0" xfId="4" applyNumberFormat="1" applyFont="1" applyFill="1" applyBorder="1" applyAlignment="1">
      <alignment horizontal="center" vertical="center" wrapText="1"/>
    </xf>
    <xf numFmtId="1" fontId="32" fillId="0" borderId="0" xfId="4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left" vertical="center"/>
    </xf>
    <xf numFmtId="14" fontId="31" fillId="0" borderId="0" xfId="0" applyNumberFormat="1" applyFont="1" applyFill="1" applyBorder="1" applyAlignment="1">
      <alignment horizontal="center" vertical="center"/>
    </xf>
    <xf numFmtId="0" fontId="31" fillId="0" borderId="0" xfId="3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vertical="center"/>
    </xf>
    <xf numFmtId="0" fontId="3" fillId="0" borderId="0" xfId="2" applyFont="1" applyFill="1" applyBorder="1" applyAlignment="1">
      <alignment horizontal="center" vertical="center"/>
    </xf>
    <xf numFmtId="2" fontId="31" fillId="0" borderId="0" xfId="4" applyNumberFormat="1" applyFont="1" applyFill="1" applyBorder="1" applyAlignment="1">
      <alignment horizontal="center" vertical="center"/>
    </xf>
    <xf numFmtId="2" fontId="32" fillId="0" borderId="0" xfId="4" applyNumberFormat="1" applyFont="1" applyFill="1" applyBorder="1" applyAlignment="1">
      <alignment horizontal="center" vertical="center"/>
    </xf>
    <xf numFmtId="2" fontId="32" fillId="0" borderId="0" xfId="1" applyNumberFormat="1" applyFont="1" applyFill="1" applyBorder="1" applyAlignment="1">
      <alignment horizontal="center" vertical="center"/>
    </xf>
    <xf numFmtId="0" fontId="0" fillId="0" borderId="0" xfId="2" applyFont="1" applyFill="1" applyBorder="1" applyAlignment="1">
      <alignment horizontal="center" vertical="center"/>
    </xf>
    <xf numFmtId="0" fontId="32" fillId="0" borderId="0" xfId="4" applyFont="1" applyFill="1" applyBorder="1" applyAlignment="1">
      <alignment horizontal="center" vertical="center"/>
    </xf>
    <xf numFmtId="0" fontId="32" fillId="0" borderId="0" xfId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0" xfId="4" applyFont="1" applyFill="1" applyBorder="1" applyAlignment="1">
      <alignment vertical="center"/>
    </xf>
    <xf numFmtId="0" fontId="31" fillId="0" borderId="0" xfId="4" applyFont="1" applyFill="1" applyBorder="1" applyAlignment="1">
      <alignment horizontal="left" vertical="center"/>
    </xf>
    <xf numFmtId="0" fontId="31" fillId="0" borderId="0" xfId="4" applyFont="1" applyFill="1" applyBorder="1" applyAlignment="1">
      <alignment vertical="center"/>
    </xf>
    <xf numFmtId="0" fontId="31" fillId="0" borderId="0" xfId="4" applyFont="1" applyFill="1" applyBorder="1" applyAlignment="1">
      <alignment horizontal="center" vertical="center"/>
    </xf>
    <xf numFmtId="166" fontId="32" fillId="0" borderId="0" xfId="4" applyNumberFormat="1" applyFont="1" applyFill="1" applyBorder="1" applyAlignment="1">
      <alignment horizontal="center" vertical="center"/>
    </xf>
    <xf numFmtId="0" fontId="35" fillId="0" borderId="0" xfId="4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0" fillId="0" borderId="0" xfId="0" applyFont="1" applyFill="1" applyBorder="1"/>
    <xf numFmtId="0" fontId="30" fillId="0" borderId="0" xfId="0" applyFont="1" applyFill="1" applyBorder="1" applyAlignment="1">
      <alignment horizontal="center" vertical="center"/>
    </xf>
    <xf numFmtId="0" fontId="31" fillId="0" borderId="0" xfId="4" applyFont="1" applyFill="1" applyBorder="1" applyAlignment="1">
      <alignment vertical="center" wrapText="1"/>
    </xf>
    <xf numFmtId="14" fontId="31" fillId="0" borderId="0" xfId="4" applyNumberFormat="1" applyFont="1" applyFill="1" applyBorder="1" applyAlignment="1">
      <alignment horizontal="center" vertical="center" wrapText="1"/>
    </xf>
    <xf numFmtId="0" fontId="31" fillId="0" borderId="0" xfId="1" applyFont="1" applyFill="1" applyBorder="1" applyAlignment="1">
      <alignment horizontal="center" vertical="center"/>
    </xf>
    <xf numFmtId="2" fontId="32" fillId="0" borderId="0" xfId="1" applyNumberFormat="1" applyFont="1" applyFill="1" applyBorder="1" applyAlignment="1">
      <alignment horizontal="center" vertical="center" wrapText="1"/>
    </xf>
    <xf numFmtId="0" fontId="31" fillId="0" borderId="0" xfId="3" applyFont="1" applyFill="1" applyBorder="1" applyAlignment="1">
      <alignment vertical="center" wrapText="1"/>
    </xf>
    <xf numFmtId="0" fontId="31" fillId="0" borderId="0" xfId="3" applyFont="1" applyFill="1" applyBorder="1" applyAlignment="1">
      <alignment horizontal="left" vertical="center" wrapText="1"/>
    </xf>
    <xf numFmtId="1" fontId="32" fillId="0" borderId="0" xfId="1" applyNumberFormat="1" applyFont="1" applyFill="1" applyBorder="1" applyAlignment="1">
      <alignment horizontal="center" vertical="center" wrapText="1"/>
    </xf>
    <xf numFmtId="0" fontId="31" fillId="0" borderId="0" xfId="1" applyFont="1" applyFill="1" applyBorder="1" applyAlignment="1">
      <alignment horizontal="center" vertical="center" wrapText="1"/>
    </xf>
    <xf numFmtId="0" fontId="31" fillId="0" borderId="0" xfId="3" applyFont="1" applyFill="1" applyBorder="1" applyAlignment="1">
      <alignment vertical="center"/>
    </xf>
    <xf numFmtId="0" fontId="32" fillId="0" borderId="0" xfId="4" applyNumberFormat="1" applyFont="1" applyFill="1" applyBorder="1" applyAlignment="1">
      <alignment horizontal="center" vertical="center" wrapText="1"/>
    </xf>
    <xf numFmtId="0" fontId="32" fillId="0" borderId="0" xfId="1" applyNumberFormat="1" applyFont="1" applyFill="1" applyBorder="1" applyAlignment="1">
      <alignment horizontal="center" vertical="center" wrapText="1"/>
    </xf>
    <xf numFmtId="0" fontId="32" fillId="0" borderId="0" xfId="4" applyNumberFormat="1" applyFont="1" applyFill="1" applyBorder="1" applyAlignment="1">
      <alignment horizontal="center" vertical="center"/>
    </xf>
    <xf numFmtId="165" fontId="32" fillId="0" borderId="0" xfId="1" applyNumberFormat="1" applyFont="1" applyFill="1" applyBorder="1" applyAlignment="1">
      <alignment horizontal="center" vertical="center" wrapText="1"/>
    </xf>
    <xf numFmtId="2" fontId="32" fillId="0" borderId="0" xfId="1" applyNumberFormat="1" applyFont="1" applyFill="1" applyBorder="1" applyAlignment="1">
      <alignment horizontal="center"/>
    </xf>
    <xf numFmtId="0" fontId="32" fillId="0" borderId="0" xfId="3" applyFont="1" applyFill="1" applyBorder="1" applyAlignment="1">
      <alignment vertical="center"/>
    </xf>
    <xf numFmtId="0" fontId="31" fillId="0" borderId="0" xfId="0" applyNumberFormat="1" applyFont="1" applyFill="1" applyBorder="1" applyAlignment="1">
      <alignment horizontal="center" vertical="center" wrapText="1"/>
    </xf>
    <xf numFmtId="0" fontId="34" fillId="0" borderId="0" xfId="2" applyFont="1" applyFill="1" applyBorder="1" applyAlignment="1">
      <alignment horizontal="center" vertical="center"/>
    </xf>
    <xf numFmtId="0" fontId="0" fillId="0" borderId="0" xfId="2" applyFont="1" applyFill="1" applyBorder="1"/>
    <xf numFmtId="0" fontId="6" fillId="5" borderId="1" xfId="3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6" fillId="2" borderId="1" xfId="3" applyFill="1" applyBorder="1" applyAlignment="1">
      <alignment horizontal="center" vertical="center" wrapText="1"/>
    </xf>
    <xf numFmtId="0" fontId="6" fillId="2" borderId="1" xfId="3" applyFill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</cellXfs>
  <cellStyles count="5">
    <cellStyle name="Bueno" xfId="1" builtinId="26"/>
    <cellStyle name="Incorrecto" xfId="3" builtinId="27"/>
    <cellStyle name="Neutral" xfId="2" builtinId="28"/>
    <cellStyle name="Normal" xfId="0" builtinId="0"/>
    <cellStyle name="Notas" xfId="4" builtinId="10"/>
  </cellStyles>
  <dxfs count="229">
    <dxf>
      <numFmt numFmtId="168" formatCode="d/m/yyyy"/>
    </dxf>
    <dxf>
      <numFmt numFmtId="168" formatCode="d/m/yyyy"/>
    </dxf>
    <dxf>
      <numFmt numFmtId="168" formatCode="d/m/yyyy"/>
    </dxf>
    <dxf>
      <numFmt numFmtId="168" formatCode="d/m/yyyy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DE INCENDIO FORESTALES  Reg. ANP Y ZA  al  30  de Abril  2021   ULTIMO (002).xlsx] Grafica !TablaDinámica5</c:name>
    <c:fmtId val="1"/>
  </c:pivotSource>
  <c:chart>
    <c:title>
      <c:tx>
        <c:rich>
          <a:bodyPr/>
          <a:lstStyle/>
          <a:p>
            <a:pPr>
              <a:defRPr/>
            </a:pPr>
            <a:r>
              <a:rPr lang="es-SV"/>
              <a:t>Incendio Chalatenango</a:t>
            </a:r>
          </a:p>
        </c:rich>
      </c:tx>
      <c:overlay val="0"/>
    </c:title>
    <c:autoTitleDeleted val="0"/>
    <c:pivotFmts>
      <c:pivotFmt>
        <c:idx val="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S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S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Grafica '!$B$3</c:f>
              <c:strCache>
                <c:ptCount val="1"/>
                <c:pt idx="0">
                  <c:v>Suma de Ha afectadas en ANP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Grafica '!$A$4:$A$7</c:f>
              <c:multiLvlStrCache>
                <c:ptCount val="1"/>
                <c:lvl>
                  <c:pt idx="0">
                    <c:v>La Montañona</c:v>
                  </c:pt>
                </c:lvl>
                <c:lvl>
                  <c:pt idx="0">
                    <c:v>Chalatenango</c:v>
                  </c:pt>
                </c:lvl>
                <c:lvl>
                  <c:pt idx="0">
                    <c:v>Marzo</c:v>
                  </c:pt>
                </c:lvl>
              </c:multiLvlStrCache>
            </c:multiLvlStrRef>
          </c:cat>
          <c:val>
            <c:numRef>
              <c:f>' Grafica '!$B$4:$B$7</c:f>
              <c:numCache>
                <c:formatCode>General</c:formatCode>
                <c:ptCount val="1"/>
                <c:pt idx="0">
                  <c:v>103.2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38-8A42-8FBC-AF25588FA1E9}"/>
            </c:ext>
          </c:extLst>
        </c:ser>
        <c:ser>
          <c:idx val="1"/>
          <c:order val="1"/>
          <c:tx>
            <c:strRef>
              <c:f>' Grafica '!$C$3</c:f>
              <c:strCache>
                <c:ptCount val="1"/>
                <c:pt idx="0">
                  <c:v>Suma de Ha afectas fuera de ANP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Grafica '!$A$4:$A$7</c:f>
              <c:multiLvlStrCache>
                <c:ptCount val="1"/>
                <c:lvl>
                  <c:pt idx="0">
                    <c:v>La Montañona</c:v>
                  </c:pt>
                </c:lvl>
                <c:lvl>
                  <c:pt idx="0">
                    <c:v>Chalatenango</c:v>
                  </c:pt>
                </c:lvl>
                <c:lvl>
                  <c:pt idx="0">
                    <c:v>Marzo</c:v>
                  </c:pt>
                </c:lvl>
              </c:multiLvlStrCache>
            </c:multiLvlStrRef>
          </c:cat>
          <c:val>
            <c:numRef>
              <c:f>' Grafica '!$C$4:$C$7</c:f>
              <c:numCache>
                <c:formatCode>General</c:formatCode>
                <c:ptCount val="1"/>
                <c:pt idx="0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38-8A42-8FBC-AF25588FA1E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9623936"/>
        <c:axId val="129625472"/>
      </c:barChart>
      <c:catAx>
        <c:axId val="12962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29625472"/>
        <c:crosses val="autoZero"/>
        <c:auto val="1"/>
        <c:lblAlgn val="ctr"/>
        <c:lblOffset val="100"/>
        <c:noMultiLvlLbl val="0"/>
      </c:catAx>
      <c:valAx>
        <c:axId val="129625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29623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488" l="0.70000000000000062" r="0.70000000000000062" t="0.75000000000000488" header="0.30000000000000032" footer="0.3000000000000003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DE INCENDIO FORESTALES  Reg. ANP Y ZA  al  30  de Abril  2021   ULTIMO (002).xlsx] Grafica !TablaDinámica6</c:name>
    <c:fmtId val="8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Incendio</a:t>
            </a:r>
            <a:r>
              <a:rPr lang="es-SV" baseline="0"/>
              <a:t> San Miguel</a:t>
            </a:r>
            <a:endParaRPr lang="es-SV"/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Grafica '!$B$171</c:f>
              <c:strCache>
                <c:ptCount val="1"/>
                <c:pt idx="0">
                  <c:v>Suma de Ha afectadas en ANP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 Grafica '!$A$172:$A$178</c:f>
              <c:multiLvlStrCache>
                <c:ptCount val="3"/>
                <c:lvl>
                  <c:pt idx="0">
                    <c:v>Las Moritas</c:v>
                  </c:pt>
                  <c:pt idx="1">
                    <c:v>Las Moritas</c:v>
                  </c:pt>
                  <c:pt idx="2">
                    <c:v>Volcán de  San Miguel</c:v>
                  </c:pt>
                </c:lvl>
                <c:lvl>
                  <c:pt idx="0">
                    <c:v>Marzo</c:v>
                  </c:pt>
                  <c:pt idx="1">
                    <c:v>Abril </c:v>
                  </c:pt>
                </c:lvl>
                <c:lvl>
                  <c:pt idx="0">
                    <c:v>San Miguel</c:v>
                  </c:pt>
                </c:lvl>
              </c:multiLvlStrCache>
            </c:multiLvlStrRef>
          </c:cat>
          <c:val>
            <c:numRef>
              <c:f>' Grafica '!$B$172:$B$178</c:f>
              <c:numCache>
                <c:formatCode>General</c:formatCode>
                <c:ptCount val="3"/>
                <c:pt idx="0">
                  <c:v>70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6-4D83-94D0-00571837AAFE}"/>
            </c:ext>
          </c:extLst>
        </c:ser>
        <c:ser>
          <c:idx val="1"/>
          <c:order val="1"/>
          <c:tx>
            <c:strRef>
              <c:f>' Grafica '!$C$171</c:f>
              <c:strCache>
                <c:ptCount val="1"/>
                <c:pt idx="0">
                  <c:v>Suma de Ha afectas fuera de ANP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 Grafica '!$A$172:$A$178</c:f>
              <c:multiLvlStrCache>
                <c:ptCount val="3"/>
                <c:lvl>
                  <c:pt idx="0">
                    <c:v>Las Moritas</c:v>
                  </c:pt>
                  <c:pt idx="1">
                    <c:v>Las Moritas</c:v>
                  </c:pt>
                  <c:pt idx="2">
                    <c:v>Volcán de  San Miguel</c:v>
                  </c:pt>
                </c:lvl>
                <c:lvl>
                  <c:pt idx="0">
                    <c:v>Marzo</c:v>
                  </c:pt>
                  <c:pt idx="1">
                    <c:v>Abril </c:v>
                  </c:pt>
                </c:lvl>
                <c:lvl>
                  <c:pt idx="0">
                    <c:v>San Miguel</c:v>
                  </c:pt>
                </c:lvl>
              </c:multiLvlStrCache>
            </c:multiLvlStrRef>
          </c:cat>
          <c:val>
            <c:numRef>
              <c:f>' Grafica '!$C$172:$C$178</c:f>
              <c:numCache>
                <c:formatCode>General</c:formatCode>
                <c:ptCount val="3"/>
                <c:pt idx="0">
                  <c:v>200</c:v>
                </c:pt>
                <c:pt idx="1">
                  <c:v>5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6-4D83-94D0-00571837A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656832"/>
        <c:axId val="161658368"/>
      </c:barChart>
      <c:catAx>
        <c:axId val="16165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1658368"/>
        <c:crosses val="autoZero"/>
        <c:auto val="1"/>
        <c:lblAlgn val="ctr"/>
        <c:lblOffset val="100"/>
        <c:noMultiLvlLbl val="0"/>
      </c:catAx>
      <c:valAx>
        <c:axId val="161658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1656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DE INCENDIO FORESTALES  Reg. ANP Y ZA  al  30  de Abril  2021   ULTIMO (002).xlsx] Grafica !TablaDinámica10</c:name>
    <c:fmtId val="8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Incendio Morazán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Grafica '!$B$190</c:f>
              <c:strCache>
                <c:ptCount val="1"/>
                <c:pt idx="0">
                  <c:v>Suma de Ha afectadas en ANP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 Grafica '!$A$191:$A$194</c:f>
              <c:multiLvlStrCache>
                <c:ptCount val="1"/>
                <c:lvl>
                  <c:pt idx="0">
                    <c:v>La Ermita </c:v>
                  </c:pt>
                </c:lvl>
                <c:lvl>
                  <c:pt idx="0">
                    <c:v>Marzo</c:v>
                  </c:pt>
                </c:lvl>
                <c:lvl>
                  <c:pt idx="0">
                    <c:v>Morazán </c:v>
                  </c:pt>
                </c:lvl>
              </c:multiLvlStrCache>
            </c:multiLvlStrRef>
          </c:cat>
          <c:val>
            <c:numRef>
              <c:f>' Grafica '!$B$191:$B$194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60-41BF-A37F-64E7440C6438}"/>
            </c:ext>
          </c:extLst>
        </c:ser>
        <c:ser>
          <c:idx val="1"/>
          <c:order val="1"/>
          <c:tx>
            <c:strRef>
              <c:f>' Grafica '!$C$190</c:f>
              <c:strCache>
                <c:ptCount val="1"/>
                <c:pt idx="0">
                  <c:v>Suma de Ha afectas fuera de ANP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 Grafica '!$A$191:$A$194</c:f>
              <c:multiLvlStrCache>
                <c:ptCount val="1"/>
                <c:lvl>
                  <c:pt idx="0">
                    <c:v>La Ermita </c:v>
                  </c:pt>
                </c:lvl>
                <c:lvl>
                  <c:pt idx="0">
                    <c:v>Marzo</c:v>
                  </c:pt>
                </c:lvl>
                <c:lvl>
                  <c:pt idx="0">
                    <c:v>Morazán </c:v>
                  </c:pt>
                </c:lvl>
              </c:multiLvlStrCache>
            </c:multiLvlStrRef>
          </c:cat>
          <c:val>
            <c:numRef>
              <c:f>' Grafica '!$C$191:$C$194</c:f>
              <c:numCache>
                <c:formatCode>General</c:formatCode>
                <c:ptCount val="1"/>
                <c:pt idx="0">
                  <c:v>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60-41BF-A37F-64E7440C6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725824"/>
        <c:axId val="161735808"/>
      </c:barChart>
      <c:catAx>
        <c:axId val="16172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1735808"/>
        <c:crosses val="autoZero"/>
        <c:auto val="1"/>
        <c:lblAlgn val="ctr"/>
        <c:lblOffset val="100"/>
        <c:noMultiLvlLbl val="0"/>
      </c:catAx>
      <c:valAx>
        <c:axId val="16173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1725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DE INCENDIO FORESTALES  Reg. ANP Y ZA  al  30  de Abril  2021   ULTIMO (002).xlsx] Grafica !TablaDinámica8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Incendios Ahuachapán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S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S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Grafica '!$B$26</c:f>
              <c:strCache>
                <c:ptCount val="1"/>
                <c:pt idx="0">
                  <c:v>Suma de Ha afectadas en ANP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Grafica '!$A$27:$A$33</c:f>
              <c:multiLvlStrCache>
                <c:ptCount val="2"/>
                <c:lvl>
                  <c:pt idx="0">
                    <c:v>El Imposible</c:v>
                  </c:pt>
                  <c:pt idx="1">
                    <c:v>Hoja de Sal                                                               </c:v>
                  </c:pt>
                </c:lvl>
                <c:lvl>
                  <c:pt idx="0">
                    <c:v>Ahuachapán</c:v>
                  </c:pt>
                  <c:pt idx="1">
                    <c:v>Ahuachapán</c:v>
                  </c:pt>
                </c:lvl>
                <c:lvl>
                  <c:pt idx="0">
                    <c:v>Febrero</c:v>
                  </c:pt>
                  <c:pt idx="1">
                    <c:v>Abril </c:v>
                  </c:pt>
                </c:lvl>
              </c:multiLvlStrCache>
            </c:multiLvlStrRef>
          </c:cat>
          <c:val>
            <c:numRef>
              <c:f>' Grafica '!$B$27:$B$33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6B-7944-83EC-E16F5BF3A7C9}"/>
            </c:ext>
          </c:extLst>
        </c:ser>
        <c:ser>
          <c:idx val="1"/>
          <c:order val="1"/>
          <c:tx>
            <c:strRef>
              <c:f>' Grafica '!$C$26</c:f>
              <c:strCache>
                <c:ptCount val="1"/>
                <c:pt idx="0">
                  <c:v>Suma de Ha afectas fuera de ANP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Grafica '!$A$27:$A$33</c:f>
              <c:multiLvlStrCache>
                <c:ptCount val="2"/>
                <c:lvl>
                  <c:pt idx="0">
                    <c:v>El Imposible</c:v>
                  </c:pt>
                  <c:pt idx="1">
                    <c:v>Hoja de Sal                                                               </c:v>
                  </c:pt>
                </c:lvl>
                <c:lvl>
                  <c:pt idx="0">
                    <c:v>Ahuachapán</c:v>
                  </c:pt>
                  <c:pt idx="1">
                    <c:v>Ahuachapán</c:v>
                  </c:pt>
                </c:lvl>
                <c:lvl>
                  <c:pt idx="0">
                    <c:v>Febrero</c:v>
                  </c:pt>
                  <c:pt idx="1">
                    <c:v>Abril </c:v>
                  </c:pt>
                </c:lvl>
              </c:multiLvlStrCache>
            </c:multiLvlStrRef>
          </c:cat>
          <c:val>
            <c:numRef>
              <c:f>' Grafica '!$C$27:$C$33</c:f>
              <c:numCache>
                <c:formatCode>General</c:formatCode>
                <c:ptCount val="2"/>
                <c:pt idx="0">
                  <c:v>0.25</c:v>
                </c:pt>
                <c:pt idx="1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6B-7944-83EC-E16F5BF3A7C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1167616"/>
        <c:axId val="161173504"/>
      </c:barChart>
      <c:catAx>
        <c:axId val="16116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1173504"/>
        <c:crosses val="autoZero"/>
        <c:auto val="1"/>
        <c:lblAlgn val="ctr"/>
        <c:lblOffset val="100"/>
        <c:noMultiLvlLbl val="0"/>
      </c:catAx>
      <c:valAx>
        <c:axId val="16117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1167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488" l="0.70000000000000062" r="0.70000000000000062" t="0.75000000000000488" header="0.30000000000000032" footer="0.3000000000000003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DE INCENDIO FORESTALES  Reg. ANP Y ZA  al  30  de Abril  2021   ULTIMO (002).xlsx] Grafica !TablaDinámica9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Incendios Cuscatlán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S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S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Grafica '!$B$43</c:f>
              <c:strCache>
                <c:ptCount val="1"/>
                <c:pt idx="0">
                  <c:v>Suma de Ha afectas fuera de ANP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Grafica '!$A$44:$A$56</c:f>
              <c:multiLvlStrCache>
                <c:ptCount val="4"/>
                <c:lvl>
                  <c:pt idx="0">
                    <c:v>Cerrón Grande</c:v>
                  </c:pt>
                  <c:pt idx="1">
                    <c:v>Cinquera </c:v>
                  </c:pt>
                  <c:pt idx="2">
                    <c:v>Colima</c:v>
                  </c:pt>
                  <c:pt idx="3">
                    <c:v>Colima</c:v>
                  </c:pt>
                </c:lvl>
                <c:lvl>
                  <c:pt idx="0">
                    <c:v>0.04</c:v>
                  </c:pt>
                  <c:pt idx="1">
                    <c:v>7</c:v>
                  </c:pt>
                  <c:pt idx="2">
                    <c:v>43.88</c:v>
                  </c:pt>
                  <c:pt idx="3">
                    <c:v>10</c:v>
                  </c:pt>
                </c:lvl>
                <c:lvl>
                  <c:pt idx="0">
                    <c:v>Cuscatlán</c:v>
                  </c:pt>
                  <c:pt idx="1">
                    <c:v>Cuscatlán</c:v>
                  </c:pt>
                </c:lvl>
                <c:lvl>
                  <c:pt idx="0">
                    <c:v>Marzo</c:v>
                  </c:pt>
                  <c:pt idx="1">
                    <c:v>Abril </c:v>
                  </c:pt>
                </c:lvl>
              </c:multiLvlStrCache>
            </c:multiLvlStrRef>
          </c:cat>
          <c:val>
            <c:numRef>
              <c:f>' Grafica '!$B$44:$B$56</c:f>
              <c:numCache>
                <c:formatCode>General</c:formatCode>
                <c:ptCount val="4"/>
                <c:pt idx="0">
                  <c:v>0</c:v>
                </c:pt>
                <c:pt idx="1">
                  <c:v>7</c:v>
                </c:pt>
                <c:pt idx="2">
                  <c:v>42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78-8A47-9ADD-34A1F21522FB}"/>
            </c:ext>
          </c:extLst>
        </c:ser>
        <c:ser>
          <c:idx val="1"/>
          <c:order val="1"/>
          <c:tx>
            <c:strRef>
              <c:f>' Grafica '!$C$43</c:f>
              <c:strCache>
                <c:ptCount val="1"/>
                <c:pt idx="0">
                  <c:v>Cuenta de Ha afectadas en ANP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Grafica '!$A$44:$A$56</c:f>
              <c:multiLvlStrCache>
                <c:ptCount val="4"/>
                <c:lvl>
                  <c:pt idx="0">
                    <c:v>Cerrón Grande</c:v>
                  </c:pt>
                  <c:pt idx="1">
                    <c:v>Cinquera </c:v>
                  </c:pt>
                  <c:pt idx="2">
                    <c:v>Colima</c:v>
                  </c:pt>
                  <c:pt idx="3">
                    <c:v>Colima</c:v>
                  </c:pt>
                </c:lvl>
                <c:lvl>
                  <c:pt idx="0">
                    <c:v>0.04</c:v>
                  </c:pt>
                  <c:pt idx="1">
                    <c:v>7</c:v>
                  </c:pt>
                  <c:pt idx="2">
                    <c:v>43.88</c:v>
                  </c:pt>
                  <c:pt idx="3">
                    <c:v>10</c:v>
                  </c:pt>
                </c:lvl>
                <c:lvl>
                  <c:pt idx="0">
                    <c:v>Cuscatlán</c:v>
                  </c:pt>
                  <c:pt idx="1">
                    <c:v>Cuscatlán</c:v>
                  </c:pt>
                </c:lvl>
                <c:lvl>
                  <c:pt idx="0">
                    <c:v>Marzo</c:v>
                  </c:pt>
                  <c:pt idx="1">
                    <c:v>Abril </c:v>
                  </c:pt>
                </c:lvl>
              </c:multiLvlStrCache>
            </c:multiLvlStrRef>
          </c:cat>
          <c:val>
            <c:numRef>
              <c:f>' Grafica '!$C$44:$C$56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78-8A47-9ADD-34A1F21522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1221632"/>
        <c:axId val="161243904"/>
      </c:barChart>
      <c:catAx>
        <c:axId val="16122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1243904"/>
        <c:crosses val="autoZero"/>
        <c:auto val="1"/>
        <c:lblAlgn val="ctr"/>
        <c:lblOffset val="100"/>
        <c:noMultiLvlLbl val="0"/>
      </c:catAx>
      <c:valAx>
        <c:axId val="16124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122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488" l="0.70000000000000062" r="0.70000000000000062" t="0.75000000000000488" header="0.30000000000000032" footer="0.30000000000000032"/>
    <c:pageSetup/>
  </c:printSettings>
  <c:extLst>
    <c:ext xmlns:c14="http://schemas.microsoft.com/office/drawing/2007/8/2/chart" uri="{781A3756-C4B2-4CAC-9D66-4F8BD8637D16}">
      <c14:pivotOptions>
        <c14:dropZoneFilter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DE INCENDIO FORESTALES  Reg. ANP Y ZA  al  30  de Abril  2021   ULTIMO (002).xlsx] Grafica !TablaDinámica2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Incendios La Unión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S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S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Grafica '!$B$87</c:f>
              <c:strCache>
                <c:ptCount val="1"/>
                <c:pt idx="0">
                  <c:v>Suma de Ha afectadas en ANP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Grafica '!$A$88:$A$92</c:f>
              <c:multiLvlStrCache>
                <c:ptCount val="1"/>
                <c:lvl>
                  <c:pt idx="0">
                    <c:v>2.79</c:v>
                  </c:pt>
                </c:lvl>
                <c:lvl>
                  <c:pt idx="0">
                    <c:v>Conchagua </c:v>
                  </c:pt>
                </c:lvl>
                <c:lvl>
                  <c:pt idx="0">
                    <c:v>La Unión </c:v>
                  </c:pt>
                </c:lvl>
                <c:lvl>
                  <c:pt idx="0">
                    <c:v>Marzo</c:v>
                  </c:pt>
                </c:lvl>
              </c:multiLvlStrCache>
            </c:multiLvlStrRef>
          </c:cat>
          <c:val>
            <c:numRef>
              <c:f>' Grafica '!$B$88:$B$92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7-B84B-A890-6861945D92EB}"/>
            </c:ext>
          </c:extLst>
        </c:ser>
        <c:ser>
          <c:idx val="1"/>
          <c:order val="1"/>
          <c:tx>
            <c:strRef>
              <c:f>' Grafica '!$C$87</c:f>
              <c:strCache>
                <c:ptCount val="1"/>
                <c:pt idx="0">
                  <c:v>Suma de Ha afectas fuera de ANP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Grafica '!$A$88:$A$92</c:f>
              <c:multiLvlStrCache>
                <c:ptCount val="1"/>
                <c:lvl>
                  <c:pt idx="0">
                    <c:v>2.79</c:v>
                  </c:pt>
                </c:lvl>
                <c:lvl>
                  <c:pt idx="0">
                    <c:v>Conchagua </c:v>
                  </c:pt>
                </c:lvl>
                <c:lvl>
                  <c:pt idx="0">
                    <c:v>La Unión </c:v>
                  </c:pt>
                </c:lvl>
                <c:lvl>
                  <c:pt idx="0">
                    <c:v>Marzo</c:v>
                  </c:pt>
                </c:lvl>
              </c:multiLvlStrCache>
            </c:multiLvlStrRef>
          </c:cat>
          <c:val>
            <c:numRef>
              <c:f>' Grafica '!$C$88:$C$92</c:f>
              <c:numCache>
                <c:formatCode>General</c:formatCode>
                <c:ptCount val="1"/>
                <c:pt idx="0">
                  <c:v>2.79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B7-B84B-A890-6861945D92E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1262592"/>
        <c:axId val="161301248"/>
      </c:barChart>
      <c:catAx>
        <c:axId val="16126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1301248"/>
        <c:crosses val="autoZero"/>
        <c:auto val="1"/>
        <c:lblAlgn val="ctr"/>
        <c:lblOffset val="100"/>
        <c:noMultiLvlLbl val="0"/>
      </c:catAx>
      <c:valAx>
        <c:axId val="16130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1262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488" l="0.70000000000000062" r="0.70000000000000062" t="0.75000000000000488" header="0.30000000000000032" footer="0.30000000000000032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DE INCENDIO FORESTALES  Reg. ANP Y ZA  al  30  de Abril  2021   ULTIMO (002).xlsx] Grafica !TablaDinámica3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Incendios San Vicente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S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S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Grafica '!$B$103</c:f>
              <c:strCache>
                <c:ptCount val="1"/>
                <c:pt idx="0">
                  <c:v>Suma de Ha afectadas en ANP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Grafica '!$A$104:$A$111</c:f>
              <c:multiLvlStrCache>
                <c:ptCount val="2"/>
                <c:lvl>
                  <c:pt idx="0">
                    <c:v>41</c:v>
                  </c:pt>
                  <c:pt idx="1">
                    <c:v>17.5</c:v>
                  </c:pt>
                </c:lvl>
                <c:lvl>
                  <c:pt idx="0">
                    <c:v>La Joya</c:v>
                  </c:pt>
                  <c:pt idx="1">
                    <c:v>Cerro La Cucaracha</c:v>
                  </c:pt>
                </c:lvl>
                <c:lvl>
                  <c:pt idx="0">
                    <c:v>Marzo</c:v>
                  </c:pt>
                  <c:pt idx="1">
                    <c:v>Abril </c:v>
                  </c:pt>
                </c:lvl>
                <c:lvl>
                  <c:pt idx="0">
                    <c:v>San Vicente</c:v>
                  </c:pt>
                </c:lvl>
              </c:multiLvlStrCache>
            </c:multiLvlStrRef>
          </c:cat>
          <c:val>
            <c:numRef>
              <c:f>' Grafica '!$B$104:$B$111</c:f>
              <c:numCache>
                <c:formatCode>General</c:formatCode>
                <c:ptCount val="2"/>
                <c:pt idx="0">
                  <c:v>20</c:v>
                </c:pt>
                <c:pt idx="1">
                  <c:v>5.59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F6-8045-8013-A570D8FF8A7E}"/>
            </c:ext>
          </c:extLst>
        </c:ser>
        <c:ser>
          <c:idx val="1"/>
          <c:order val="1"/>
          <c:tx>
            <c:strRef>
              <c:f>' Grafica '!$C$103</c:f>
              <c:strCache>
                <c:ptCount val="1"/>
                <c:pt idx="0">
                  <c:v>Suma de Ha afectas fuera de ANP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Grafica '!$A$104:$A$111</c:f>
              <c:multiLvlStrCache>
                <c:ptCount val="2"/>
                <c:lvl>
                  <c:pt idx="0">
                    <c:v>41</c:v>
                  </c:pt>
                  <c:pt idx="1">
                    <c:v>17.5</c:v>
                  </c:pt>
                </c:lvl>
                <c:lvl>
                  <c:pt idx="0">
                    <c:v>La Joya</c:v>
                  </c:pt>
                  <c:pt idx="1">
                    <c:v>Cerro La Cucaracha</c:v>
                  </c:pt>
                </c:lvl>
                <c:lvl>
                  <c:pt idx="0">
                    <c:v>Marzo</c:v>
                  </c:pt>
                  <c:pt idx="1">
                    <c:v>Abril </c:v>
                  </c:pt>
                </c:lvl>
                <c:lvl>
                  <c:pt idx="0">
                    <c:v>San Vicente</c:v>
                  </c:pt>
                </c:lvl>
              </c:multiLvlStrCache>
            </c:multiLvlStrRef>
          </c:cat>
          <c:val>
            <c:numRef>
              <c:f>' Grafica '!$C$104:$C$111</c:f>
              <c:numCache>
                <c:formatCode>General</c:formatCode>
                <c:ptCount val="2"/>
                <c:pt idx="0">
                  <c:v>21</c:v>
                </c:pt>
                <c:pt idx="1">
                  <c:v>11.91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F6-8045-8013-A570D8FF8A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1340800"/>
        <c:axId val="161358976"/>
      </c:barChart>
      <c:catAx>
        <c:axId val="16134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1358976"/>
        <c:crosses val="autoZero"/>
        <c:auto val="1"/>
        <c:lblAlgn val="ctr"/>
        <c:lblOffset val="100"/>
        <c:noMultiLvlLbl val="0"/>
      </c:catAx>
      <c:valAx>
        <c:axId val="161358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134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488" l="0.70000000000000062" r="0.70000000000000062" t="0.75000000000000488" header="0.30000000000000032" footer="0.3000000000000003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DE INCENDIO FORESTALES  Reg. ANP Y ZA  al  30  de Abril  2021   ULTIMO (002).xlsx] Grafica !TablaDinámica4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Incendios Santa Ana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S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S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Grafica '!$B$117</c:f>
              <c:strCache>
                <c:ptCount val="1"/>
                <c:pt idx="0">
                  <c:v>Suma de Ha afectadas en ANP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Grafica '!$A$118:$A$126</c:f>
              <c:multiLvlStrCache>
                <c:ptCount val="4"/>
                <c:lvl>
                  <c:pt idx="0">
                    <c:v>San Jerónimo</c:v>
                  </c:pt>
                  <c:pt idx="1">
                    <c:v>San Jerónimo</c:v>
                  </c:pt>
                  <c:pt idx="2">
                    <c:v>Parque San Diego</c:v>
                  </c:pt>
                  <c:pt idx="3">
                    <c:v>La Magdalena</c:v>
                  </c:pt>
                </c:lvl>
                <c:lvl>
                  <c:pt idx="0">
                    <c:v>Santa Ana</c:v>
                  </c:pt>
                  <c:pt idx="1">
                    <c:v>Santa Ana</c:v>
                  </c:pt>
                </c:lvl>
                <c:lvl>
                  <c:pt idx="0">
                    <c:v>Febrero</c:v>
                  </c:pt>
                  <c:pt idx="1">
                    <c:v>Abril </c:v>
                  </c:pt>
                </c:lvl>
              </c:multiLvlStrCache>
            </c:multiLvlStrRef>
          </c:cat>
          <c:val>
            <c:numRef>
              <c:f>' Grafica '!$B$118:$B$126</c:f>
              <c:numCache>
                <c:formatCode>General</c:formatCode>
                <c:ptCount val="4"/>
                <c:pt idx="0">
                  <c:v>2.85</c:v>
                </c:pt>
                <c:pt idx="1">
                  <c:v>2.14</c:v>
                </c:pt>
                <c:pt idx="2">
                  <c:v>0.58550000000000002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7-0F46-B164-2B4DCD1E7889}"/>
            </c:ext>
          </c:extLst>
        </c:ser>
        <c:ser>
          <c:idx val="1"/>
          <c:order val="1"/>
          <c:tx>
            <c:strRef>
              <c:f>' Grafica '!$C$117</c:f>
              <c:strCache>
                <c:ptCount val="1"/>
                <c:pt idx="0">
                  <c:v>Suma de Ha afectas fuera de ANP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Grafica '!$A$118:$A$126</c:f>
              <c:multiLvlStrCache>
                <c:ptCount val="4"/>
                <c:lvl>
                  <c:pt idx="0">
                    <c:v>San Jerónimo</c:v>
                  </c:pt>
                  <c:pt idx="1">
                    <c:v>San Jerónimo</c:v>
                  </c:pt>
                  <c:pt idx="2">
                    <c:v>Parque San Diego</c:v>
                  </c:pt>
                  <c:pt idx="3">
                    <c:v>La Magdalena</c:v>
                  </c:pt>
                </c:lvl>
                <c:lvl>
                  <c:pt idx="0">
                    <c:v>Santa Ana</c:v>
                  </c:pt>
                  <c:pt idx="1">
                    <c:v>Santa Ana</c:v>
                  </c:pt>
                </c:lvl>
                <c:lvl>
                  <c:pt idx="0">
                    <c:v>Febrero</c:v>
                  </c:pt>
                  <c:pt idx="1">
                    <c:v>Abril </c:v>
                  </c:pt>
                </c:lvl>
              </c:multiLvlStrCache>
            </c:multiLvlStrRef>
          </c:cat>
          <c:val>
            <c:numRef>
              <c:f>' Grafica '!$C$118:$C$126</c:f>
              <c:numCache>
                <c:formatCode>General</c:formatCode>
                <c:ptCount val="4"/>
                <c:pt idx="0">
                  <c:v>0</c:v>
                </c:pt>
                <c:pt idx="2">
                  <c:v>4.49</c:v>
                </c:pt>
                <c:pt idx="3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97-0F46-B164-2B4DCD1E788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1419264"/>
        <c:axId val="161420800"/>
      </c:barChart>
      <c:catAx>
        <c:axId val="161419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1420800"/>
        <c:crosses val="autoZero"/>
        <c:auto val="1"/>
        <c:lblAlgn val="ctr"/>
        <c:lblOffset val="100"/>
        <c:noMultiLvlLbl val="0"/>
      </c:catAx>
      <c:valAx>
        <c:axId val="16142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1419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488" l="0.70000000000000062" r="0.70000000000000062" t="0.75000000000000488" header="0.30000000000000032" footer="0.3000000000000003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DE INCENDIO FORESTALES  Reg. ANP Y ZA  al  30  de Abril  2021   ULTIMO (002).xlsx] Grafica !TablaDinámica7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Incendios La Libertad.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</c:pivotFmt>
      <c:pivotFmt>
        <c:idx val="1"/>
      </c:pivotFmt>
      <c:pivotFmt>
        <c:idx val="2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S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S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Grafica '!$B$61</c:f>
              <c:strCache>
                <c:ptCount val="1"/>
                <c:pt idx="0">
                  <c:v>Suma de Ha afectadas en ANP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Grafica '!$A$62:$A$82</c:f>
              <c:multiLvlStrCache>
                <c:ptCount val="13"/>
                <c:lvl>
                  <c:pt idx="0">
                    <c:v>Taquillo</c:v>
                  </c:pt>
                  <c:pt idx="1">
                    <c:v>Chanmico</c:v>
                  </c:pt>
                  <c:pt idx="2">
                    <c:v>Chanmico</c:v>
                  </c:pt>
                  <c:pt idx="3">
                    <c:v>La Argentina </c:v>
                  </c:pt>
                  <c:pt idx="4">
                    <c:v>San Lorenzo</c:v>
                  </c:pt>
                  <c:pt idx="5">
                    <c:v>Talcualhuya</c:v>
                  </c:pt>
                  <c:pt idx="6">
                    <c:v>la Isla</c:v>
                  </c:pt>
                  <c:pt idx="7">
                    <c:v>Chanmico</c:v>
                  </c:pt>
                  <c:pt idx="8">
                    <c:v>Chanmico</c:v>
                  </c:pt>
                  <c:pt idx="9">
                    <c:v>El Socorro - Taquillo </c:v>
                  </c:pt>
                  <c:pt idx="10">
                    <c:v>Talcualhuya</c:v>
                  </c:pt>
                  <c:pt idx="11">
                    <c:v>la Isla</c:v>
                  </c:pt>
                  <c:pt idx="12">
                    <c:v>Los Abriles</c:v>
                  </c:pt>
                </c:lvl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7">
                    <c:v>Noviembre</c:v>
                  </c:pt>
                  <c:pt idx="8">
                    <c:v>Diciembre</c:v>
                  </c:pt>
                  <c:pt idx="9">
                    <c:v>Abril </c:v>
                  </c:pt>
                </c:lvl>
                <c:lvl>
                  <c:pt idx="0">
                    <c:v>La Libertad</c:v>
                  </c:pt>
                </c:lvl>
              </c:multiLvlStrCache>
            </c:multiLvlStrRef>
          </c:cat>
          <c:val>
            <c:numRef>
              <c:f>' Grafica '!$B$62:$B$82</c:f>
              <c:numCache>
                <c:formatCode>General</c:formatCode>
                <c:ptCount val="13"/>
                <c:pt idx="0">
                  <c:v>0.31440000000000001</c:v>
                </c:pt>
                <c:pt idx="1">
                  <c:v>0.25</c:v>
                </c:pt>
                <c:pt idx="2">
                  <c:v>8.52</c:v>
                </c:pt>
                <c:pt idx="3">
                  <c:v>4.8</c:v>
                </c:pt>
                <c:pt idx="4">
                  <c:v>0</c:v>
                </c:pt>
                <c:pt idx="5">
                  <c:v>0.3</c:v>
                </c:pt>
                <c:pt idx="6">
                  <c:v>0.2</c:v>
                </c:pt>
                <c:pt idx="7">
                  <c:v>0.5</c:v>
                </c:pt>
                <c:pt idx="8">
                  <c:v>2.5</c:v>
                </c:pt>
                <c:pt idx="9">
                  <c:v>0</c:v>
                </c:pt>
                <c:pt idx="10">
                  <c:v>2.8049999999999997</c:v>
                </c:pt>
                <c:pt idx="11">
                  <c:v>1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A9-4866-A984-BDA0C1686CB6}"/>
            </c:ext>
          </c:extLst>
        </c:ser>
        <c:ser>
          <c:idx val="1"/>
          <c:order val="1"/>
          <c:tx>
            <c:strRef>
              <c:f>' Grafica '!$C$61</c:f>
              <c:strCache>
                <c:ptCount val="1"/>
                <c:pt idx="0">
                  <c:v>Cuenta de Ha afectas fuera de ANP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Grafica '!$A$62:$A$82</c:f>
              <c:multiLvlStrCache>
                <c:ptCount val="13"/>
                <c:lvl>
                  <c:pt idx="0">
                    <c:v>Taquillo</c:v>
                  </c:pt>
                  <c:pt idx="1">
                    <c:v>Chanmico</c:v>
                  </c:pt>
                  <c:pt idx="2">
                    <c:v>Chanmico</c:v>
                  </c:pt>
                  <c:pt idx="3">
                    <c:v>La Argentina </c:v>
                  </c:pt>
                  <c:pt idx="4">
                    <c:v>San Lorenzo</c:v>
                  </c:pt>
                  <c:pt idx="5">
                    <c:v>Talcualhuya</c:v>
                  </c:pt>
                  <c:pt idx="6">
                    <c:v>la Isla</c:v>
                  </c:pt>
                  <c:pt idx="7">
                    <c:v>Chanmico</c:v>
                  </c:pt>
                  <c:pt idx="8">
                    <c:v>Chanmico</c:v>
                  </c:pt>
                  <c:pt idx="9">
                    <c:v>El Socorro - Taquillo </c:v>
                  </c:pt>
                  <c:pt idx="10">
                    <c:v>Talcualhuya</c:v>
                  </c:pt>
                  <c:pt idx="11">
                    <c:v>la Isla</c:v>
                  </c:pt>
                  <c:pt idx="12">
                    <c:v>Los Abriles</c:v>
                  </c:pt>
                </c:lvl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7">
                    <c:v>Noviembre</c:v>
                  </c:pt>
                  <c:pt idx="8">
                    <c:v>Diciembre</c:v>
                  </c:pt>
                  <c:pt idx="9">
                    <c:v>Abril </c:v>
                  </c:pt>
                </c:lvl>
                <c:lvl>
                  <c:pt idx="0">
                    <c:v>La Libertad</c:v>
                  </c:pt>
                </c:lvl>
              </c:multiLvlStrCache>
            </c:multiLvlStrRef>
          </c:cat>
          <c:val>
            <c:numRef>
              <c:f>' Grafica '!$C$62:$C$82</c:f>
              <c:numCache>
                <c:formatCode>General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A9-4866-A984-BDA0C1686CB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1493376"/>
        <c:axId val="161494912"/>
      </c:barChart>
      <c:catAx>
        <c:axId val="16149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1494912"/>
        <c:crosses val="autoZero"/>
        <c:auto val="1"/>
        <c:lblAlgn val="ctr"/>
        <c:lblOffset val="100"/>
        <c:noMultiLvlLbl val="0"/>
      </c:catAx>
      <c:valAx>
        <c:axId val="161494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149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444" l="0.70000000000000062" r="0.70000000000000062" t="0.75000000000000444" header="0.30000000000000032" footer="0.3000000000000003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DE INCENDIO FORESTALES  Reg. ANP Y ZA  al  30  de Abril  2021   ULTIMO (002).xlsx] Grafica !TablaDinámica11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Incendio Sonsonate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</c:pivotFmt>
      <c:pivotFmt>
        <c:idx val="1"/>
      </c:pivotFmt>
      <c:pivotFmt>
        <c:idx val="2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S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S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Grafica '!$B$134</c:f>
              <c:strCache>
                <c:ptCount val="1"/>
                <c:pt idx="0">
                  <c:v>Suma de Ha afectadas en ANP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Grafica '!$A$135:$A$143</c:f>
              <c:multiLvlStrCache>
                <c:ptCount val="4"/>
                <c:lvl>
                  <c:pt idx="0">
                    <c:v>San Marcelino</c:v>
                  </c:pt>
                  <c:pt idx="1">
                    <c:v>San Marcelino</c:v>
                  </c:pt>
                  <c:pt idx="2">
                    <c:v>Plan de Amayo </c:v>
                  </c:pt>
                  <c:pt idx="3">
                    <c:v>San Marcelino</c:v>
                  </c:pt>
                </c:lvl>
                <c:lvl>
                  <c:pt idx="0">
                    <c:v>Febrero</c:v>
                  </c:pt>
                  <c:pt idx="1">
                    <c:v>Marzo</c:v>
                  </c:pt>
                  <c:pt idx="3">
                    <c:v>Abril </c:v>
                  </c:pt>
                </c:lvl>
                <c:lvl>
                  <c:pt idx="0">
                    <c:v>Sonsonate</c:v>
                  </c:pt>
                </c:lvl>
              </c:multiLvlStrCache>
            </c:multiLvlStrRef>
          </c:cat>
          <c:val>
            <c:numRef>
              <c:f>' Grafica '!$B$135:$B$143</c:f>
              <c:numCache>
                <c:formatCode>General</c:formatCode>
                <c:ptCount val="4"/>
                <c:pt idx="0">
                  <c:v>41.400000000000006</c:v>
                </c:pt>
                <c:pt idx="1">
                  <c:v>11</c:v>
                </c:pt>
                <c:pt idx="2">
                  <c:v>0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8B-43AE-A4E2-128CBF18B32D}"/>
            </c:ext>
          </c:extLst>
        </c:ser>
        <c:ser>
          <c:idx val="1"/>
          <c:order val="1"/>
          <c:tx>
            <c:strRef>
              <c:f>' Grafica '!$C$134</c:f>
              <c:strCache>
                <c:ptCount val="1"/>
                <c:pt idx="0">
                  <c:v>Suma de Ha afectas fuera de ANP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Grafica '!$A$135:$A$143</c:f>
              <c:multiLvlStrCache>
                <c:ptCount val="4"/>
                <c:lvl>
                  <c:pt idx="0">
                    <c:v>San Marcelino</c:v>
                  </c:pt>
                  <c:pt idx="1">
                    <c:v>San Marcelino</c:v>
                  </c:pt>
                  <c:pt idx="2">
                    <c:v>Plan de Amayo </c:v>
                  </c:pt>
                  <c:pt idx="3">
                    <c:v>San Marcelino</c:v>
                  </c:pt>
                </c:lvl>
                <c:lvl>
                  <c:pt idx="0">
                    <c:v>Febrero</c:v>
                  </c:pt>
                  <c:pt idx="1">
                    <c:v>Marzo</c:v>
                  </c:pt>
                  <c:pt idx="3">
                    <c:v>Abril </c:v>
                  </c:pt>
                </c:lvl>
                <c:lvl>
                  <c:pt idx="0">
                    <c:v>Sonsonate</c:v>
                  </c:pt>
                </c:lvl>
              </c:multiLvlStrCache>
            </c:multiLvlStrRef>
          </c:cat>
          <c:val>
            <c:numRef>
              <c:f>' Grafica '!$C$135:$C$143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8B-43AE-A4E2-128CBF18B3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1563392"/>
        <c:axId val="161564928"/>
      </c:barChart>
      <c:catAx>
        <c:axId val="16156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1564928"/>
        <c:crosses val="autoZero"/>
        <c:auto val="1"/>
        <c:lblAlgn val="ctr"/>
        <c:lblOffset val="100"/>
        <c:noMultiLvlLbl val="0"/>
      </c:catAx>
      <c:valAx>
        <c:axId val="16156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1563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444" l="0.70000000000000062" r="0.70000000000000062" t="0.75000000000000444" header="0.30000000000000032" footer="0.3000000000000003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DE INCENDIO FORESTALES  Reg. ANP Y ZA  al  30  de Abril  2021   ULTIMO (002).xlsx] Grafica !TablaDinámica1</c:name>
    <c:fmtId val="8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Incendio</a:t>
            </a:r>
            <a:r>
              <a:rPr lang="es-SV" baseline="0"/>
              <a:t> La Paz</a:t>
            </a:r>
            <a:endParaRPr lang="es-SV"/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Grafica '!$B$153</c:f>
              <c:strCache>
                <c:ptCount val="1"/>
                <c:pt idx="0">
                  <c:v>Suma de Ha afectadas en ANP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 Grafica '!$A$154:$A$160</c:f>
              <c:multiLvlStrCache>
                <c:ptCount val="3"/>
                <c:lvl>
                  <c:pt idx="0">
                    <c:v>Santa Clara</c:v>
                  </c:pt>
                  <c:pt idx="1">
                    <c:v>Santa Clara</c:v>
                  </c:pt>
                  <c:pt idx="2">
                    <c:v>Escuintla </c:v>
                  </c:pt>
                </c:lvl>
                <c:lvl>
                  <c:pt idx="0">
                    <c:v>Marzo</c:v>
                  </c:pt>
                  <c:pt idx="1">
                    <c:v>Abril </c:v>
                  </c:pt>
                </c:lvl>
                <c:lvl>
                  <c:pt idx="0">
                    <c:v>La Paz</c:v>
                  </c:pt>
                </c:lvl>
              </c:multiLvlStrCache>
            </c:multiLvlStrRef>
          </c:cat>
          <c:val>
            <c:numRef>
              <c:f>' Grafica '!$B$154:$B$160</c:f>
              <c:numCache>
                <c:formatCode>General</c:formatCode>
                <c:ptCount val="3"/>
                <c:pt idx="0">
                  <c:v>11.88</c:v>
                </c:pt>
                <c:pt idx="1">
                  <c:v>3.5</c:v>
                </c:pt>
                <c:pt idx="2">
                  <c:v>4.45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0E-436C-8FC1-0C0D9DE22709}"/>
            </c:ext>
          </c:extLst>
        </c:ser>
        <c:ser>
          <c:idx val="1"/>
          <c:order val="1"/>
          <c:tx>
            <c:strRef>
              <c:f>' Grafica '!$C$153</c:f>
              <c:strCache>
                <c:ptCount val="1"/>
                <c:pt idx="0">
                  <c:v>Suma de Ha afectas fuera de ANP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 Grafica '!$A$154:$A$160</c:f>
              <c:multiLvlStrCache>
                <c:ptCount val="3"/>
                <c:lvl>
                  <c:pt idx="0">
                    <c:v>Santa Clara</c:v>
                  </c:pt>
                  <c:pt idx="1">
                    <c:v>Santa Clara</c:v>
                  </c:pt>
                  <c:pt idx="2">
                    <c:v>Escuintla </c:v>
                  </c:pt>
                </c:lvl>
                <c:lvl>
                  <c:pt idx="0">
                    <c:v>Marzo</c:v>
                  </c:pt>
                  <c:pt idx="1">
                    <c:v>Abril </c:v>
                  </c:pt>
                </c:lvl>
                <c:lvl>
                  <c:pt idx="0">
                    <c:v>La Paz</c:v>
                  </c:pt>
                </c:lvl>
              </c:multiLvlStrCache>
            </c:multiLvlStrRef>
          </c:cat>
          <c:val>
            <c:numRef>
              <c:f>' Grafica '!$C$154:$C$160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0E-436C-8FC1-0C0D9DE22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612160"/>
        <c:axId val="161613696"/>
      </c:barChart>
      <c:catAx>
        <c:axId val="161612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1613696"/>
        <c:crosses val="autoZero"/>
        <c:auto val="1"/>
        <c:lblAlgn val="ctr"/>
        <c:lblOffset val="100"/>
        <c:noMultiLvlLbl val="0"/>
      </c:catAx>
      <c:valAx>
        <c:axId val="161613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1612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13607</xdr:colOff>
      <xdr:row>1</xdr:row>
      <xdr:rowOff>0</xdr:rowOff>
    </xdr:from>
    <xdr:to>
      <xdr:col>14</xdr:col>
      <xdr:colOff>13607</xdr:colOff>
      <xdr:row>21</xdr:row>
      <xdr:rowOff>12700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529771</xdr:colOff>
      <xdr:row>23</xdr:row>
      <xdr:rowOff>162379</xdr:rowOff>
    </xdr:from>
    <xdr:to>
      <xdr:col>13</xdr:col>
      <xdr:colOff>747485</xdr:colOff>
      <xdr:row>36</xdr:row>
      <xdr:rowOff>149679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590550</xdr:colOff>
      <xdr:row>41</xdr:row>
      <xdr:rowOff>177800</xdr:rowOff>
    </xdr:from>
    <xdr:to>
      <xdr:col>14</xdr:col>
      <xdr:colOff>12700</xdr:colOff>
      <xdr:row>53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6803</xdr:colOff>
      <xdr:row>86</xdr:row>
      <xdr:rowOff>907</xdr:rowOff>
    </xdr:from>
    <xdr:to>
      <xdr:col>14</xdr:col>
      <xdr:colOff>11339</xdr:colOff>
      <xdr:row>99</xdr:row>
      <xdr:rowOff>178707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6350</xdr:colOff>
      <xdr:row>102</xdr:row>
      <xdr:rowOff>13607</xdr:rowOff>
    </xdr:from>
    <xdr:to>
      <xdr:col>13</xdr:col>
      <xdr:colOff>739775</xdr:colOff>
      <xdr:row>113</xdr:row>
      <xdr:rowOff>13607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3628</xdr:colOff>
      <xdr:row>116</xdr:row>
      <xdr:rowOff>0</xdr:rowOff>
    </xdr:from>
    <xdr:to>
      <xdr:col>14</xdr:col>
      <xdr:colOff>13607</xdr:colOff>
      <xdr:row>129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6802</xdr:colOff>
      <xdr:row>60</xdr:row>
      <xdr:rowOff>16327</xdr:rowOff>
    </xdr:from>
    <xdr:to>
      <xdr:col>14</xdr:col>
      <xdr:colOff>0</xdr:colOff>
      <xdr:row>81</xdr:row>
      <xdr:rowOff>176892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0</xdr:colOff>
      <xdr:row>132</xdr:row>
      <xdr:rowOff>179613</xdr:rowOff>
    </xdr:from>
    <xdr:to>
      <xdr:col>14</xdr:col>
      <xdr:colOff>20410</xdr:colOff>
      <xdr:row>149</xdr:row>
      <xdr:rowOff>27214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27213</xdr:colOff>
      <xdr:row>152</xdr:row>
      <xdr:rowOff>2721</xdr:rowOff>
    </xdr:from>
    <xdr:to>
      <xdr:col>13</xdr:col>
      <xdr:colOff>734785</xdr:colOff>
      <xdr:row>166</xdr:row>
      <xdr:rowOff>95250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13606</xdr:colOff>
      <xdr:row>168</xdr:row>
      <xdr:rowOff>152398</xdr:rowOff>
    </xdr:from>
    <xdr:to>
      <xdr:col>13</xdr:col>
      <xdr:colOff>721178</xdr:colOff>
      <xdr:row>183</xdr:row>
      <xdr:rowOff>149677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13606</xdr:colOff>
      <xdr:row>188</xdr:row>
      <xdr:rowOff>29935</xdr:rowOff>
    </xdr:from>
    <xdr:to>
      <xdr:col>14</xdr:col>
      <xdr:colOff>27213</xdr:colOff>
      <xdr:row>203</xdr:row>
      <xdr:rowOff>136071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71439</xdr:colOff>
      <xdr:row>0</xdr:row>
      <xdr:rowOff>214310</xdr:rowOff>
    </xdr:from>
    <xdr:to>
      <xdr:col>2</xdr:col>
      <xdr:colOff>1047750</xdr:colOff>
      <xdr:row>1</xdr:row>
      <xdr:rowOff>857250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6DA529-B684-495E-9CED-B1DB37E03FD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314" y="214310"/>
          <a:ext cx="3405186" cy="17383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ceron\Desktop\EVELIA%20INCENDIOS%202021\INCENDIOS%20INCENDIOS%2010-3-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registro de incendios"/>
      <sheetName val="Hoja1"/>
      <sheetName val="Datos"/>
      <sheetName val="Estadisticas "/>
      <sheetName val="Hoja2"/>
    </sheetNames>
    <sheetDataSet>
      <sheetData sheetId="0" refreshError="1">
        <row r="2">
          <cell r="N2" t="str">
            <v>13°48'9.11"N</v>
          </cell>
          <cell r="O2" t="str">
            <v xml:space="preserve"> 89°19'58.23"O</v>
          </cell>
        </row>
        <row r="3">
          <cell r="N3" t="str">
            <v xml:space="preserve"> 13°48'8.86"N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" refreshedDate="44317.491366898146" createdVersion="6" refreshedVersion="6" minRefreshableVersion="3" recordCount="60" xr:uid="{00000000-000A-0000-FFFF-FFFF01000000}">
  <cacheSource type="worksheet">
    <worksheetSource ref="A3:R63" sheet="Registro IF  30 Abril 2021"/>
  </cacheSource>
  <cacheFields count="18">
    <cacheField name="No." numFmtId="0">
      <sharedItems containsString="0" containsBlank="1" containsNumber="1" containsInteger="1" minValue="1" maxValue="57"/>
    </cacheField>
    <cacheField name="Selecciones departamento o municipio" numFmtId="0">
      <sharedItems containsBlank="1"/>
    </cacheField>
    <cacheField name="Nombre del departamento o municipio" numFmtId="0">
      <sharedItems containsBlank="1" count="13">
        <s v="La Libertad"/>
        <s v="Santa Ana"/>
        <s v="Ahuachapán"/>
        <s v="Sonsonate"/>
        <s v="San Vicente"/>
        <s v="Cuscatlán"/>
        <s v="Chalatenango"/>
        <s v="La Unión "/>
        <s v="La Paz"/>
        <s v="San Miguel"/>
        <s v="Morazán "/>
        <s v="Usulután"/>
        <m/>
      </sharedItems>
    </cacheField>
    <cacheField name="ANP" numFmtId="0">
      <sharedItems containsBlank="1" count="30">
        <s v="Chanmico"/>
        <s v="Taquillo"/>
        <s v="San Jerónimo"/>
        <s v="El Imposible"/>
        <s v="San Marcelino"/>
        <s v="La Joya"/>
        <s v="Cerrón Grande"/>
        <s v="La Montañona"/>
        <s v="La Argentina "/>
        <s v="Conchagua "/>
        <s v="San Lorenzo"/>
        <s v="Santa Clara"/>
        <s v="Talcualhuya"/>
        <s v="Plan de Amayo "/>
        <s v="Las Moritas"/>
        <s v="la Isla"/>
        <s v="La Ermita "/>
        <s v="El Socorro - Taquillo "/>
        <s v="Cerro La Cucaracha"/>
        <s v="Hoja de Sal                                                               "/>
        <s v="Cinquera "/>
        <s v="Escuintla "/>
        <s v="Parque San Diego"/>
        <s v="Colima"/>
        <s v="Los Abriles"/>
        <s v="Volcán de  San Miguel"/>
        <s v="La Magdalena"/>
        <s v="El Caballito"/>
        <s v="Las Nieves "/>
        <m/>
      </sharedItems>
    </cacheField>
    <cacheField name="Mes" numFmtId="0">
      <sharedItems containsBlank="1" count="7">
        <s v="Noviembre"/>
        <s v="Diciembre"/>
        <s v="Enero"/>
        <s v="Febrero"/>
        <s v="Marzo"/>
        <s v="Abril "/>
        <m/>
      </sharedItems>
    </cacheField>
    <cacheField name="Fecha inicio" numFmtId="14">
      <sharedItems containsNonDate="0" containsDate="1" containsString="0" containsBlank="1" minDate="2020-11-14T00:00:00" maxDate="2021-04-27T00:00:00"/>
    </cacheField>
    <cacheField name="Fecha de finalización" numFmtId="14">
      <sharedItems containsDate="1" containsBlank="1" containsMixedTypes="1" minDate="2020-11-14T00:00:00" maxDate="2021-04-27T00:00:00"/>
    </cacheField>
    <cacheField name="Ocurrencia: adentro ANP" numFmtId="0">
      <sharedItems containsBlank="1"/>
    </cacheField>
    <cacheField name="Ocurrencia: zona de amortiguamiento" numFmtId="0">
      <sharedItems containsBlank="1"/>
    </cacheField>
    <cacheField name="Ocurrencia: en ANP y zona de amortiguamiento" numFmtId="0">
      <sharedItems containsBlank="1"/>
    </cacheField>
    <cacheField name="Ha afectadas en ANP" numFmtId="0">
      <sharedItems containsString="0" containsBlank="1" containsNumber="1" minValue="0" maxValue="100"/>
    </cacheField>
    <cacheField name="Ha afectas fuera de ANP" numFmtId="0">
      <sharedItems containsString="0" containsBlank="1" containsNumber="1" minValue="0" maxValue="430"/>
    </cacheField>
    <cacheField name="Total afectado" numFmtId="0">
      <sharedItems containsString="0" containsBlank="1" containsNumber="1" minValue="5.0000000000000001E-3" maxValue="430" count="47">
        <n v="0.5"/>
        <n v="2.5"/>
        <n v="0.31440000000000001"/>
        <n v="2.85"/>
        <n v="0.25"/>
        <n v="0.7"/>
        <n v="40"/>
        <n v="41"/>
        <n v="0.04"/>
        <n v="150"/>
        <n v="100"/>
        <n v="1.2"/>
        <n v="8"/>
        <n v="13"/>
        <n v="2"/>
        <n v="4.8"/>
        <n v="2.79"/>
        <n v="0.03"/>
        <n v="6.98"/>
        <n v="3"/>
        <n v="0.3"/>
        <n v="1"/>
        <n v="270"/>
        <n v="0.60000000000000009"/>
        <n v="430"/>
        <n v="2.1"/>
        <n v="2.8"/>
        <n v="45.5"/>
        <n v="17.5"/>
        <n v="42"/>
        <n v="7"/>
        <n v="1.4"/>
        <n v="0.55000000000000004"/>
        <n v="3.5"/>
        <n v="43.88"/>
        <n v="0.58550000000000002"/>
        <n v="5"/>
        <n v="17"/>
        <n v="4.45"/>
        <n v="45"/>
        <n v="1.3"/>
        <n v="10"/>
        <n v="8.4"/>
        <n v="3.94"/>
        <n v="5.0000000000000001E-3"/>
        <n v="2.14"/>
        <m/>
      </sharedItems>
    </cacheField>
    <cacheField name="Latitud" numFmtId="0">
      <sharedItems containsBlank="1"/>
    </cacheField>
    <cacheField name="Longitud" numFmtId="0">
      <sharedItems containsBlank="1"/>
    </cacheField>
    <cacheField name="Ecosistema afectado" numFmtId="0">
      <sharedItems containsBlank="1"/>
    </cacheField>
    <cacheField name="Enlace técnico" numFmtId="0">
      <sharedItems containsBlank="1"/>
    </cacheField>
    <cacheField name="Origen del incendio" numFmtId="0">
      <sharedItems containsBlank="1" count="6">
        <s v="Intencional"/>
        <s v="Extracción de fauna silvestre"/>
        <s v="Quema de residuos sólidos"/>
        <s v="Quema agrícola"/>
        <s v="Causa desconocida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">
  <r>
    <n v="1"/>
    <s v="Departamentos"/>
    <x v="0"/>
    <x v="0"/>
    <x v="0"/>
    <d v="2020-11-14T00:00:00"/>
    <d v="2020-11-14T00:00:00"/>
    <s v="Si"/>
    <m/>
    <m/>
    <n v="0.5"/>
    <n v="0"/>
    <x v="0"/>
    <s v="13°48'9.11&quot;N"/>
    <s v=" 89°19'58.23&quot;O"/>
    <s v="Vegetación en sucesión sobre colada volcánica (especies pioneras, gramíneas y compuestas)"/>
    <s v="Norma Cerón"/>
    <x v="0"/>
  </r>
  <r>
    <n v="2"/>
    <s v="Departamentos"/>
    <x v="0"/>
    <x v="0"/>
    <x v="1"/>
    <d v="2020-12-21T00:00:00"/>
    <d v="2020-12-21T00:00:00"/>
    <s v="Si"/>
    <m/>
    <m/>
    <n v="2.5"/>
    <n v="0"/>
    <x v="1"/>
    <s v=" 13°48'8.86&quot;N"/>
    <s v="89°20'5.69&quot;O"/>
    <s v="Vegetación en sucesión sobre colada volcánica (especies pioneras, gramíneas y compuestas)"/>
    <s v="Norma Cerón"/>
    <x v="0"/>
  </r>
  <r>
    <n v="3"/>
    <s v="Departamentos"/>
    <x v="0"/>
    <x v="1"/>
    <x v="2"/>
    <d v="2021-01-31T00:00:00"/>
    <d v="2021-01-31T00:00:00"/>
    <s v="Si"/>
    <m/>
    <m/>
    <n v="0.31440000000000001"/>
    <n v="0"/>
    <x v="2"/>
    <s v="13°29´50.94¨"/>
    <s v="89°28´59.03¨"/>
    <s v="Bosque seco, vegetacion de playa"/>
    <s v="René Avendaño"/>
    <x v="1"/>
  </r>
  <r>
    <n v="4"/>
    <s v="Departamentos"/>
    <x v="1"/>
    <x v="2"/>
    <x v="3"/>
    <d v="2021-02-01T00:00:00"/>
    <d v="2021-02-03T00:00:00"/>
    <s v="Si"/>
    <m/>
    <m/>
    <n v="2.85"/>
    <n v="0"/>
    <x v="3"/>
    <s v=" 14ͦ 04’ 53.11’’ "/>
    <s v="89 35’ 29.71’’ "/>
    <s v="Bosque de plantación de pino"/>
    <s v="Jaime Latín"/>
    <x v="0"/>
  </r>
  <r>
    <n v="5"/>
    <s v="Departamentos"/>
    <x v="0"/>
    <x v="0"/>
    <x v="3"/>
    <d v="2021-02-08T00:00:00"/>
    <d v="2021-02-08T00:00:00"/>
    <s v="Si "/>
    <m/>
    <m/>
    <n v="0.25"/>
    <n v="0"/>
    <x v="4"/>
    <s v="13°48'41.86&quot;N"/>
    <s v=" 89°19'34.77&quot;O"/>
    <s v="Vegetacion herbacea Graminéas y compuestas"/>
    <s v="Norma Cerón"/>
    <x v="2"/>
  </r>
  <r>
    <n v="6"/>
    <s v="Departamentos"/>
    <x v="2"/>
    <x v="3"/>
    <x v="3"/>
    <d v="2021-02-16T00:00:00"/>
    <d v="2021-02-17T00:00:00"/>
    <m/>
    <s v="Si"/>
    <m/>
    <n v="0"/>
    <n v="0.25"/>
    <x v="4"/>
    <s v="13°51'28.26''"/>
    <s v="90°0'1.26''"/>
    <s v="Zona agricola"/>
    <s v="Gabriel Cortéz"/>
    <x v="3"/>
  </r>
  <r>
    <n v="7"/>
    <s v="Departamentos"/>
    <x v="3"/>
    <x v="4"/>
    <x v="3"/>
    <d v="2021-02-15T00:00:00"/>
    <d v="2021-02-15T00:00:00"/>
    <s v="Si"/>
    <m/>
    <m/>
    <n v="0.7"/>
    <n v="0"/>
    <x v="5"/>
    <s v="13°80'809''"/>
    <s v=" 89°58'158&quot;O"/>
    <s v="Pastizal, maleza"/>
    <s v="Carolina Avilés"/>
    <x v="4"/>
  </r>
  <r>
    <n v="8"/>
    <s v="Departamentos"/>
    <x v="3"/>
    <x v="4"/>
    <x v="3"/>
    <d v="2021-02-18T00:00:00"/>
    <d v="2021-02-18T00:00:00"/>
    <s v="Si"/>
    <m/>
    <m/>
    <n v="0.7"/>
    <n v="0"/>
    <x v="5"/>
    <s v="13°80'982''"/>
    <s v=" 89°57'038&quot;"/>
    <s v="Zona de lava volcanica con viviendas cercanas"/>
    <s v="Carolina Avilés"/>
    <x v="2"/>
  </r>
  <r>
    <n v="9"/>
    <s v="Departamentos"/>
    <x v="3"/>
    <x v="4"/>
    <x v="3"/>
    <d v="2021-02-22T00:00:00"/>
    <d v="2021-02-23T00:00:00"/>
    <s v="Si"/>
    <m/>
    <m/>
    <n v="40"/>
    <n v="0"/>
    <x v="6"/>
    <s v="13°81.287''"/>
    <s v="89°59'177&quot;"/>
    <s v="Pastizal, maleza, arbustos y algunos áboles como Tecomasuche, San Andres y Quebracho"/>
    <s v="Carolina Avilés"/>
    <x v="4"/>
  </r>
  <r>
    <n v="10"/>
    <s v="Departamentos"/>
    <x v="4"/>
    <x v="5"/>
    <x v="4"/>
    <d v="2021-03-05T00:00:00"/>
    <d v="2021-03-06T00:00:00"/>
    <s v="Si"/>
    <s v="Si"/>
    <s v="Si"/>
    <n v="20"/>
    <n v="21"/>
    <x v="7"/>
    <s v=" 13°38'5.09&quot;N"/>
    <s v="88°44'57.39&quot;O"/>
    <s v="En la mayoria son rastrojos o areas de cultivos anuales, zacateras."/>
    <s v="Andrés Sánchez"/>
    <x v="3"/>
  </r>
  <r>
    <n v="11"/>
    <s v="Departamentos"/>
    <x v="5"/>
    <x v="6"/>
    <x v="4"/>
    <d v="2021-03-05T00:00:00"/>
    <d v="2021-03-05T00:00:00"/>
    <s v="Si"/>
    <s v="Si"/>
    <s v="Si"/>
    <n v="0.04"/>
    <n v="0"/>
    <x v="8"/>
    <s v="13°56´14.5¨"/>
    <s v="88°59´24.7¨"/>
    <s v="Tierras fluctuantes con vegetacion seca de Jacinto acuatico"/>
    <s v="Claudia Rodríguez"/>
    <x v="4"/>
  </r>
  <r>
    <n v="12"/>
    <s v="Departamentos"/>
    <x v="6"/>
    <x v="7"/>
    <x v="4"/>
    <d v="2021-03-04T00:00:00"/>
    <d v="2021-03-05T00:00:00"/>
    <m/>
    <s v="Si"/>
    <m/>
    <n v="0"/>
    <n v="150"/>
    <x v="9"/>
    <s v=" 14° 6'21.81&quot;N"/>
    <s v=" 89°57'50.42&quot;O"/>
    <s v="Ecosistemas agropecuarios, matorrales y un bosquete de pino y roble"/>
    <s v="Fredy Franco"/>
    <x v="3"/>
  </r>
  <r>
    <n v="13"/>
    <s v="Departamentos"/>
    <x v="6"/>
    <x v="7"/>
    <x v="4"/>
    <d v="2021-02-27T00:00:00"/>
    <d v="2021-03-03T00:00:00"/>
    <s v="Si"/>
    <s v="Si"/>
    <s v="Si"/>
    <n v="100"/>
    <n v="0"/>
    <x v="10"/>
    <s v=" 14° 7'15.63&quot;N"/>
    <s v=" 89°54'36.13&quot;O"/>
    <s v="ecosistemas de uso agrícola, matorrales y el bosque de pino (Pinus sp) y roble (Quercus sp) del macizo boscoso"/>
    <s v="Fredy Franco"/>
    <x v="3"/>
  </r>
  <r>
    <n v="14"/>
    <s v="Departamentos"/>
    <x v="6"/>
    <x v="7"/>
    <x v="4"/>
    <d v="2021-03-07T00:00:00"/>
    <d v="2021-03-08T00:00:00"/>
    <s v="Si"/>
    <m/>
    <m/>
    <n v="1.2"/>
    <n v="0"/>
    <x v="11"/>
    <s v=" 14° 7'15.63&quot;N"/>
    <s v=" 89°54'36.13&quot;O"/>
    <s v="Bosque de pino (Pinus sp) y roble (Quercus sp) del macizo boscoso"/>
    <s v="Fredy Franco"/>
    <x v="4"/>
  </r>
  <r>
    <n v="15"/>
    <s v="Departamentos"/>
    <x v="3"/>
    <x v="4"/>
    <x v="4"/>
    <d v="2021-03-07T00:00:00"/>
    <d v="2021-03-07T00:00:00"/>
    <s v="Si"/>
    <m/>
    <m/>
    <n v="8"/>
    <n v="0"/>
    <x v="12"/>
    <s v=" 14°48'077&quot;N"/>
    <s v=" 89°34'955&quot;O"/>
    <s v="Maleza, arbustos y 7 árboles de pino que habian sido plantados en el sitio"/>
    <s v="Carolina Avilés"/>
    <x v="4"/>
  </r>
  <r>
    <n v="16"/>
    <s v="Departamentos"/>
    <x v="0"/>
    <x v="0"/>
    <x v="4"/>
    <d v="2021-03-09T00:00:00"/>
    <d v="2021-03-09T00:00:00"/>
    <s v="Si"/>
    <s v="Si"/>
    <s v="Si"/>
    <n v="8"/>
    <n v="5"/>
    <x v="13"/>
    <s v="13° 49'44.10&quot;N"/>
    <s v=" 89°19'29.40&quot;O"/>
    <s v="Vegetación en sucesión ecológica (árboles en desarrollo y estrato herbáceo) Se observó  un espécimen adulto de Sphiggurus mexicanus (cuerpo espín) muerto por la acción del fuego."/>
    <s v="Norma Cerón"/>
    <x v="3"/>
  </r>
  <r>
    <n v="17"/>
    <s v="Departamentos"/>
    <x v="0"/>
    <x v="0"/>
    <x v="4"/>
    <d v="2021-03-17T00:00:00"/>
    <s v="17/3721"/>
    <s v="Si"/>
    <s v="Si "/>
    <s v="Si "/>
    <n v="0.5"/>
    <n v="1.5"/>
    <x v="14"/>
    <s v=" 13°47'53.68&quot;N"/>
    <s v=" 89°20'19.01&quot;O"/>
    <s v="Vegetación  en sucesión sobre colada volcánica (especies pioneras, gramíneas y compuestas)"/>
    <s v="Norma Cerón"/>
    <x v="2"/>
  </r>
  <r>
    <n v="18"/>
    <s v="Departamentos"/>
    <x v="6"/>
    <x v="7"/>
    <x v="4"/>
    <d v="2021-03-17T00:00:00"/>
    <d v="2021-03-18T00:00:00"/>
    <s v="Si"/>
    <m/>
    <m/>
    <n v="2"/>
    <n v="0"/>
    <x v="14"/>
    <s v=" 14° 7'15.63&quot;N"/>
    <s v=" 88°54'36.13&quot;O"/>
    <s v="Bosque de pino (Pinus sp) y roble (Quercus sp) del macizo boscoso"/>
    <s v="Fredy Franco"/>
    <x v="4"/>
  </r>
  <r>
    <n v="19"/>
    <s v="Departamentos"/>
    <x v="0"/>
    <x v="8"/>
    <x v="4"/>
    <d v="2021-03-18T00:00:00"/>
    <d v="2021-03-18T00:00:00"/>
    <s v="Si"/>
    <m/>
    <m/>
    <n v="4.8"/>
    <n v="0"/>
    <x v="15"/>
    <s v=" 13°8'42.33&quot;N"/>
    <s v=" 89°20'39.71&quot;O"/>
    <s v="Especies en regeneración natural fustales de  Sicahuite y  Quebracho,  y  vegetación herbácea en  parcelas agrícolas  "/>
    <s v="Norma Cerón"/>
    <x v="3"/>
  </r>
  <r>
    <n v="20"/>
    <s v="Departamentos"/>
    <x v="7"/>
    <x v="9"/>
    <x v="4"/>
    <d v="2021-03-18T00:00:00"/>
    <d v="2021-03-18T00:00:00"/>
    <m/>
    <s v="Si"/>
    <m/>
    <n v="0"/>
    <n v="2.79"/>
    <x v="16"/>
    <s v="13°16'37.97&quot;N"/>
    <s v="87°49'5.89&quot;O"/>
    <s v="Zona de potreros, y vegetación dispersa de Nance y Tigüilote en propiedad privada."/>
    <s v="Andres Sanchez "/>
    <x v="3"/>
  </r>
  <r>
    <n v="21"/>
    <s v="Departamentos"/>
    <x v="0"/>
    <x v="0"/>
    <x v="4"/>
    <d v="2021-03-19T00:00:00"/>
    <d v="2021-03-19T00:00:00"/>
    <s v="Si "/>
    <s v="Si "/>
    <s v="Si "/>
    <n v="0.02"/>
    <n v="0.01"/>
    <x v="17"/>
    <s v="13°48'24.81&quot;N"/>
    <s v=" 89°19'37.90&quot;O"/>
    <s v="Especies pioneras sobre colada volcánica (gramínea y compuesta)"/>
    <s v="Norma Ceron "/>
    <x v="0"/>
  </r>
  <r>
    <n v="22"/>
    <s v="Departamentos"/>
    <x v="0"/>
    <x v="10"/>
    <x v="4"/>
    <d v="2021-03-23T00:00:00"/>
    <d v="2021-03-23T00:00:00"/>
    <s v="No"/>
    <s v="Si"/>
    <m/>
    <n v="0"/>
    <n v="0.04"/>
    <x v="8"/>
    <s v="13°51'13.10&quot;N"/>
    <s v="89°18'72.50&quot;O"/>
    <s v="Vegetación en desarrollo sobre colada volcánica: Tecomasuche, Flor blanca, Shilo, Tigüilote, Jiote  "/>
    <s v="Norma Ceron "/>
    <x v="1"/>
  </r>
  <r>
    <n v="23"/>
    <s v="Departamentos"/>
    <x v="8"/>
    <x v="11"/>
    <x v="4"/>
    <d v="2021-03-24T00:00:00"/>
    <d v="2021-03-24T00:00:00"/>
    <s v="Si"/>
    <m/>
    <m/>
    <n v="6.98"/>
    <n v="0"/>
    <x v="18"/>
    <s v="13°48'24.81&quot;N"/>
    <s v="89°19'37.90&quot;O"/>
    <s v="Cultivo de caña en el interior del ANP"/>
    <s v="Rene Avendaño"/>
    <x v="3"/>
  </r>
  <r>
    <n v="24"/>
    <s v="Departamentos"/>
    <x v="3"/>
    <x v="4"/>
    <x v="4"/>
    <d v="2021-03-24T00:00:00"/>
    <d v="2021-03-25T00:00:00"/>
    <s v="Si"/>
    <m/>
    <m/>
    <n v="3"/>
    <n v="0"/>
    <x v="19"/>
    <s v="13°47'24&quot;N"/>
    <s v="89°37'44&quot;"/>
    <s v="lava volcanica, graminiesas y algunos arboles como &quot;quebracho&quot;, &quot;canilla de mula&quot;,&quot;laurel y &quot;madere cacao&quot;"/>
    <s v=" Carolina Aviles "/>
    <x v="4"/>
  </r>
  <r>
    <n v="25"/>
    <s v="Departamentos"/>
    <x v="0"/>
    <x v="12"/>
    <x v="4"/>
    <d v="2021-03-25T00:00:00"/>
    <d v="2021-03-25T00:00:00"/>
    <s v="Si"/>
    <m/>
    <m/>
    <n v="0.3"/>
    <n v="0"/>
    <x v="20"/>
    <s v=" 13°54'12.54&quot;N"/>
    <s v=" 89°18'41.12&quot;O"/>
    <s v="Parcelas agricola en el  interior del  ANP "/>
    <s v=" Norma  Ceron "/>
    <x v="3"/>
  </r>
  <r>
    <n v="26"/>
    <s v="Departamentos"/>
    <x v="3"/>
    <x v="13"/>
    <x v="4"/>
    <d v="2021-03-25T00:00:00"/>
    <d v="2021-03-25T00:00:00"/>
    <m/>
    <s v="Si"/>
    <m/>
    <n v="0"/>
    <n v="1"/>
    <x v="21"/>
    <s v="13°40'80.7&quot;N"/>
    <s v="89°38'31.8&quot;O"/>
    <s v="Quema de parcelas agricola en   propiedad privada colindante al  ANP "/>
    <s v="Luis Pineda "/>
    <x v="3"/>
  </r>
  <r>
    <n v="27"/>
    <s v="Departamentos"/>
    <x v="9"/>
    <x v="14"/>
    <x v="4"/>
    <d v="2021-03-27T00:00:00"/>
    <d v="2021-03-01T00:00:00"/>
    <s v="Si"/>
    <s v="Si "/>
    <s v="Si"/>
    <n v="70"/>
    <n v="200"/>
    <x v="22"/>
    <s v="13°21'26.72&quot;"/>
    <s v="  -  88°.13'26.67&quot;"/>
    <s v="Bosque humedo sub tropical "/>
    <s v="Rosa Parada "/>
    <x v="4"/>
  </r>
  <r>
    <n v="28"/>
    <s v="Departamentos"/>
    <x v="0"/>
    <x v="15"/>
    <x v="4"/>
    <d v="2021-03-28T00:00:00"/>
    <d v="2021-03-29T00:00:00"/>
    <s v="Si"/>
    <s v="Si"/>
    <s v="Si"/>
    <n v="0.2"/>
    <n v="0.4"/>
    <x v="23"/>
    <s v=" 13°50'3.99&quot;N"/>
    <s v=" 89°19'53.56&quot;O"/>
    <s v=" Vegetación en sucesión ecológica sobre colada volcánica"/>
    <s v="Norma Ceron "/>
    <x v="3"/>
  </r>
  <r>
    <n v="29"/>
    <s v="Departamentos"/>
    <x v="10"/>
    <x v="16"/>
    <x v="4"/>
    <d v="2021-03-28T00:00:00"/>
    <d v="2021-03-29T00:00:00"/>
    <m/>
    <s v="Si "/>
    <m/>
    <n v="0"/>
    <n v="430"/>
    <x v="24"/>
    <s v=" 13°58'31.50&quot;N"/>
    <s v=" 88°05'59.77&quot;O"/>
    <s v="Bosque de pino- roble (Coníferas) "/>
    <s v="Norma Ceron "/>
    <x v="4"/>
  </r>
  <r>
    <n v="30"/>
    <s v="Departamentos"/>
    <x v="8"/>
    <x v="11"/>
    <x v="4"/>
    <d v="2021-03-30T00:00:00"/>
    <d v="2021-03-30T00:00:00"/>
    <s v="Si "/>
    <m/>
    <m/>
    <n v="2.1"/>
    <n v="0"/>
    <x v="25"/>
    <s v="13°24´37.4&quot;"/>
    <s v="89°05´02.2&quot;"/>
    <s v="Zacate jaragua"/>
    <s v="Rene Avendaño"/>
    <x v="4"/>
  </r>
  <r>
    <n v="31"/>
    <s v="Departamentos"/>
    <x v="8"/>
    <x v="11"/>
    <x v="4"/>
    <d v="2021-03-31T00:00:00"/>
    <d v="2021-03-31T00:00:00"/>
    <s v="Si"/>
    <m/>
    <m/>
    <n v="2.8"/>
    <n v="0"/>
    <x v="26"/>
    <s v="13°24´35.18¨"/>
    <s v="89°05´04.47"/>
    <s v="Zacate Jaragua, Bijagua, barco y arboles de caulote"/>
    <s v="René Avendaño"/>
    <x v="4"/>
  </r>
  <r>
    <n v="32"/>
    <s v="Departamentos"/>
    <x v="0"/>
    <x v="17"/>
    <x v="5"/>
    <d v="2021-04-01T00:00:00"/>
    <d v="2021-04-02T00:00:00"/>
    <m/>
    <s v="Si"/>
    <m/>
    <n v="0"/>
    <n v="45.5"/>
    <x v="27"/>
    <s v="13° 30´32.2&quot;"/>
    <s v="89°32´02.7"/>
    <s v="Bosque seco caducifolio y subcaducifolio (25 ha., igual a 35.7 manzanas), vegetacón de farallones y terrenos agrícolas. "/>
    <s v="Rene Avendaño y Vladimir   Baiza "/>
    <x v="3"/>
  </r>
  <r>
    <n v="33"/>
    <s v="Departamentos"/>
    <x v="4"/>
    <x v="18"/>
    <x v="5"/>
    <d v="2021-04-02T00:00:00"/>
    <d v="2021-04-03T00:00:00"/>
    <s v="Si "/>
    <s v="Si"/>
    <s v="Si "/>
    <n v="5.59"/>
    <n v="11.91"/>
    <x v="28"/>
    <s v="13.560696ºN "/>
    <s v="88.801318ºO"/>
    <s v="Zacate sin manejo, algunos árboles de “Caulote” y algunos matorrales"/>
    <s v="Andres Sanchez "/>
    <x v="4"/>
  </r>
  <r>
    <n v="34"/>
    <s v="Departamentos"/>
    <x v="2"/>
    <x v="19"/>
    <x v="5"/>
    <d v="2021-04-02T00:00:00"/>
    <d v="2021-04-03T00:00:00"/>
    <m/>
    <s v="Si "/>
    <m/>
    <n v="0"/>
    <n v="42"/>
    <x v="29"/>
    <s v="13.721622ºN "/>
    <s v="89.968123ºO"/>
    <s v="El incendio daño especies nativas y frutales (Conacaste, Menble,  Ceiba, Zapote, Aguacate, Anona, entre otras) y fauna silvestre: Cascabel, cusuco, gato de monte, conejos, murciélago, chúmelas."/>
    <s v="Gabriel Cortéz"/>
    <x v="4"/>
  </r>
  <r>
    <n v="35"/>
    <s v="Departamentos"/>
    <x v="5"/>
    <x v="20"/>
    <x v="5"/>
    <d v="2021-04-02T00:00:00"/>
    <d v="2021-04-02T00:00:00"/>
    <m/>
    <s v="Si"/>
    <m/>
    <n v="0"/>
    <n v="7"/>
    <x v="30"/>
    <s v="13°53'35.86&quot;N"/>
    <s v="88°59'30.82&quot;O"/>
    <m/>
    <s v="Claudia Rodríguez"/>
    <x v="4"/>
  </r>
  <r>
    <n v="36"/>
    <s v="Departamentos"/>
    <x v="8"/>
    <x v="21"/>
    <x v="5"/>
    <d v="2021-04-02T00:00:00"/>
    <d v="2021-04-02T00:00:00"/>
    <m/>
    <s v="Si"/>
    <m/>
    <n v="0"/>
    <n v="1.4"/>
    <x v="31"/>
    <s v="14.1622.9ºN "/>
    <s v="89.2738.8ºO"/>
    <s v="Bosque  seco tropical (privado)"/>
    <s v="Evelia Martinez "/>
    <x v="0"/>
  </r>
  <r>
    <n v="37"/>
    <s v="Departamento"/>
    <x v="1"/>
    <x v="22"/>
    <x v="5"/>
    <d v="2021-04-02T00:00:00"/>
    <d v="2021-04-02T00:00:00"/>
    <m/>
    <s v="Si "/>
    <m/>
    <n v="0"/>
    <n v="0.55000000000000004"/>
    <x v="32"/>
    <s v="14° 16´ 22.9” N   "/>
    <s v="  89° 27´ 38.8 0"/>
    <s v="Zacate , bejucos y matorales"/>
    <s v="Idalma  Aldana "/>
    <x v="4"/>
  </r>
  <r>
    <n v="38"/>
    <s v="Departamento "/>
    <x v="0"/>
    <x v="15"/>
    <x v="5"/>
    <d v="2021-04-03T00:00:00"/>
    <d v="2021-04-03T00:00:00"/>
    <s v="Si"/>
    <m/>
    <m/>
    <n v="1"/>
    <n v="0"/>
    <x v="21"/>
    <s v=" 13°50'11.6&quot;N"/>
    <s v=" 89°19'48.5&quot;O"/>
    <s v="Especies pioneras sobre colada volcánica, "/>
    <s v="Norma Ceron "/>
    <x v="3"/>
  </r>
  <r>
    <n v="39"/>
    <s v="Departamento "/>
    <x v="8"/>
    <x v="11"/>
    <x v="5"/>
    <d v="2021-04-03T00:00:00"/>
    <m/>
    <s v="Si"/>
    <m/>
    <m/>
    <n v="3.5"/>
    <n v="0"/>
    <x v="33"/>
    <s v="13° 24´30.8"/>
    <s v="89°05´11.8&quot;"/>
    <s v="Zacate Jaraguay Barc, arboles de Caulote y Jocote Jobo"/>
    <s v="René Avendaño"/>
    <x v="3"/>
  </r>
  <r>
    <n v="40"/>
    <s v="Departamentos"/>
    <x v="3"/>
    <x v="4"/>
    <x v="5"/>
    <d v="2021-04-03T00:00:00"/>
    <d v="2021-04-04T00:00:00"/>
    <s v="Si"/>
    <m/>
    <m/>
    <n v="3"/>
    <n v="0"/>
    <x v="19"/>
    <s v="13°48'19.8&quot;"/>
    <s v="89°33'18.7&quot;"/>
    <s v="Lava volcánica, incendio de tipo subterráneo debajo de lava volcánica, consumo de gramíneas y algunos árboles como &quot;quebracho “y  Flor de mayo&quot;"/>
    <s v="Carolina Avilés"/>
    <x v="4"/>
  </r>
  <r>
    <n v="41"/>
    <s v="Departamento "/>
    <x v="5"/>
    <x v="23"/>
    <x v="5"/>
    <d v="2021-04-04T00:00:00"/>
    <d v="2021-04-04T00:00:00"/>
    <s v="Si"/>
    <s v="Si"/>
    <s v="Si"/>
    <n v="1.88"/>
    <n v="42"/>
    <x v="34"/>
    <s v=" 14° 1'50.50&quot;N"/>
    <s v=" 89° 8'44.46&quot;O"/>
    <s v="Bosque Seco Tropical. Arboles: conacaste, Tina, chichipate, tambor, jocote Mora salamos, quebracho morro memble, Jocote, mango, ceiba, Tecomasuchi. Reptiles ofidios."/>
    <s v="Claudia Rodríguez"/>
    <x v="1"/>
  </r>
  <r>
    <n v="42"/>
    <s v="Departamento "/>
    <x v="1"/>
    <x v="22"/>
    <x v="5"/>
    <d v="2021-04-04T00:00:00"/>
    <d v="2021-04-04T00:00:00"/>
    <s v="Si "/>
    <m/>
    <m/>
    <n v="0.58550000000000002"/>
    <n v="0"/>
    <x v="35"/>
    <s v="14° 14´41.6¨N"/>
    <s v="89° 28´32.1”O"/>
    <s v="Bosque Seco "/>
    <s v="Idalma  Aldana "/>
    <x v="4"/>
  </r>
  <r>
    <n v="43"/>
    <s v="Departamento "/>
    <x v="0"/>
    <x v="24"/>
    <x v="5"/>
    <d v="2021-04-04T00:00:00"/>
    <d v="2021-04-04T00:00:00"/>
    <s v="Si"/>
    <m/>
    <m/>
    <n v="2"/>
    <n v="0"/>
    <x v="14"/>
    <s v="13° 78´07.0¨N"/>
    <s v="89°30´24.14”O"/>
    <s v="Especies pioneras sobre colada volcánica y árboles  y arbustos dispersos; parcelas agrícolas  "/>
    <s v="Norma Ceron "/>
    <x v="3"/>
  </r>
  <r>
    <n v="44"/>
    <s v="Departamento"/>
    <x v="9"/>
    <x v="14"/>
    <x v="5"/>
    <d v="2021-04-02T00:00:00"/>
    <d v="2021-04-03T00:00:00"/>
    <m/>
    <s v="Si"/>
    <m/>
    <n v="0"/>
    <n v="5"/>
    <x v="36"/>
    <s v="13°14'7.26&quot;"/>
    <s v="  -  87°.52'33.57&quot;"/>
    <s v="Bosque humedo sub tropical "/>
    <s v="Rosalba Parada"/>
    <x v="3"/>
  </r>
  <r>
    <n v="45"/>
    <s v="Departamento "/>
    <x v="9"/>
    <x v="25"/>
    <x v="5"/>
    <d v="2021-04-02T00:00:00"/>
    <d v="2021-04-04T00:00:00"/>
    <m/>
    <s v="Si"/>
    <m/>
    <n v="0"/>
    <n v="17"/>
    <x v="37"/>
    <s v="13°13'35.13&quot;"/>
    <s v=" -87°53'45.86&quot;"/>
    <s v="Bosque humedo sub tropical "/>
    <s v="Rosalba Parada"/>
    <x v="3"/>
  </r>
  <r>
    <n v="46"/>
    <s v="Departamento "/>
    <x v="8"/>
    <x v="21"/>
    <x v="5"/>
    <d v="2021-04-02T00:00:00"/>
    <d v="2021-04-05T00:00:00"/>
    <s v="Si "/>
    <m/>
    <m/>
    <n v="4.45"/>
    <n v="0"/>
    <x v="38"/>
    <s v="13°22'24.41&quot;N;"/>
    <s v="88°55'6.24&quot;O"/>
    <s v="vegetación de _x000a_bosque inundable, con presencia de vegetación clasificada como protegida en peligro o amenaza de _x000a_extinción"/>
    <s v="Evelia Martinez"/>
    <x v="0"/>
  </r>
  <r>
    <n v="47"/>
    <s v="Departamento"/>
    <x v="1"/>
    <x v="26"/>
    <x v="5"/>
    <d v="2021-04-07T00:00:00"/>
    <d v="2021-04-07T00:00:00"/>
    <m/>
    <s v="Si"/>
    <m/>
    <n v="0"/>
    <n v="1.4"/>
    <x v="31"/>
    <m/>
    <m/>
    <s v="Parcelas agricolas y pastizales y matorrales "/>
    <s v="Jaime Latín"/>
    <x v="3"/>
  </r>
  <r>
    <n v="48"/>
    <s v="Departamento"/>
    <x v="11"/>
    <x v="27"/>
    <x v="5"/>
    <d v="2021-04-02T00:00:00"/>
    <d v="2021-04-07T00:00:00"/>
    <m/>
    <s v="Si"/>
    <m/>
    <n v="0"/>
    <n v="45"/>
    <x v="39"/>
    <m/>
    <m/>
    <s v="Parcelas agricolas y pastizales y matorrales "/>
    <m/>
    <x v="3"/>
  </r>
  <r>
    <n v="49"/>
    <s v="Departamento "/>
    <x v="0"/>
    <x v="12"/>
    <x v="5"/>
    <d v="2021-04-08T00:00:00"/>
    <d v="2021-04-08T00:00:00"/>
    <s v="Si"/>
    <m/>
    <m/>
    <n v="1.3"/>
    <n v="0"/>
    <x v="40"/>
    <s v="13°55'16.39&quot;N"/>
    <s v="89°19'47.80&quot;O"/>
    <s v="Parcelas agricolas y árboles en desarrollo dispersos (laurel, tiguilote, Jiote)"/>
    <s v="Norma Ceron "/>
    <x v="4"/>
  </r>
  <r>
    <n v="50"/>
    <s v="Departamento "/>
    <x v="3"/>
    <x v="4"/>
    <x v="5"/>
    <d v="2021-04-08T00:00:00"/>
    <d v="2021-04-08T00:00:00"/>
    <s v="Si"/>
    <m/>
    <m/>
    <n v="1"/>
    <n v="0"/>
    <x v="21"/>
    <s v="13°47'12.2&quot;N;"/>
    <s v="89°29'44.40&quot;O"/>
    <s v="_x000a_Vegetación primaria en sucesión ecológica sobre colada volcánica "/>
    <s v="Carolina  Aviles"/>
    <x v="4"/>
  </r>
  <r>
    <n v="51"/>
    <s v="Departamento "/>
    <x v="5"/>
    <x v="23"/>
    <x v="5"/>
    <d v="2021-04-08T00:00:00"/>
    <d v="2021-04-08T00:00:00"/>
    <m/>
    <s v="Si "/>
    <m/>
    <n v="0"/>
    <n v="10"/>
    <x v="41"/>
    <s v="14°1'45.18&quot;N"/>
    <s v="89°7'18.97&quot;O"/>
    <s v="Parcelas agrícolas pastizales "/>
    <s v="Claudia Rodríguez"/>
    <x v="4"/>
  </r>
  <r>
    <n v="52"/>
    <s v="Departamento "/>
    <x v="0"/>
    <x v="12"/>
    <x v="5"/>
    <d v="2021-04-12T00:00:00"/>
    <d v="2021-04-13T00:00:00"/>
    <m/>
    <s v="Si "/>
    <m/>
    <m/>
    <n v="8.4"/>
    <x v="42"/>
    <s v="13°55'18.96&quot;N"/>
    <s v="89°20'29.16&quot;O"/>
    <s v="Parcelas agrícolas pastizales"/>
    <s v="Norma Ceron "/>
    <x v="4"/>
  </r>
  <r>
    <n v="53"/>
    <s v="Departamento "/>
    <x v="1"/>
    <x v="22"/>
    <x v="5"/>
    <d v="2021-04-12T00:00:00"/>
    <d v="2021-04-13T00:00:00"/>
    <m/>
    <s v="Si"/>
    <m/>
    <m/>
    <n v="3.94"/>
    <x v="43"/>
    <s v="14°15´45.1”N   "/>
    <s v="89°28´52.1 0"/>
    <s v="Parcelas agrícolas"/>
    <s v="Idalma  Aldana"/>
    <x v="3"/>
  </r>
  <r>
    <n v="54"/>
    <s v="Departamento"/>
    <x v="11"/>
    <x v="28"/>
    <x v="5"/>
    <d v="2021-04-13T00:00:00"/>
    <d v="2021-04-14T00:00:00"/>
    <s v="Si"/>
    <s v="Si"/>
    <s v="Si"/>
    <n v="1"/>
    <n v="6"/>
    <x v="30"/>
    <m/>
    <m/>
    <s v="Pastizal, Bosque Humedo Sub Tropical en estrato arbustivo"/>
    <s v="Xiomara Henriquez"/>
    <x v="3"/>
  </r>
  <r>
    <n v="55"/>
    <s v="Departamento"/>
    <x v="0"/>
    <x v="12"/>
    <x v="5"/>
    <d v="2021-04-15T00:00:00"/>
    <d v="2021-04-16T00:00:00"/>
    <s v="Si"/>
    <m/>
    <m/>
    <n v="5.0000000000000001E-3"/>
    <m/>
    <x v="44"/>
    <s v=" 13°54'47.70&quot;N"/>
    <s v=" 89°19'11.43&quot;O"/>
    <s v="Parcelas agrícolas y relictos de bosque caducifolio"/>
    <s v="Norma Ceron "/>
    <x v="3"/>
  </r>
  <r>
    <n v="56"/>
    <s v="Departamento"/>
    <x v="0"/>
    <x v="12"/>
    <x v="5"/>
    <d v="2021-04-16T00:00:00"/>
    <d v="2021-04-16T00:00:00"/>
    <s v="Si"/>
    <s v="Si"/>
    <s v="Si "/>
    <n v="1.5"/>
    <n v="1"/>
    <x v="1"/>
    <s v="13°54'48.58&quot;N"/>
    <s v=" 89°19'9.63&quot;O"/>
    <s v="Parcelas agrícolas y relictos de bosque de &quot;Chaparro&quot;"/>
    <s v="Norma Ceron "/>
    <x v="3"/>
  </r>
  <r>
    <n v="57"/>
    <s v="Departamento"/>
    <x v="1"/>
    <x v="2"/>
    <x v="5"/>
    <d v="2021-04-26T00:00:00"/>
    <d v="2021-04-26T00:00:00"/>
    <s v="Si"/>
    <m/>
    <m/>
    <n v="2.14"/>
    <m/>
    <x v="45"/>
    <s v="140 04’ 53.11’’ "/>
    <s v="890 35’ 29.71’’"/>
    <s v="Bosque de plantación de pino"/>
    <s v="Jaime Latín"/>
    <x v="0"/>
  </r>
  <r>
    <m/>
    <m/>
    <x v="12"/>
    <x v="29"/>
    <x v="6"/>
    <m/>
    <m/>
    <m/>
    <m/>
    <m/>
    <m/>
    <m/>
    <x v="46"/>
    <m/>
    <m/>
    <m/>
    <m/>
    <x v="5"/>
  </r>
  <r>
    <m/>
    <m/>
    <x v="12"/>
    <x v="29"/>
    <x v="6"/>
    <m/>
    <m/>
    <m/>
    <m/>
    <m/>
    <m/>
    <m/>
    <x v="46"/>
    <m/>
    <m/>
    <m/>
    <m/>
    <x v="5"/>
  </r>
  <r>
    <m/>
    <m/>
    <x v="12"/>
    <x v="29"/>
    <x v="6"/>
    <m/>
    <m/>
    <m/>
    <m/>
    <m/>
    <m/>
    <m/>
    <x v="46"/>
    <m/>
    <m/>
    <m/>
    <m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4000000}" name="TablaDinámica3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">
  <location ref="A103:C111" firstHeaderRow="0" firstDataRow="1" firstDataCol="1"/>
  <pivotFields count="18">
    <pivotField showAll="0"/>
    <pivotField showAll="0"/>
    <pivotField axis="axisRow" showAll="0">
      <items count="14">
        <item h="1" x="2"/>
        <item h="1" x="6"/>
        <item h="1" x="5"/>
        <item h="1" x="0"/>
        <item x="4"/>
        <item h="1" x="1"/>
        <item h="1" x="3"/>
        <item h="1" x="12"/>
        <item h="1" x="8"/>
        <item h="1" x="7"/>
        <item h="1" x="9"/>
        <item h="1" x="10"/>
        <item h="1" x="11"/>
        <item t="default"/>
      </items>
    </pivotField>
    <pivotField axis="axisRow" showAll="0">
      <items count="31">
        <item x="9"/>
        <item x="5"/>
        <item x="7"/>
        <item x="2"/>
        <item x="4"/>
        <item x="1"/>
        <item x="29"/>
        <item x="0"/>
        <item x="3"/>
        <item x="6"/>
        <item x="8"/>
        <item x="10"/>
        <item x="11"/>
        <item x="13"/>
        <item x="14"/>
        <item x="16"/>
        <item x="17"/>
        <item x="12"/>
        <item x="15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axis="axisRow" showAll="0">
      <items count="8">
        <item x="2"/>
        <item x="3"/>
        <item x="4"/>
        <item x="0"/>
        <item x="1"/>
        <item h="1" x="6"/>
        <item x="5"/>
        <item t="default"/>
      </items>
    </pivotField>
    <pivotField showAll="0"/>
    <pivotField showAll="0"/>
    <pivotField showAll="0"/>
    <pivotField showAll="0"/>
    <pivotField showAll="0"/>
    <pivotField dataField="1" showAll="0"/>
    <pivotField dataField="1" showAll="0"/>
    <pivotField axis="axisRow" showAll="0">
      <items count="48">
        <item x="4"/>
        <item x="2"/>
        <item x="0"/>
        <item x="5"/>
        <item x="11"/>
        <item x="14"/>
        <item x="1"/>
        <item x="16"/>
        <item x="3"/>
        <item x="15"/>
        <item x="12"/>
        <item x="13"/>
        <item x="6"/>
        <item x="7"/>
        <item x="9"/>
        <item x="17"/>
        <item x="8"/>
        <item x="10"/>
        <item x="18"/>
        <item x="19"/>
        <item x="20"/>
        <item x="21"/>
        <item x="22"/>
        <item x="23"/>
        <item x="24"/>
        <item x="25"/>
        <item x="26"/>
        <item x="4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showAll="0"/>
    <pivotField showAll="0"/>
    <pivotField showAll="0"/>
    <pivotField showAll="0"/>
    <pivotField showAll="0"/>
  </pivotFields>
  <rowFields count="4">
    <field x="2"/>
    <field x="4"/>
    <field x="3"/>
    <field x="12"/>
  </rowFields>
  <rowItems count="8">
    <i>
      <x v="4"/>
    </i>
    <i r="1">
      <x v="2"/>
    </i>
    <i r="2">
      <x v="1"/>
    </i>
    <i r="3">
      <x v="13"/>
    </i>
    <i r="1">
      <x v="6"/>
    </i>
    <i r="2">
      <x v="19"/>
    </i>
    <i r="3">
      <x v="29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Ha afectadas en ANP" fld="10" baseField="0" baseItem="0"/>
    <dataField name="Suma de Ha afectas fuera de ANP" fld="11" baseField="0" baseItem="0"/>
  </dataFields>
  <formats count="21">
    <format dxfId="24">
      <pivotArea type="all" dataOnly="0" outline="0" fieldPosition="0"/>
    </format>
    <format dxfId="23">
      <pivotArea outline="0" collapsedLevelsAreSubtotals="1" fieldPosition="0"/>
    </format>
    <format dxfId="22">
      <pivotArea field="4" type="button" dataOnly="0" labelOnly="1" outline="0" axis="axisRow" fieldPosition="1"/>
    </format>
    <format dxfId="21">
      <pivotArea dataOnly="0" labelOnly="1" fieldPosition="0">
        <references count="1">
          <reference field="4" count="1">
            <x v="2"/>
          </reference>
        </references>
      </pivotArea>
    </format>
    <format dxfId="20">
      <pivotArea dataOnly="0" labelOnly="1" grandRow="1" outline="0" fieldPosition="0"/>
    </format>
    <format dxfId="19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field="4" type="button" dataOnly="0" labelOnly="1" outline="0" axis="axisRow" fieldPosition="1"/>
    </format>
    <format dxfId="14">
      <pivotArea dataOnly="0" labelOnly="1" fieldPosition="0">
        <references count="1">
          <reference field="4" count="1">
            <x v="2"/>
          </reference>
        </references>
      </pivotArea>
    </format>
    <format dxfId="13">
      <pivotArea dataOnly="0" labelOnly="1" grandRow="1" outline="0" fieldPosition="0"/>
    </format>
    <format dxfId="12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1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field="4" type="button" dataOnly="0" labelOnly="1" outline="0" axis="axisRow" fieldPosition="1"/>
    </format>
    <format dxfId="7">
      <pivotArea dataOnly="0" labelOnly="1" fieldPosition="0">
        <references count="1">
          <reference field="4" count="1">
            <x v="2"/>
          </reference>
        </references>
      </pivotArea>
    </format>
    <format dxfId="6">
      <pivotArea dataOnly="0" labelOnly="1" grandRow="1" outline="0" fieldPosition="0"/>
    </format>
    <format dxfId="5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4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4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9">
  <location ref="A153:C160" firstHeaderRow="0" firstDataRow="1" firstDataCol="1"/>
  <pivotFields count="18">
    <pivotField showAll="0"/>
    <pivotField showAll="0"/>
    <pivotField axis="axisRow" showAll="0">
      <items count="14">
        <item h="1" x="2"/>
        <item h="1" x="6"/>
        <item h="1" x="5"/>
        <item h="1" x="0"/>
        <item h="1" x="4"/>
        <item h="1" x="1"/>
        <item h="1" x="3"/>
        <item h="1" x="12"/>
        <item x="8"/>
        <item h="1" x="7"/>
        <item h="1" x="9"/>
        <item h="1" x="10"/>
        <item h="1" x="11"/>
        <item t="default"/>
      </items>
    </pivotField>
    <pivotField axis="axisRow" showAll="0">
      <items count="31">
        <item x="9"/>
        <item x="5"/>
        <item x="7"/>
        <item x="2"/>
        <item x="4"/>
        <item x="1"/>
        <item x="29"/>
        <item x="0"/>
        <item x="3"/>
        <item x="6"/>
        <item x="8"/>
        <item x="10"/>
        <item x="11"/>
        <item x="13"/>
        <item x="14"/>
        <item x="16"/>
        <item x="17"/>
        <item x="12"/>
        <item x="15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axis="axisRow" showAll="0">
      <items count="8">
        <item x="2"/>
        <item x="3"/>
        <item x="4"/>
        <item x="0"/>
        <item x="1"/>
        <item h="1" x="6"/>
        <item x="5"/>
        <item t="default"/>
      </items>
    </pivotField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</pivotFields>
  <rowFields count="3">
    <field x="2"/>
    <field x="4"/>
    <field x="3"/>
  </rowFields>
  <rowItems count="7">
    <i>
      <x v="8"/>
    </i>
    <i r="1">
      <x v="2"/>
    </i>
    <i r="2">
      <x v="12"/>
    </i>
    <i r="1">
      <x v="6"/>
    </i>
    <i r="2">
      <x v="12"/>
    </i>
    <i r="2">
      <x v="22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Ha afectadas en ANP" fld="10" baseField="0" baseItem="0"/>
    <dataField name="Suma de Ha afectas fuera de ANP" fld="11" baseField="0" baseItem="0"/>
  </dataFields>
  <formats count="21">
    <format dxfId="213">
      <pivotArea type="all" dataOnly="0" outline="0" fieldPosition="0"/>
    </format>
    <format dxfId="212">
      <pivotArea outline="0" collapsedLevelsAreSubtotals="1" fieldPosition="0"/>
    </format>
    <format dxfId="211">
      <pivotArea field="4" type="button" dataOnly="0" labelOnly="1" outline="0" axis="axisRow" fieldPosition="1"/>
    </format>
    <format dxfId="210">
      <pivotArea dataOnly="0" labelOnly="1" fieldPosition="0">
        <references count="1">
          <reference field="4" count="1">
            <x v="2"/>
          </reference>
        </references>
      </pivotArea>
    </format>
    <format dxfId="209">
      <pivotArea dataOnly="0" labelOnly="1" grandRow="1" outline="0" fieldPosition="0"/>
    </format>
    <format dxfId="208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20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06">
      <pivotArea type="all" dataOnly="0" outline="0" fieldPosition="0"/>
    </format>
    <format dxfId="205">
      <pivotArea outline="0" collapsedLevelsAreSubtotals="1" fieldPosition="0"/>
    </format>
    <format dxfId="204">
      <pivotArea field="4" type="button" dataOnly="0" labelOnly="1" outline="0" axis="axisRow" fieldPosition="1"/>
    </format>
    <format dxfId="203">
      <pivotArea dataOnly="0" labelOnly="1" fieldPosition="0">
        <references count="1">
          <reference field="4" count="1">
            <x v="2"/>
          </reference>
        </references>
      </pivotArea>
    </format>
    <format dxfId="202">
      <pivotArea dataOnly="0" labelOnly="1" grandRow="1" outline="0" fieldPosition="0"/>
    </format>
    <format dxfId="201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20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99">
      <pivotArea type="all" dataOnly="0" outline="0" fieldPosition="0"/>
    </format>
    <format dxfId="198">
      <pivotArea outline="0" collapsedLevelsAreSubtotals="1" fieldPosition="0"/>
    </format>
    <format dxfId="197">
      <pivotArea field="4" type="button" dataOnly="0" labelOnly="1" outline="0" axis="axisRow" fieldPosition="1"/>
    </format>
    <format dxfId="196">
      <pivotArea dataOnly="0" labelOnly="1" fieldPosition="0">
        <references count="1">
          <reference field="4" count="1">
            <x v="2"/>
          </reference>
        </references>
      </pivotArea>
    </format>
    <format dxfId="195">
      <pivotArea dataOnly="0" labelOnly="1" grandRow="1" outline="0" fieldPosition="0"/>
    </format>
    <format dxfId="194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193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6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8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A000000}" name="TablaDinámica9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5">
  <location ref="A43:C56" firstHeaderRow="0" firstDataRow="1" firstDataCol="1"/>
  <pivotFields count="18">
    <pivotField showAll="0"/>
    <pivotField showAll="0"/>
    <pivotField axis="axisRow" showAll="0">
      <items count="14">
        <item h="1" x="2"/>
        <item h="1" x="6"/>
        <item x="5"/>
        <item h="1" x="0"/>
        <item h="1" x="4"/>
        <item h="1" x="1"/>
        <item h="1" x="3"/>
        <item h="1" x="12"/>
        <item h="1" x="8"/>
        <item h="1" x="7"/>
        <item h="1" x="9"/>
        <item h="1" x="10"/>
        <item h="1" x="11"/>
        <item t="default"/>
      </items>
    </pivotField>
    <pivotField axis="axisRow" showAll="0">
      <items count="31">
        <item x="9"/>
        <item x="5"/>
        <item x="7"/>
        <item x="2"/>
        <item x="4"/>
        <item x="1"/>
        <item x="29"/>
        <item x="0"/>
        <item x="3"/>
        <item x="6"/>
        <item x="8"/>
        <item x="10"/>
        <item x="11"/>
        <item x="13"/>
        <item x="14"/>
        <item x="16"/>
        <item x="17"/>
        <item x="12"/>
        <item x="15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axis="axisRow" showAll="0">
      <items count="8">
        <item x="2"/>
        <item x="3"/>
        <item x="4"/>
        <item x="0"/>
        <item x="1"/>
        <item h="1" x="6"/>
        <item x="5"/>
        <item t="default"/>
      </items>
    </pivotField>
    <pivotField showAll="0"/>
    <pivotField showAll="0"/>
    <pivotField showAll="0"/>
    <pivotField showAll="0"/>
    <pivotField showAll="0"/>
    <pivotField dataField="1" showAll="0"/>
    <pivotField dataField="1" showAll="0"/>
    <pivotField axis="axisRow" showAll="0">
      <items count="48">
        <item x="4"/>
        <item x="2"/>
        <item x="0"/>
        <item x="5"/>
        <item x="11"/>
        <item x="14"/>
        <item x="1"/>
        <item x="16"/>
        <item x="3"/>
        <item x="15"/>
        <item x="12"/>
        <item x="13"/>
        <item x="6"/>
        <item x="7"/>
        <item x="9"/>
        <item x="17"/>
        <item x="8"/>
        <item x="10"/>
        <item x="18"/>
        <item x="19"/>
        <item x="20"/>
        <item x="21"/>
        <item x="22"/>
        <item x="23"/>
        <item x="24"/>
        <item x="25"/>
        <item x="26"/>
        <item x="4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showAll="0"/>
    <pivotField showAll="0"/>
    <pivotField showAll="0"/>
    <pivotField showAll="0"/>
    <pivotField showAll="0"/>
  </pivotFields>
  <rowFields count="4">
    <field x="4"/>
    <field x="2"/>
    <field x="12"/>
    <field x="3"/>
  </rowFields>
  <rowItems count="13">
    <i>
      <x v="2"/>
    </i>
    <i r="1">
      <x v="2"/>
    </i>
    <i r="2">
      <x v="16"/>
    </i>
    <i r="3">
      <x v="9"/>
    </i>
    <i>
      <x v="6"/>
    </i>
    <i r="1">
      <x v="2"/>
    </i>
    <i r="2">
      <x v="31"/>
    </i>
    <i r="3">
      <x v="21"/>
    </i>
    <i r="2">
      <x v="35"/>
    </i>
    <i r="3">
      <x v="24"/>
    </i>
    <i r="2">
      <x v="42"/>
    </i>
    <i r="3">
      <x v="24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Ha afectas fuera de ANP" fld="11" baseField="0" baseItem="0"/>
    <dataField name="Cuenta de Ha afectadas en ANP" fld="10" subtotal="count" baseField="0" baseItem="0"/>
  </dataFields>
  <formats count="15">
    <format dxfId="228">
      <pivotArea type="all" dataOnly="0" outline="0" fieldPosition="0"/>
    </format>
    <format dxfId="227">
      <pivotArea outline="0" collapsedLevelsAreSubtotals="1" fieldPosition="0"/>
    </format>
    <format dxfId="226">
      <pivotArea field="4" type="button" dataOnly="0" labelOnly="1" outline="0" axis="axisRow" fieldPosition="0"/>
    </format>
    <format dxfId="225">
      <pivotArea dataOnly="0" labelOnly="1" fieldPosition="0">
        <references count="1">
          <reference field="4" count="1">
            <x v="2"/>
          </reference>
        </references>
      </pivotArea>
    </format>
    <format dxfId="224">
      <pivotArea dataOnly="0" labelOnly="1" grandRow="1" outline="0" fieldPosition="0"/>
    </format>
    <format dxfId="223">
      <pivotArea type="all" dataOnly="0" outline="0" fieldPosition="0"/>
    </format>
    <format dxfId="222">
      <pivotArea outline="0" collapsedLevelsAreSubtotals="1" fieldPosition="0"/>
    </format>
    <format dxfId="221">
      <pivotArea field="4" type="button" dataOnly="0" labelOnly="1" outline="0" axis="axisRow" fieldPosition="0"/>
    </format>
    <format dxfId="220">
      <pivotArea dataOnly="0" labelOnly="1" fieldPosition="0">
        <references count="1">
          <reference field="4" count="1">
            <x v="2"/>
          </reference>
        </references>
      </pivotArea>
    </format>
    <format dxfId="219">
      <pivotArea dataOnly="0" labelOnly="1" grandRow="1" outline="0" fieldPosition="0"/>
    </format>
    <format dxfId="218">
      <pivotArea type="all" dataOnly="0" outline="0" fieldPosition="0"/>
    </format>
    <format dxfId="217">
      <pivotArea outline="0" collapsedLevelsAreSubtotals="1" fieldPosition="0"/>
    </format>
    <format dxfId="216">
      <pivotArea field="4" type="button" dataOnly="0" labelOnly="1" outline="0" axis="axisRow" fieldPosition="0"/>
    </format>
    <format dxfId="215">
      <pivotArea dataOnly="0" labelOnly="1" fieldPosition="0">
        <references count="1">
          <reference field="4" count="1">
            <x v="2"/>
          </reference>
        </references>
      </pivotArea>
    </format>
    <format dxfId="214">
      <pivotArea dataOnly="0" labelOnly="1" grandRow="1" outline="0" fieldPosition="0"/>
    </format>
  </formats>
  <chartFormats count="4">
    <chartFormat chart="3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6000000}" name="TablaDinámica5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2">
  <location ref="A3:C7" firstHeaderRow="0" firstDataRow="1" firstDataCol="1"/>
  <pivotFields count="18">
    <pivotField showAll="0"/>
    <pivotField showAll="0"/>
    <pivotField axis="axisRow" showAll="0">
      <items count="14">
        <item h="1" x="2"/>
        <item x="6"/>
        <item h="1" x="5"/>
        <item h="1" x="0"/>
        <item h="1" x="4"/>
        <item h="1" x="1"/>
        <item h="1" x="3"/>
        <item h="1" x="12"/>
        <item h="1" x="8"/>
        <item h="1" x="7"/>
        <item h="1" x="9"/>
        <item h="1" x="10"/>
        <item h="1" x="11"/>
        <item t="default"/>
      </items>
    </pivotField>
    <pivotField axis="axisRow" showAll="0">
      <items count="31">
        <item x="9"/>
        <item x="5"/>
        <item x="7"/>
        <item x="2"/>
        <item x="4"/>
        <item x="1"/>
        <item x="29"/>
        <item x="0"/>
        <item x="3"/>
        <item x="6"/>
        <item x="8"/>
        <item x="10"/>
        <item x="11"/>
        <item x="13"/>
        <item x="14"/>
        <item x="16"/>
        <item x="17"/>
        <item x="12"/>
        <item x="15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axis="axisRow" showAll="0">
      <items count="8">
        <item x="2"/>
        <item x="3"/>
        <item x="4"/>
        <item x="0"/>
        <item x="1"/>
        <item h="1" x="6"/>
        <item x="5"/>
        <item t="default"/>
      </items>
    </pivotField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</pivotFields>
  <rowFields count="3">
    <field x="4"/>
    <field x="2"/>
    <field x="3"/>
  </rowFields>
  <rowItems count="4">
    <i>
      <x v="2"/>
    </i>
    <i r="1">
      <x v="1"/>
    </i>
    <i r="2"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Ha afectadas en ANP" fld="10" baseField="0" baseItem="0"/>
    <dataField name="Suma de Ha afectas fuera de ANP" fld="11" baseField="0" baseItem="0"/>
  </dataFields>
  <formats count="21">
    <format dxfId="45">
      <pivotArea type="all" dataOnly="0" outline="0" fieldPosition="0"/>
    </format>
    <format dxfId="44">
      <pivotArea outline="0" collapsedLevelsAreSubtotals="1" fieldPosition="0"/>
    </format>
    <format dxfId="43">
      <pivotArea field="4" type="button" dataOnly="0" labelOnly="1" outline="0" axis="axisRow" fieldPosition="0"/>
    </format>
    <format dxfId="42">
      <pivotArea dataOnly="0" labelOnly="1" fieldPosition="0">
        <references count="1">
          <reference field="4" count="1">
            <x v="2"/>
          </reference>
        </references>
      </pivotArea>
    </format>
    <format dxfId="41">
      <pivotArea dataOnly="0" labelOnly="1" grandRow="1" outline="0" fieldPosition="0"/>
    </format>
    <format dxfId="40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3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8">
      <pivotArea type="all" dataOnly="0" outline="0" fieldPosition="0"/>
    </format>
    <format dxfId="37">
      <pivotArea outline="0" collapsedLevelsAreSubtotals="1" fieldPosition="0"/>
    </format>
    <format dxfId="36">
      <pivotArea field="4" type="button" dataOnly="0" labelOnly="1" outline="0" axis="axisRow" fieldPosition="0"/>
    </format>
    <format dxfId="35">
      <pivotArea dataOnly="0" labelOnly="1" fieldPosition="0">
        <references count="1">
          <reference field="4" count="1">
            <x v="2"/>
          </reference>
        </references>
      </pivotArea>
    </format>
    <format dxfId="34">
      <pivotArea dataOnly="0" labelOnly="1" grandRow="1" outline="0" fieldPosition="0"/>
    </format>
    <format dxfId="33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3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1">
      <pivotArea type="all" dataOnly="0" outline="0" fieldPosition="0"/>
    </format>
    <format dxfId="30">
      <pivotArea outline="0" collapsedLevelsAreSubtotals="1" fieldPosition="0"/>
    </format>
    <format dxfId="29">
      <pivotArea field="4" type="button" dataOnly="0" labelOnly="1" outline="0" axis="axisRow" fieldPosition="0"/>
    </format>
    <format dxfId="28">
      <pivotArea dataOnly="0" labelOnly="1" fieldPosition="0">
        <references count="1">
          <reference field="4" count="1">
            <x v="2"/>
          </reference>
        </references>
      </pivotArea>
    </format>
    <format dxfId="27">
      <pivotArea dataOnly="0" labelOnly="1" grandRow="1" outline="0" fieldPosition="0"/>
    </format>
    <format dxfId="26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25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2">
    <chartFormat chart="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9000000}" name="TablaDinámica8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">
  <location ref="A26:C33" firstHeaderRow="0" firstDataRow="1" firstDataCol="1"/>
  <pivotFields count="18">
    <pivotField showAll="0"/>
    <pivotField showAll="0"/>
    <pivotField axis="axisRow" showAll="0">
      <items count="14">
        <item x="2"/>
        <item h="1" x="6"/>
        <item h="1" x="5"/>
        <item h="1" x="0"/>
        <item h="1" x="4"/>
        <item h="1" x="1"/>
        <item h="1" x="3"/>
        <item h="1" x="12"/>
        <item h="1" x="8"/>
        <item h="1" x="7"/>
        <item h="1" x="9"/>
        <item h="1" x="10"/>
        <item h="1" x="11"/>
        <item t="default"/>
      </items>
    </pivotField>
    <pivotField axis="axisRow" showAll="0">
      <items count="31">
        <item x="9"/>
        <item x="5"/>
        <item x="7"/>
        <item x="2"/>
        <item x="4"/>
        <item x="1"/>
        <item x="29"/>
        <item x="0"/>
        <item x="3"/>
        <item x="6"/>
        <item x="8"/>
        <item x="10"/>
        <item x="11"/>
        <item x="13"/>
        <item x="14"/>
        <item x="16"/>
        <item x="17"/>
        <item x="12"/>
        <item x="15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axis="axisRow" showAll="0">
      <items count="8">
        <item x="2"/>
        <item x="3"/>
        <item x="4"/>
        <item x="0"/>
        <item x="1"/>
        <item h="1" x="6"/>
        <item x="5"/>
        <item t="default"/>
      </items>
    </pivotField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</pivotFields>
  <rowFields count="3">
    <field x="4"/>
    <field x="2"/>
    <field x="3"/>
  </rowFields>
  <rowItems count="7">
    <i>
      <x v="1"/>
    </i>
    <i r="1">
      <x/>
    </i>
    <i r="2">
      <x v="8"/>
    </i>
    <i>
      <x v="6"/>
    </i>
    <i r="1">
      <x/>
    </i>
    <i r="2">
      <x v="20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Ha afectadas en ANP" fld="10" baseField="0" baseItem="0"/>
    <dataField name="Suma de Ha afectas fuera de ANP" fld="11" baseField="0" baseItem="0"/>
  </dataFields>
  <formats count="21">
    <format dxfId="66">
      <pivotArea type="all" dataOnly="0" outline="0" fieldPosition="0"/>
    </format>
    <format dxfId="65">
      <pivotArea outline="0" collapsedLevelsAreSubtotals="1" fieldPosition="0"/>
    </format>
    <format dxfId="64">
      <pivotArea field="4" type="button" dataOnly="0" labelOnly="1" outline="0" axis="axisRow" fieldPosition="0"/>
    </format>
    <format dxfId="63">
      <pivotArea dataOnly="0" labelOnly="1" fieldPosition="0">
        <references count="1">
          <reference field="4" count="1">
            <x v="2"/>
          </reference>
        </references>
      </pivotArea>
    </format>
    <format dxfId="62">
      <pivotArea dataOnly="0" labelOnly="1" grandRow="1" outline="0" fieldPosition="0"/>
    </format>
    <format dxfId="61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6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9">
      <pivotArea type="all" dataOnly="0" outline="0" fieldPosition="0"/>
    </format>
    <format dxfId="58">
      <pivotArea outline="0" collapsedLevelsAreSubtotals="1" fieldPosition="0"/>
    </format>
    <format dxfId="57">
      <pivotArea field="4" type="button" dataOnly="0" labelOnly="1" outline="0" axis="axisRow" fieldPosition="0"/>
    </format>
    <format dxfId="56">
      <pivotArea dataOnly="0" labelOnly="1" fieldPosition="0">
        <references count="1">
          <reference field="4" count="1">
            <x v="2"/>
          </reference>
        </references>
      </pivotArea>
    </format>
    <format dxfId="55">
      <pivotArea dataOnly="0" labelOnly="1" grandRow="1" outline="0" fieldPosition="0"/>
    </format>
    <format dxfId="54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5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2">
      <pivotArea type="all" dataOnly="0" outline="0" fieldPosition="0"/>
    </format>
    <format dxfId="51">
      <pivotArea outline="0" collapsedLevelsAreSubtotals="1" fieldPosition="0"/>
    </format>
    <format dxfId="50">
      <pivotArea field="4" type="button" dataOnly="0" labelOnly="1" outline="0" axis="axisRow" fieldPosition="0"/>
    </format>
    <format dxfId="49">
      <pivotArea dataOnly="0" labelOnly="1" fieldPosition="0">
        <references count="1">
          <reference field="4" count="1">
            <x v="2"/>
          </reference>
        </references>
      </pivotArea>
    </format>
    <format dxfId="48">
      <pivotArea dataOnly="0" labelOnly="1" grandRow="1" outline="0" fieldPosition="0"/>
    </format>
    <format dxfId="47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46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3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7000000}" name="TablaDinámica6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9">
  <location ref="A171:C178" firstHeaderRow="0" firstDataRow="1" firstDataCol="1"/>
  <pivotFields count="18">
    <pivotField showAll="0"/>
    <pivotField showAll="0"/>
    <pivotField axis="axisRow" showAll="0">
      <items count="14">
        <item h="1" x="2"/>
        <item h="1" x="6"/>
        <item h="1" x="5"/>
        <item h="1" x="0"/>
        <item h="1" x="4"/>
        <item h="1" x="1"/>
        <item h="1" x="3"/>
        <item h="1" x="12"/>
        <item h="1" x="8"/>
        <item h="1" x="7"/>
        <item x="9"/>
        <item h="1" x="10"/>
        <item h="1" x="11"/>
        <item t="default"/>
      </items>
    </pivotField>
    <pivotField axis="axisRow" showAll="0">
      <items count="31">
        <item x="9"/>
        <item x="5"/>
        <item x="7"/>
        <item x="2"/>
        <item x="4"/>
        <item x="1"/>
        <item x="29"/>
        <item x="0"/>
        <item x="3"/>
        <item x="6"/>
        <item x="8"/>
        <item x="10"/>
        <item x="11"/>
        <item x="13"/>
        <item x="14"/>
        <item x="16"/>
        <item x="17"/>
        <item x="12"/>
        <item x="15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axis="axisRow" showAll="0">
      <items count="8">
        <item x="2"/>
        <item x="3"/>
        <item x="4"/>
        <item x="0"/>
        <item x="1"/>
        <item h="1" x="6"/>
        <item x="5"/>
        <item t="default"/>
      </items>
    </pivotField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</pivotFields>
  <rowFields count="3">
    <field x="2"/>
    <field x="4"/>
    <field x="3"/>
  </rowFields>
  <rowItems count="7">
    <i>
      <x v="10"/>
    </i>
    <i r="1">
      <x v="2"/>
    </i>
    <i r="2">
      <x v="14"/>
    </i>
    <i r="1">
      <x v="6"/>
    </i>
    <i r="2">
      <x v="14"/>
    </i>
    <i r="2">
      <x v="26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Ha afectadas en ANP" fld="10" baseField="0" baseItem="0"/>
    <dataField name="Suma de Ha afectas fuera de ANP" fld="11" baseField="0" baseItem="0"/>
  </dataFields>
  <formats count="21">
    <format dxfId="87">
      <pivotArea type="all" dataOnly="0" outline="0" fieldPosition="0"/>
    </format>
    <format dxfId="86">
      <pivotArea outline="0" collapsedLevelsAreSubtotals="1" fieldPosition="0"/>
    </format>
    <format dxfId="85">
      <pivotArea field="4" type="button" dataOnly="0" labelOnly="1" outline="0" axis="axisRow" fieldPosition="1"/>
    </format>
    <format dxfId="84">
      <pivotArea dataOnly="0" labelOnly="1" fieldPosition="0">
        <references count="1">
          <reference field="4" count="1">
            <x v="2"/>
          </reference>
        </references>
      </pivotArea>
    </format>
    <format dxfId="83">
      <pivotArea dataOnly="0" labelOnly="1" grandRow="1" outline="0" fieldPosition="0"/>
    </format>
    <format dxfId="82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8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80">
      <pivotArea type="all" dataOnly="0" outline="0" fieldPosition="0"/>
    </format>
    <format dxfId="79">
      <pivotArea outline="0" collapsedLevelsAreSubtotals="1" fieldPosition="0"/>
    </format>
    <format dxfId="78">
      <pivotArea field="4" type="button" dataOnly="0" labelOnly="1" outline="0" axis="axisRow" fieldPosition="1"/>
    </format>
    <format dxfId="77">
      <pivotArea dataOnly="0" labelOnly="1" fieldPosition="0">
        <references count="1">
          <reference field="4" count="1">
            <x v="2"/>
          </reference>
        </references>
      </pivotArea>
    </format>
    <format dxfId="76">
      <pivotArea dataOnly="0" labelOnly="1" grandRow="1" outline="0" fieldPosition="0"/>
    </format>
    <format dxfId="75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7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73">
      <pivotArea type="all" dataOnly="0" outline="0" fieldPosition="0"/>
    </format>
    <format dxfId="72">
      <pivotArea outline="0" collapsedLevelsAreSubtotals="1" fieldPosition="0"/>
    </format>
    <format dxfId="71">
      <pivotArea field="4" type="button" dataOnly="0" labelOnly="1" outline="0" axis="axisRow" fieldPosition="1"/>
    </format>
    <format dxfId="70">
      <pivotArea dataOnly="0" labelOnly="1" fieldPosition="0">
        <references count="1">
          <reference field="4" count="1">
            <x v="2"/>
          </reference>
        </references>
      </pivotArea>
    </format>
    <format dxfId="69">
      <pivotArea dataOnly="0" labelOnly="1" grandRow="1" outline="0" fieldPosition="0"/>
    </format>
    <format dxfId="68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67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8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8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3000000}" name="TablaDiná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">
  <location ref="A87:C92" firstHeaderRow="0" firstDataRow="1" firstDataCol="1"/>
  <pivotFields count="18">
    <pivotField showAll="0"/>
    <pivotField showAll="0"/>
    <pivotField axis="axisRow" showAll="0">
      <items count="14">
        <item h="1" x="2"/>
        <item h="1" x="6"/>
        <item h="1" x="5"/>
        <item h="1" x="0"/>
        <item h="1" x="4"/>
        <item h="1" x="1"/>
        <item h="1" x="3"/>
        <item h="1" x="12"/>
        <item h="1" x="8"/>
        <item x="7"/>
        <item h="1" x="9"/>
        <item h="1" x="10"/>
        <item h="1" x="11"/>
        <item t="default"/>
      </items>
    </pivotField>
    <pivotField axis="axisRow" showAll="0">
      <items count="31">
        <item x="9"/>
        <item x="5"/>
        <item x="7"/>
        <item x="2"/>
        <item x="4"/>
        <item x="1"/>
        <item x="29"/>
        <item x="0"/>
        <item x="3"/>
        <item x="6"/>
        <item x="8"/>
        <item x="10"/>
        <item x="11"/>
        <item x="13"/>
        <item x="14"/>
        <item x="16"/>
        <item x="17"/>
        <item x="12"/>
        <item x="15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axis="axisRow" showAll="0">
      <items count="8">
        <item x="2"/>
        <item x="3"/>
        <item x="4"/>
        <item x="0"/>
        <item x="1"/>
        <item h="1" x="6"/>
        <item x="5"/>
        <item t="default"/>
      </items>
    </pivotField>
    <pivotField showAll="0"/>
    <pivotField showAll="0"/>
    <pivotField showAll="0"/>
    <pivotField showAll="0"/>
    <pivotField showAll="0"/>
    <pivotField dataField="1" showAll="0"/>
    <pivotField dataField="1" showAll="0"/>
    <pivotField axis="axisRow" showAll="0">
      <items count="48">
        <item x="4"/>
        <item x="2"/>
        <item x="0"/>
        <item x="5"/>
        <item x="11"/>
        <item x="14"/>
        <item x="1"/>
        <item x="16"/>
        <item x="3"/>
        <item x="15"/>
        <item x="12"/>
        <item x="13"/>
        <item x="6"/>
        <item x="7"/>
        <item x="9"/>
        <item x="17"/>
        <item x="8"/>
        <item x="10"/>
        <item x="18"/>
        <item x="19"/>
        <item x="20"/>
        <item x="21"/>
        <item x="22"/>
        <item x="23"/>
        <item x="24"/>
        <item x="25"/>
        <item x="26"/>
        <item x="4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showAll="0"/>
    <pivotField showAll="0"/>
    <pivotField showAll="0"/>
    <pivotField showAll="0"/>
    <pivotField showAll="0"/>
  </pivotFields>
  <rowFields count="4">
    <field x="4"/>
    <field x="2"/>
    <field x="3"/>
    <field x="12"/>
  </rowFields>
  <rowItems count="5">
    <i>
      <x v="2"/>
    </i>
    <i r="1">
      <x v="9"/>
    </i>
    <i r="2">
      <x/>
    </i>
    <i r="3"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Ha afectadas en ANP" fld="10" baseField="0" baseItem="0"/>
    <dataField name="Suma de Ha afectas fuera de ANP" fld="11" baseField="0" baseItem="0"/>
  </dataFields>
  <formats count="21">
    <format dxfId="108">
      <pivotArea type="all" dataOnly="0" outline="0" fieldPosition="0"/>
    </format>
    <format dxfId="107">
      <pivotArea outline="0" collapsedLevelsAreSubtotals="1" fieldPosition="0"/>
    </format>
    <format dxfId="106">
      <pivotArea field="4" type="button" dataOnly="0" labelOnly="1" outline="0" axis="axisRow" fieldPosition="0"/>
    </format>
    <format dxfId="105">
      <pivotArea dataOnly="0" labelOnly="1" fieldPosition="0">
        <references count="1">
          <reference field="4" count="1">
            <x v="2"/>
          </reference>
        </references>
      </pivotArea>
    </format>
    <format dxfId="104">
      <pivotArea dataOnly="0" labelOnly="1" grandRow="1" outline="0" fieldPosition="0"/>
    </format>
    <format dxfId="103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10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01">
      <pivotArea type="all" dataOnly="0" outline="0" fieldPosition="0"/>
    </format>
    <format dxfId="100">
      <pivotArea outline="0" collapsedLevelsAreSubtotals="1" fieldPosition="0"/>
    </format>
    <format dxfId="99">
      <pivotArea field="4" type="button" dataOnly="0" labelOnly="1" outline="0" axis="axisRow" fieldPosition="0"/>
    </format>
    <format dxfId="98">
      <pivotArea dataOnly="0" labelOnly="1" fieldPosition="0">
        <references count="1">
          <reference field="4" count="1">
            <x v="2"/>
          </reference>
        </references>
      </pivotArea>
    </format>
    <format dxfId="97">
      <pivotArea dataOnly="0" labelOnly="1" grandRow="1" outline="0" fieldPosition="0"/>
    </format>
    <format dxfId="96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9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94">
      <pivotArea type="all" dataOnly="0" outline="0" fieldPosition="0"/>
    </format>
    <format dxfId="93">
      <pivotArea outline="0" collapsedLevelsAreSubtotals="1" fieldPosition="0"/>
    </format>
    <format dxfId="92">
      <pivotArea field="4" type="button" dataOnly="0" labelOnly="1" outline="0" axis="axisRow" fieldPosition="0"/>
    </format>
    <format dxfId="91">
      <pivotArea dataOnly="0" labelOnly="1" fieldPosition="0">
        <references count="1">
          <reference field="4" count="1">
            <x v="2"/>
          </reference>
        </references>
      </pivotArea>
    </format>
    <format dxfId="90">
      <pivotArea dataOnly="0" labelOnly="1" grandRow="1" outline="0" fieldPosition="0"/>
    </format>
    <format dxfId="89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88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4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1000000}" name="TablaDinámica10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9">
  <location ref="A190:C194" firstHeaderRow="0" firstDataRow="1" firstDataCol="1"/>
  <pivotFields count="18">
    <pivotField showAll="0"/>
    <pivotField showAll="0"/>
    <pivotField axis="axisRow" showAll="0">
      <items count="14">
        <item h="1" x="2"/>
        <item h="1" x="6"/>
        <item h="1" x="5"/>
        <item h="1" x="0"/>
        <item h="1" x="4"/>
        <item h="1" x="1"/>
        <item h="1" x="3"/>
        <item h="1" x="12"/>
        <item h="1" x="8"/>
        <item h="1" x="7"/>
        <item h="1" x="9"/>
        <item x="10"/>
        <item h="1" x="11"/>
        <item t="default"/>
      </items>
    </pivotField>
    <pivotField axis="axisRow" showAll="0">
      <items count="31">
        <item x="9"/>
        <item x="5"/>
        <item x="7"/>
        <item x="2"/>
        <item x="4"/>
        <item x="1"/>
        <item x="29"/>
        <item x="0"/>
        <item x="3"/>
        <item x="6"/>
        <item x="8"/>
        <item x="10"/>
        <item x="11"/>
        <item x="13"/>
        <item x="14"/>
        <item x="16"/>
        <item x="17"/>
        <item x="12"/>
        <item x="15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axis="axisRow" showAll="0">
      <items count="8">
        <item x="2"/>
        <item x="3"/>
        <item x="4"/>
        <item x="0"/>
        <item x="1"/>
        <item h="1" x="6"/>
        <item x="5"/>
        <item t="default"/>
      </items>
    </pivotField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</pivotFields>
  <rowFields count="3">
    <field x="2"/>
    <field x="4"/>
    <field x="3"/>
  </rowFields>
  <rowItems count="4">
    <i>
      <x v="11"/>
    </i>
    <i r="1">
      <x v="2"/>
    </i>
    <i r="2">
      <x v="15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Ha afectadas en ANP" fld="10" baseField="0" baseItem="0"/>
    <dataField name="Suma de Ha afectas fuera de ANP" fld="11" baseField="0" baseItem="0"/>
  </dataFields>
  <formats count="21">
    <format dxfId="129">
      <pivotArea type="all" dataOnly="0" outline="0" fieldPosition="0"/>
    </format>
    <format dxfId="128">
      <pivotArea outline="0" collapsedLevelsAreSubtotals="1" fieldPosition="0"/>
    </format>
    <format dxfId="127">
      <pivotArea field="4" type="button" dataOnly="0" labelOnly="1" outline="0" axis="axisRow" fieldPosition="1"/>
    </format>
    <format dxfId="126">
      <pivotArea dataOnly="0" labelOnly="1" fieldPosition="0">
        <references count="1">
          <reference field="4" count="1">
            <x v="2"/>
          </reference>
        </references>
      </pivotArea>
    </format>
    <format dxfId="125">
      <pivotArea dataOnly="0" labelOnly="1" grandRow="1" outline="0" fieldPosition="0"/>
    </format>
    <format dxfId="124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12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22">
      <pivotArea type="all" dataOnly="0" outline="0" fieldPosition="0"/>
    </format>
    <format dxfId="121">
      <pivotArea outline="0" collapsedLevelsAreSubtotals="1" fieldPosition="0"/>
    </format>
    <format dxfId="120">
      <pivotArea field="4" type="button" dataOnly="0" labelOnly="1" outline="0" axis="axisRow" fieldPosition="1"/>
    </format>
    <format dxfId="119">
      <pivotArea dataOnly="0" labelOnly="1" fieldPosition="0">
        <references count="1">
          <reference field="4" count="1">
            <x v="2"/>
          </reference>
        </references>
      </pivotArea>
    </format>
    <format dxfId="118">
      <pivotArea dataOnly="0" labelOnly="1" grandRow="1" outline="0" fieldPosition="0"/>
    </format>
    <format dxfId="117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11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15">
      <pivotArea type="all" dataOnly="0" outline="0" fieldPosition="0"/>
    </format>
    <format dxfId="114">
      <pivotArea outline="0" collapsedLevelsAreSubtotals="1" fieldPosition="0"/>
    </format>
    <format dxfId="113">
      <pivotArea field="4" type="button" dataOnly="0" labelOnly="1" outline="0" axis="axisRow" fieldPosition="1"/>
    </format>
    <format dxfId="112">
      <pivotArea dataOnly="0" labelOnly="1" fieldPosition="0">
        <references count="1">
          <reference field="4" count="1">
            <x v="2"/>
          </reference>
        </references>
      </pivotArea>
    </format>
    <format dxfId="111">
      <pivotArea dataOnly="0" labelOnly="1" grandRow="1" outline="0" fieldPosition="0"/>
    </format>
    <format dxfId="110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109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8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8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8000000}" name="TablaDinámica7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6">
  <location ref="A61:C82" firstHeaderRow="0" firstDataRow="1" firstDataCol="1"/>
  <pivotFields count="18">
    <pivotField showAll="0"/>
    <pivotField showAll="0"/>
    <pivotField axis="axisRow" showAll="0">
      <items count="14">
        <item h="1" x="2"/>
        <item h="1" x="6"/>
        <item h="1" x="5"/>
        <item x="0"/>
        <item h="1" x="4"/>
        <item h="1" x="1"/>
        <item h="1" x="3"/>
        <item h="1" x="12"/>
        <item h="1" x="8"/>
        <item h="1" x="7"/>
        <item h="1" x="9"/>
        <item h="1" x="10"/>
        <item h="1" x="11"/>
        <item t="default"/>
      </items>
    </pivotField>
    <pivotField axis="axisRow" showAll="0">
      <items count="31">
        <item x="9"/>
        <item x="5"/>
        <item x="7"/>
        <item x="2"/>
        <item x="4"/>
        <item x="1"/>
        <item x="29"/>
        <item x="0"/>
        <item x="3"/>
        <item x="6"/>
        <item x="8"/>
        <item x="10"/>
        <item x="11"/>
        <item x="13"/>
        <item x="14"/>
        <item x="16"/>
        <item x="17"/>
        <item x="12"/>
        <item x="15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axis="axisRow" showAll="0">
      <items count="8">
        <item x="2"/>
        <item x="3"/>
        <item x="4"/>
        <item x="0"/>
        <item x="1"/>
        <item h="1" x="6"/>
        <item x="5"/>
        <item t="default"/>
      </items>
    </pivotField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</pivotFields>
  <rowFields count="3">
    <field x="2"/>
    <field x="4"/>
    <field x="3"/>
  </rowFields>
  <rowItems count="21">
    <i>
      <x v="3"/>
    </i>
    <i r="1">
      <x/>
    </i>
    <i r="2">
      <x v="5"/>
    </i>
    <i r="1">
      <x v="1"/>
    </i>
    <i r="2">
      <x v="7"/>
    </i>
    <i r="1">
      <x v="2"/>
    </i>
    <i r="2">
      <x v="7"/>
    </i>
    <i r="2">
      <x v="10"/>
    </i>
    <i r="2">
      <x v="11"/>
    </i>
    <i r="2">
      <x v="17"/>
    </i>
    <i r="2">
      <x v="18"/>
    </i>
    <i r="1">
      <x v="3"/>
    </i>
    <i r="2">
      <x v="7"/>
    </i>
    <i r="1">
      <x v="4"/>
    </i>
    <i r="2">
      <x v="7"/>
    </i>
    <i r="1">
      <x v="6"/>
    </i>
    <i r="2">
      <x v="16"/>
    </i>
    <i r="2">
      <x v="17"/>
    </i>
    <i r="2">
      <x v="18"/>
    </i>
    <i r="2">
      <x v="25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Ha afectadas en ANP" fld="10" baseField="0" baseItem="0"/>
    <dataField name="Cuenta de Ha afectas fuera de ANP" fld="11" subtotal="count" baseField="0" baseItem="0"/>
  </dataFields>
  <formats count="21">
    <format dxfId="150">
      <pivotArea type="all" dataOnly="0" outline="0" fieldPosition="0"/>
    </format>
    <format dxfId="149">
      <pivotArea outline="0" collapsedLevelsAreSubtotals="1" fieldPosition="0"/>
    </format>
    <format dxfId="148">
      <pivotArea field="4" type="button" dataOnly="0" labelOnly="1" outline="0" axis="axisRow" fieldPosition="1"/>
    </format>
    <format dxfId="147">
      <pivotArea dataOnly="0" labelOnly="1" fieldPosition="0">
        <references count="1">
          <reference field="4" count="1">
            <x v="2"/>
          </reference>
        </references>
      </pivotArea>
    </format>
    <format dxfId="146">
      <pivotArea dataOnly="0" labelOnly="1" grandRow="1" outline="0" fieldPosition="0"/>
    </format>
    <format dxfId="145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14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43">
      <pivotArea type="all" dataOnly="0" outline="0" fieldPosition="0"/>
    </format>
    <format dxfId="142">
      <pivotArea outline="0" collapsedLevelsAreSubtotals="1" fieldPosition="0"/>
    </format>
    <format dxfId="141">
      <pivotArea field="4" type="button" dataOnly="0" labelOnly="1" outline="0" axis="axisRow" fieldPosition="1"/>
    </format>
    <format dxfId="140">
      <pivotArea dataOnly="0" labelOnly="1" fieldPosition="0">
        <references count="1">
          <reference field="4" count="1">
            <x v="2"/>
          </reference>
        </references>
      </pivotArea>
    </format>
    <format dxfId="139">
      <pivotArea dataOnly="0" labelOnly="1" grandRow="1" outline="0" fieldPosition="0"/>
    </format>
    <format dxfId="138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13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36">
      <pivotArea type="all" dataOnly="0" outline="0" fieldPosition="0"/>
    </format>
    <format dxfId="135">
      <pivotArea outline="0" collapsedLevelsAreSubtotals="1" fieldPosition="0"/>
    </format>
    <format dxfId="134">
      <pivotArea field="4" type="button" dataOnly="0" labelOnly="1" outline="0" axis="axisRow" fieldPosition="1"/>
    </format>
    <format dxfId="133">
      <pivotArea dataOnly="0" labelOnly="1" fieldPosition="0">
        <references count="1">
          <reference field="4" count="1">
            <x v="2"/>
          </reference>
        </references>
      </pivotArea>
    </format>
    <format dxfId="132">
      <pivotArea dataOnly="0" labelOnly="1" grandRow="1" outline="0" fieldPosition="0"/>
    </format>
    <format dxfId="131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130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3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5000000}" name="TablaDinámica4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">
  <location ref="A117:C126" firstHeaderRow="0" firstDataRow="1" firstDataCol="1"/>
  <pivotFields count="18">
    <pivotField showAll="0"/>
    <pivotField showAll="0"/>
    <pivotField axis="axisRow" showAll="0">
      <items count="14">
        <item h="1" x="2"/>
        <item h="1" x="6"/>
        <item h="1" x="5"/>
        <item h="1" x="0"/>
        <item h="1" x="4"/>
        <item x="1"/>
        <item h="1" x="3"/>
        <item h="1" x="12"/>
        <item h="1" x="8"/>
        <item h="1" x="7"/>
        <item h="1" x="9"/>
        <item h="1" x="10"/>
        <item h="1" x="11"/>
        <item t="default"/>
      </items>
    </pivotField>
    <pivotField axis="axisRow" showAll="0">
      <items count="31">
        <item x="9"/>
        <item x="5"/>
        <item x="7"/>
        <item x="2"/>
        <item x="4"/>
        <item x="1"/>
        <item x="29"/>
        <item x="0"/>
        <item x="3"/>
        <item x="6"/>
        <item x="8"/>
        <item x="10"/>
        <item x="11"/>
        <item x="13"/>
        <item x="14"/>
        <item x="16"/>
        <item x="17"/>
        <item x="12"/>
        <item x="15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axis="axisRow" showAll="0">
      <items count="8">
        <item x="2"/>
        <item x="3"/>
        <item x="4"/>
        <item x="0"/>
        <item x="1"/>
        <item h="1" x="6"/>
        <item x="5"/>
        <item t="default"/>
      </items>
    </pivotField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</pivotFields>
  <rowFields count="3">
    <field x="4"/>
    <field x="2"/>
    <field x="3"/>
  </rowFields>
  <rowItems count="9">
    <i>
      <x v="1"/>
    </i>
    <i r="1">
      <x v="5"/>
    </i>
    <i r="2">
      <x v="3"/>
    </i>
    <i>
      <x v="6"/>
    </i>
    <i r="1">
      <x v="5"/>
    </i>
    <i r="2">
      <x v="3"/>
    </i>
    <i r="2">
      <x v="23"/>
    </i>
    <i r="2"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Ha afectadas en ANP" fld="10" baseField="0" baseItem="0"/>
    <dataField name="Suma de Ha afectas fuera de ANP" fld="11" baseField="0" baseItem="0"/>
  </dataFields>
  <formats count="21">
    <format dxfId="171">
      <pivotArea type="all" dataOnly="0" outline="0" fieldPosition="0"/>
    </format>
    <format dxfId="170">
      <pivotArea outline="0" collapsedLevelsAreSubtotals="1" fieldPosition="0"/>
    </format>
    <format dxfId="169">
      <pivotArea field="4" type="button" dataOnly="0" labelOnly="1" outline="0" axis="axisRow" fieldPosition="0"/>
    </format>
    <format dxfId="168">
      <pivotArea dataOnly="0" labelOnly="1" fieldPosition="0">
        <references count="1">
          <reference field="4" count="1">
            <x v="2"/>
          </reference>
        </references>
      </pivotArea>
    </format>
    <format dxfId="167">
      <pivotArea dataOnly="0" labelOnly="1" grandRow="1" outline="0" fieldPosition="0"/>
    </format>
    <format dxfId="166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16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64">
      <pivotArea type="all" dataOnly="0" outline="0" fieldPosition="0"/>
    </format>
    <format dxfId="163">
      <pivotArea outline="0" collapsedLevelsAreSubtotals="1" fieldPosition="0"/>
    </format>
    <format dxfId="162">
      <pivotArea field="4" type="button" dataOnly="0" labelOnly="1" outline="0" axis="axisRow" fieldPosition="0"/>
    </format>
    <format dxfId="161">
      <pivotArea dataOnly="0" labelOnly="1" fieldPosition="0">
        <references count="1">
          <reference field="4" count="1">
            <x v="2"/>
          </reference>
        </references>
      </pivotArea>
    </format>
    <format dxfId="160">
      <pivotArea dataOnly="0" labelOnly="1" grandRow="1" outline="0" fieldPosition="0"/>
    </format>
    <format dxfId="159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15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57">
      <pivotArea type="all" dataOnly="0" outline="0" fieldPosition="0"/>
    </format>
    <format dxfId="156">
      <pivotArea outline="0" collapsedLevelsAreSubtotals="1" fieldPosition="0"/>
    </format>
    <format dxfId="155">
      <pivotArea field="4" type="button" dataOnly="0" labelOnly="1" outline="0" axis="axisRow" fieldPosition="0"/>
    </format>
    <format dxfId="154">
      <pivotArea dataOnly="0" labelOnly="1" fieldPosition="0">
        <references count="1">
          <reference field="4" count="1">
            <x v="2"/>
          </reference>
        </references>
      </pivotArea>
    </format>
    <format dxfId="153">
      <pivotArea dataOnly="0" labelOnly="1" grandRow="1" outline="0" fieldPosition="0"/>
    </format>
    <format dxfId="152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151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4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2000000}" name="TablaDinámica1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7">
  <location ref="A134:C143" firstHeaderRow="0" firstDataRow="1" firstDataCol="1"/>
  <pivotFields count="18">
    <pivotField showAll="0"/>
    <pivotField showAll="0"/>
    <pivotField axis="axisRow" showAll="0">
      <items count="14">
        <item h="1" x="2"/>
        <item h="1" x="6"/>
        <item h="1" x="5"/>
        <item h="1" x="0"/>
        <item h="1" x="4"/>
        <item h="1" x="1"/>
        <item x="3"/>
        <item h="1" x="12"/>
        <item h="1" x="8"/>
        <item h="1" x="7"/>
        <item h="1" x="9"/>
        <item h="1" x="10"/>
        <item h="1" x="11"/>
        <item t="default"/>
      </items>
    </pivotField>
    <pivotField axis="axisRow" showAll="0">
      <items count="31">
        <item x="9"/>
        <item x="5"/>
        <item x="7"/>
        <item x="2"/>
        <item x="4"/>
        <item x="1"/>
        <item x="29"/>
        <item x="0"/>
        <item x="3"/>
        <item x="6"/>
        <item x="8"/>
        <item x="10"/>
        <item x="11"/>
        <item x="13"/>
        <item x="14"/>
        <item x="16"/>
        <item x="17"/>
        <item x="12"/>
        <item x="15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axis="axisRow" showAll="0">
      <items count="8">
        <item x="2"/>
        <item x="3"/>
        <item x="4"/>
        <item x="0"/>
        <item x="1"/>
        <item h="1" x="6"/>
        <item x="5"/>
        <item t="default"/>
      </items>
    </pivotField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</pivotFields>
  <rowFields count="3">
    <field x="2"/>
    <field x="4"/>
    <field x="3"/>
  </rowFields>
  <rowItems count="9">
    <i>
      <x v="6"/>
    </i>
    <i r="1">
      <x v="1"/>
    </i>
    <i r="2">
      <x v="4"/>
    </i>
    <i r="1">
      <x v="2"/>
    </i>
    <i r="2">
      <x v="4"/>
    </i>
    <i r="2">
      <x v="13"/>
    </i>
    <i r="1">
      <x v="6"/>
    </i>
    <i r="2"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Ha afectadas en ANP" fld="10" baseField="0" baseItem="0"/>
    <dataField name="Suma de Ha afectas fuera de ANP" fld="11" baseField="0" baseItem="0"/>
  </dataFields>
  <formats count="21">
    <format dxfId="192">
      <pivotArea type="all" dataOnly="0" outline="0" fieldPosition="0"/>
    </format>
    <format dxfId="191">
      <pivotArea outline="0" collapsedLevelsAreSubtotals="1" fieldPosition="0"/>
    </format>
    <format dxfId="190">
      <pivotArea field="4" type="button" dataOnly="0" labelOnly="1" outline="0" axis="axisRow" fieldPosition="1"/>
    </format>
    <format dxfId="189">
      <pivotArea dataOnly="0" labelOnly="1" fieldPosition="0">
        <references count="1">
          <reference field="4" count="1">
            <x v="2"/>
          </reference>
        </references>
      </pivotArea>
    </format>
    <format dxfId="188">
      <pivotArea dataOnly="0" labelOnly="1" grandRow="1" outline="0" fieldPosition="0"/>
    </format>
    <format dxfId="187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18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85">
      <pivotArea type="all" dataOnly="0" outline="0" fieldPosition="0"/>
    </format>
    <format dxfId="184">
      <pivotArea outline="0" collapsedLevelsAreSubtotals="1" fieldPosition="0"/>
    </format>
    <format dxfId="183">
      <pivotArea field="4" type="button" dataOnly="0" labelOnly="1" outline="0" axis="axisRow" fieldPosition="1"/>
    </format>
    <format dxfId="182">
      <pivotArea dataOnly="0" labelOnly="1" fieldPosition="0">
        <references count="1">
          <reference field="4" count="1">
            <x v="2"/>
          </reference>
        </references>
      </pivotArea>
    </format>
    <format dxfId="181">
      <pivotArea dataOnly="0" labelOnly="1" grandRow="1" outline="0" fieldPosition="0"/>
    </format>
    <format dxfId="180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17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78">
      <pivotArea type="all" dataOnly="0" outline="0" fieldPosition="0"/>
    </format>
    <format dxfId="177">
      <pivotArea outline="0" collapsedLevelsAreSubtotals="1" fieldPosition="0"/>
    </format>
    <format dxfId="176">
      <pivotArea field="4" type="button" dataOnly="0" labelOnly="1" outline="0" axis="axisRow" fieldPosition="1"/>
    </format>
    <format dxfId="175">
      <pivotArea dataOnly="0" labelOnly="1" fieldPosition="0">
        <references count="1">
          <reference field="4" count="1">
            <x v="2"/>
          </reference>
        </references>
      </pivotArea>
    </format>
    <format dxfId="174">
      <pivotArea dataOnly="0" labelOnly="1" grandRow="1" outline="0" fieldPosition="0"/>
    </format>
    <format dxfId="173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172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6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Q5" totalsRowShown="0">
  <autoFilter ref="A1:Q5" xr:uid="{00000000-0009-0000-0100-000001000000}"/>
  <tableColumns count="17">
    <tableColumn id="1" xr3:uid="{00000000-0010-0000-0000-000001000000}" name="Selecciones departamento o municipio"/>
    <tableColumn id="2" xr3:uid="{00000000-0010-0000-0000-000002000000}" name="Nombre del departamento o municipio"/>
    <tableColumn id="3" xr3:uid="{00000000-0010-0000-0000-000003000000}" name="ANP"/>
    <tableColumn id="4" xr3:uid="{00000000-0010-0000-0000-000004000000}" name="Mes"/>
    <tableColumn id="5" xr3:uid="{00000000-0010-0000-0000-000005000000}" name="Fecha inicio" dataDxfId="3"/>
    <tableColumn id="6" xr3:uid="{00000000-0010-0000-0000-000006000000}" name="Fecha de finalización" dataDxfId="2"/>
    <tableColumn id="7" xr3:uid="{00000000-0010-0000-0000-000007000000}" name="Ocurrencia: adentro ANP"/>
    <tableColumn id="8" xr3:uid="{00000000-0010-0000-0000-000008000000}" name="Ocurrencia: zona de amortiguamiento"/>
    <tableColumn id="9" xr3:uid="{00000000-0010-0000-0000-000009000000}" name="Ocurrencia: en ANP y zona de amortiguamiento"/>
    <tableColumn id="10" xr3:uid="{00000000-0010-0000-0000-00000A000000}" name="Ha afectadas en ANP"/>
    <tableColumn id="11" xr3:uid="{00000000-0010-0000-0000-00000B000000}" name="Ha afectas fuera de ANP"/>
    <tableColumn id="12" xr3:uid="{00000000-0010-0000-0000-00000C000000}" name="Total afectado"/>
    <tableColumn id="13" xr3:uid="{00000000-0010-0000-0000-00000D000000}" name="Latitud"/>
    <tableColumn id="14" xr3:uid="{00000000-0010-0000-0000-00000E000000}" name="Longitud"/>
    <tableColumn id="15" xr3:uid="{00000000-0010-0000-0000-00000F000000}" name="Ecosistema afectado"/>
    <tableColumn id="16" xr3:uid="{00000000-0010-0000-0000-000010000000}" name="Enlace técnico"/>
    <tableColumn id="17" xr3:uid="{00000000-0010-0000-0000-000011000000}" name="Origen del incendi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:Q3" totalsRowShown="0">
  <autoFilter ref="A1:Q3" xr:uid="{00000000-0009-0000-0100-000002000000}"/>
  <tableColumns count="17">
    <tableColumn id="1" xr3:uid="{00000000-0010-0000-0100-000001000000}" name="Selecciones departamento o municipio"/>
    <tableColumn id="2" xr3:uid="{00000000-0010-0000-0100-000002000000}" name="Nombre del departamento o municipio"/>
    <tableColumn id="3" xr3:uid="{00000000-0010-0000-0100-000003000000}" name="ANP"/>
    <tableColumn id="4" xr3:uid="{00000000-0010-0000-0100-000004000000}" name="Mes"/>
    <tableColumn id="5" xr3:uid="{00000000-0010-0000-0100-000005000000}" name="Fecha inicio" dataDxfId="1"/>
    <tableColumn id="6" xr3:uid="{00000000-0010-0000-0100-000006000000}" name="Fecha de finalización" dataDxfId="0"/>
    <tableColumn id="7" xr3:uid="{00000000-0010-0000-0100-000007000000}" name="Ocurrencia: adentro ANP"/>
    <tableColumn id="8" xr3:uid="{00000000-0010-0000-0100-000008000000}" name="Ocurrencia: zona de amortiguamiento"/>
    <tableColumn id="9" xr3:uid="{00000000-0010-0000-0100-000009000000}" name="Ocurrencia: en ANP y zona de amortiguamiento"/>
    <tableColumn id="10" xr3:uid="{00000000-0010-0000-0100-00000A000000}" name="Ha afectadas en ANP"/>
    <tableColumn id="11" xr3:uid="{00000000-0010-0000-0100-00000B000000}" name="Ha afectas fuera de ANP"/>
    <tableColumn id="12" xr3:uid="{00000000-0010-0000-0100-00000C000000}" name="Total afectado"/>
    <tableColumn id="13" xr3:uid="{00000000-0010-0000-0100-00000D000000}" name="Latitud"/>
    <tableColumn id="14" xr3:uid="{00000000-0010-0000-0100-00000E000000}" name="Longitud"/>
    <tableColumn id="15" xr3:uid="{00000000-0010-0000-0100-00000F000000}" name="Ecosistema afectado"/>
    <tableColumn id="16" xr3:uid="{00000000-0010-0000-0100-000010000000}" name="Enlace técnico"/>
    <tableColumn id="17" xr3:uid="{00000000-0010-0000-0100-000011000000}" name="Origen del incendi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12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5" Type="http://schemas.openxmlformats.org/officeDocument/2006/relationships/pivotTable" Target="../pivotTables/pivotTable5.xml"/><Relationship Id="rId10" Type="http://schemas.openxmlformats.org/officeDocument/2006/relationships/pivotTable" Target="../pivotTables/pivotTable10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194"/>
  <sheetViews>
    <sheetView topLeftCell="A118" zoomScale="70" zoomScaleNormal="70" workbookViewId="0">
      <selection activeCell="C184" sqref="C184"/>
    </sheetView>
  </sheetViews>
  <sheetFormatPr baseColWidth="10" defaultRowHeight="15" x14ac:dyDescent="0.25"/>
  <cols>
    <col min="1" max="1" width="26.7109375" customWidth="1"/>
    <col min="2" max="2" width="36.85546875" customWidth="1"/>
    <col min="3" max="3" width="40.7109375" customWidth="1"/>
    <col min="4" max="4" width="7.85546875" bestFit="1" customWidth="1"/>
    <col min="5" max="5" width="9.28515625" bestFit="1" customWidth="1"/>
    <col min="6" max="6" width="11.140625" bestFit="1" customWidth="1"/>
    <col min="7" max="7" width="2.42578125" bestFit="1" customWidth="1"/>
    <col min="8" max="8" width="2.85546875" bestFit="1" customWidth="1"/>
    <col min="9" max="9" width="6.7109375" bestFit="1" customWidth="1"/>
    <col min="10" max="10" width="4.42578125" bestFit="1" customWidth="1"/>
    <col min="11" max="11" width="7" bestFit="1" customWidth="1"/>
    <col min="12" max="12" width="11.28515625" bestFit="1" customWidth="1"/>
    <col min="13" max="13" width="13.85546875" bestFit="1" customWidth="1"/>
    <col min="14" max="14" width="11.140625" bestFit="1" customWidth="1"/>
    <col min="15" max="15" width="7" bestFit="1" customWidth="1"/>
    <col min="16" max="16" width="6.7109375" bestFit="1" customWidth="1"/>
    <col min="17" max="17" width="5" bestFit="1" customWidth="1"/>
    <col min="18" max="18" width="7.42578125" bestFit="1" customWidth="1"/>
    <col min="19" max="19" width="7" bestFit="1" customWidth="1"/>
    <col min="20" max="20" width="11.28515625" bestFit="1" customWidth="1"/>
    <col min="21" max="22" width="13.85546875" bestFit="1" customWidth="1"/>
    <col min="23" max="23" width="11.140625" bestFit="1" customWidth="1"/>
  </cols>
  <sheetData>
    <row r="3" spans="1:3" x14ac:dyDescent="0.25">
      <c r="A3" s="10" t="s">
        <v>117</v>
      </c>
      <c r="B3" s="11" t="s">
        <v>121</v>
      </c>
      <c r="C3" s="11" t="s">
        <v>120</v>
      </c>
    </row>
    <row r="4" spans="1:3" x14ac:dyDescent="0.25">
      <c r="A4" s="11" t="s">
        <v>21</v>
      </c>
      <c r="B4" s="12">
        <v>103.2</v>
      </c>
      <c r="C4" s="12">
        <v>150</v>
      </c>
    </row>
    <row r="5" spans="1:3" x14ac:dyDescent="0.25">
      <c r="A5" s="11" t="s">
        <v>38</v>
      </c>
      <c r="B5" s="12">
        <v>103.2</v>
      </c>
      <c r="C5" s="12">
        <v>150</v>
      </c>
    </row>
    <row r="6" spans="1:3" x14ac:dyDescent="0.25">
      <c r="A6" s="11" t="s">
        <v>61</v>
      </c>
      <c r="B6" s="12">
        <v>103.2</v>
      </c>
      <c r="C6" s="12">
        <v>150</v>
      </c>
    </row>
    <row r="7" spans="1:3" x14ac:dyDescent="0.25">
      <c r="A7" s="11" t="s">
        <v>118</v>
      </c>
      <c r="B7" s="12">
        <v>103.2</v>
      </c>
      <c r="C7" s="12">
        <v>150</v>
      </c>
    </row>
    <row r="26" spans="1:23" x14ac:dyDescent="0.25">
      <c r="A26" s="10" t="s">
        <v>117</v>
      </c>
      <c r="B26" s="11" t="s">
        <v>121</v>
      </c>
      <c r="C26" s="11" t="s">
        <v>120</v>
      </c>
    </row>
    <row r="27" spans="1:23" x14ac:dyDescent="0.25">
      <c r="A27" s="11" t="s">
        <v>19</v>
      </c>
      <c r="B27" s="12">
        <v>0</v>
      </c>
      <c r="C27" s="12">
        <v>0.25</v>
      </c>
    </row>
    <row r="28" spans="1:23" x14ac:dyDescent="0.25">
      <c r="A28" s="11" t="s">
        <v>37</v>
      </c>
      <c r="B28" s="12">
        <v>0</v>
      </c>
      <c r="C28" s="12">
        <v>0.25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x14ac:dyDescent="0.25">
      <c r="A29" s="11" t="s">
        <v>178</v>
      </c>
      <c r="B29" s="12">
        <v>0</v>
      </c>
      <c r="C29" s="12">
        <v>0.25</v>
      </c>
    </row>
    <row r="30" spans="1:23" x14ac:dyDescent="0.25">
      <c r="A30" s="11" t="s">
        <v>122</v>
      </c>
      <c r="B30" s="12">
        <v>0</v>
      </c>
      <c r="C30" s="12">
        <v>42</v>
      </c>
    </row>
    <row r="31" spans="1:23" x14ac:dyDescent="0.25">
      <c r="A31" s="11" t="s">
        <v>37</v>
      </c>
      <c r="B31" s="12">
        <v>0</v>
      </c>
      <c r="C31" s="12">
        <v>42</v>
      </c>
    </row>
    <row r="32" spans="1:23" x14ac:dyDescent="0.25">
      <c r="A32" s="11" t="s">
        <v>274</v>
      </c>
      <c r="B32" s="12">
        <v>0</v>
      </c>
      <c r="C32" s="12">
        <v>42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x14ac:dyDescent="0.25">
      <c r="A33" s="11" t="s">
        <v>118</v>
      </c>
      <c r="B33" s="12">
        <v>0</v>
      </c>
      <c r="C33" s="12">
        <v>42.25</v>
      </c>
    </row>
    <row r="43" spans="1:23" x14ac:dyDescent="0.25">
      <c r="A43" s="10" t="s">
        <v>117</v>
      </c>
      <c r="B43" s="11" t="s">
        <v>120</v>
      </c>
      <c r="C43" s="11" t="s">
        <v>119</v>
      </c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</row>
    <row r="44" spans="1:23" x14ac:dyDescent="0.25">
      <c r="A44" s="11" t="s">
        <v>21</v>
      </c>
      <c r="B44" s="12">
        <v>0</v>
      </c>
      <c r="C44" s="12">
        <v>1</v>
      </c>
    </row>
    <row r="45" spans="1:23" x14ac:dyDescent="0.25">
      <c r="A45" s="11" t="s">
        <v>39</v>
      </c>
      <c r="B45" s="12">
        <v>0</v>
      </c>
      <c r="C45" s="12">
        <v>1</v>
      </c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</row>
    <row r="46" spans="1:23" x14ac:dyDescent="0.25">
      <c r="A46" s="11">
        <v>0.04</v>
      </c>
      <c r="B46" s="12">
        <v>0</v>
      </c>
      <c r="C46" s="12">
        <v>1</v>
      </c>
    </row>
    <row r="47" spans="1:23" x14ac:dyDescent="0.25">
      <c r="A47" s="11" t="s">
        <v>179</v>
      </c>
      <c r="B47" s="12">
        <v>0</v>
      </c>
      <c r="C47" s="12">
        <v>1</v>
      </c>
    </row>
    <row r="48" spans="1:23" x14ac:dyDescent="0.25">
      <c r="A48" s="11" t="s">
        <v>122</v>
      </c>
      <c r="B48" s="12">
        <v>59</v>
      </c>
      <c r="C48" s="12">
        <v>3</v>
      </c>
    </row>
    <row r="49" spans="1:3" x14ac:dyDescent="0.25">
      <c r="A49" s="11" t="s">
        <v>39</v>
      </c>
      <c r="B49" s="12">
        <v>59</v>
      </c>
      <c r="C49" s="12">
        <v>3</v>
      </c>
    </row>
    <row r="50" spans="1:3" x14ac:dyDescent="0.25">
      <c r="A50" s="11">
        <v>7</v>
      </c>
      <c r="B50" s="12">
        <v>7</v>
      </c>
      <c r="C50" s="12">
        <v>1</v>
      </c>
    </row>
    <row r="51" spans="1:3" x14ac:dyDescent="0.25">
      <c r="A51" s="11" t="s">
        <v>192</v>
      </c>
      <c r="B51" s="12">
        <v>7</v>
      </c>
      <c r="C51" s="12">
        <v>1</v>
      </c>
    </row>
    <row r="52" spans="1:3" x14ac:dyDescent="0.25">
      <c r="A52" s="11">
        <v>43.88</v>
      </c>
      <c r="B52" s="12">
        <v>42</v>
      </c>
      <c r="C52" s="12">
        <v>1</v>
      </c>
    </row>
    <row r="53" spans="1:3" x14ac:dyDescent="0.25">
      <c r="A53" s="11" t="s">
        <v>229</v>
      </c>
      <c r="B53" s="12">
        <v>42</v>
      </c>
      <c r="C53" s="12">
        <v>1</v>
      </c>
    </row>
    <row r="54" spans="1:3" x14ac:dyDescent="0.25">
      <c r="A54" s="11">
        <v>10</v>
      </c>
      <c r="B54" s="12">
        <v>10</v>
      </c>
      <c r="C54" s="12">
        <v>1</v>
      </c>
    </row>
    <row r="55" spans="1:3" x14ac:dyDescent="0.25">
      <c r="A55" s="11" t="s">
        <v>229</v>
      </c>
      <c r="B55" s="12">
        <v>10</v>
      </c>
      <c r="C55" s="12">
        <v>1</v>
      </c>
    </row>
    <row r="56" spans="1:3" x14ac:dyDescent="0.25">
      <c r="A56" s="11" t="s">
        <v>118</v>
      </c>
      <c r="B56" s="12">
        <v>59</v>
      </c>
      <c r="C56" s="12">
        <v>4</v>
      </c>
    </row>
    <row r="61" spans="1:3" x14ac:dyDescent="0.25">
      <c r="A61" s="10" t="s">
        <v>117</v>
      </c>
      <c r="B61" s="11" t="s">
        <v>121</v>
      </c>
      <c r="C61" s="11" t="s">
        <v>157</v>
      </c>
    </row>
    <row r="62" spans="1:3" x14ac:dyDescent="0.25">
      <c r="A62" s="11" t="s">
        <v>40</v>
      </c>
      <c r="B62" s="12">
        <v>23.189399999999999</v>
      </c>
      <c r="C62" s="12">
        <v>17</v>
      </c>
    </row>
    <row r="63" spans="1:3" x14ac:dyDescent="0.25">
      <c r="A63" s="11" t="s">
        <v>18</v>
      </c>
      <c r="B63" s="12">
        <v>0.31440000000000001</v>
      </c>
      <c r="C63" s="12">
        <v>1</v>
      </c>
    </row>
    <row r="64" spans="1:3" x14ac:dyDescent="0.25">
      <c r="A64" s="11" t="s">
        <v>65</v>
      </c>
      <c r="B64" s="12">
        <v>0.31440000000000001</v>
      </c>
      <c r="C64" s="12">
        <v>1</v>
      </c>
    </row>
    <row r="65" spans="1:3" x14ac:dyDescent="0.25">
      <c r="A65" s="11" t="s">
        <v>19</v>
      </c>
      <c r="B65" s="12">
        <v>0.25</v>
      </c>
      <c r="C65" s="12">
        <v>1</v>
      </c>
    </row>
    <row r="66" spans="1:3" x14ac:dyDescent="0.25">
      <c r="A66" s="11" t="s">
        <v>177</v>
      </c>
      <c r="B66" s="12">
        <v>0.25</v>
      </c>
      <c r="C66" s="12">
        <v>1</v>
      </c>
    </row>
    <row r="67" spans="1:3" x14ac:dyDescent="0.25">
      <c r="A67" s="11" t="s">
        <v>21</v>
      </c>
      <c r="B67" s="12">
        <v>13.82</v>
      </c>
      <c r="C67" s="12">
        <v>7</v>
      </c>
    </row>
    <row r="68" spans="1:3" x14ac:dyDescent="0.25">
      <c r="A68" s="11" t="s">
        <v>177</v>
      </c>
      <c r="B68" s="12">
        <v>8.52</v>
      </c>
      <c r="C68" s="12">
        <v>3</v>
      </c>
    </row>
    <row r="69" spans="1:3" x14ac:dyDescent="0.25">
      <c r="A69" s="11" t="s">
        <v>180</v>
      </c>
      <c r="B69" s="12">
        <v>4.8</v>
      </c>
      <c r="C69" s="12">
        <v>1</v>
      </c>
    </row>
    <row r="70" spans="1:3" x14ac:dyDescent="0.25">
      <c r="A70" s="11" t="s">
        <v>47</v>
      </c>
      <c r="B70" s="12">
        <v>0</v>
      </c>
      <c r="C70" s="12">
        <v>1</v>
      </c>
    </row>
    <row r="71" spans="1:3" x14ac:dyDescent="0.25">
      <c r="A71" s="11" t="s">
        <v>248</v>
      </c>
      <c r="B71" s="12">
        <v>0.3</v>
      </c>
      <c r="C71" s="12">
        <v>1</v>
      </c>
    </row>
    <row r="72" spans="1:3" x14ac:dyDescent="0.25">
      <c r="A72" s="11" t="s">
        <v>271</v>
      </c>
      <c r="B72" s="12">
        <v>0.2</v>
      </c>
      <c r="C72" s="12">
        <v>1</v>
      </c>
    </row>
    <row r="73" spans="1:3" x14ac:dyDescent="0.25">
      <c r="A73" s="11" t="s">
        <v>29</v>
      </c>
      <c r="B73" s="12">
        <v>0.5</v>
      </c>
      <c r="C73" s="12">
        <v>1</v>
      </c>
    </row>
    <row r="74" spans="1:3" x14ac:dyDescent="0.25">
      <c r="A74" s="11" t="s">
        <v>177</v>
      </c>
      <c r="B74" s="12">
        <v>0.5</v>
      </c>
      <c r="C74" s="12">
        <v>1</v>
      </c>
    </row>
    <row r="75" spans="1:3" x14ac:dyDescent="0.25">
      <c r="A75" s="11" t="s">
        <v>17</v>
      </c>
      <c r="B75" s="12">
        <v>2.5</v>
      </c>
      <c r="C75" s="12">
        <v>1</v>
      </c>
    </row>
    <row r="76" spans="1:3" x14ac:dyDescent="0.25">
      <c r="A76" s="11" t="s">
        <v>177</v>
      </c>
      <c r="B76" s="12">
        <v>2.5</v>
      </c>
      <c r="C76" s="12">
        <v>1</v>
      </c>
    </row>
    <row r="77" spans="1:3" x14ac:dyDescent="0.25">
      <c r="A77" s="11" t="s">
        <v>122</v>
      </c>
      <c r="B77" s="12">
        <v>5.8049999999999997</v>
      </c>
      <c r="C77" s="12">
        <v>6</v>
      </c>
    </row>
    <row r="78" spans="1:3" x14ac:dyDescent="0.25">
      <c r="A78" s="11" t="s">
        <v>182</v>
      </c>
      <c r="B78" s="12">
        <v>0</v>
      </c>
      <c r="C78" s="12">
        <v>1</v>
      </c>
    </row>
    <row r="79" spans="1:3" x14ac:dyDescent="0.25">
      <c r="A79" s="11" t="s">
        <v>248</v>
      </c>
      <c r="B79" s="12">
        <v>2.8049999999999997</v>
      </c>
      <c r="C79" s="12">
        <v>3</v>
      </c>
    </row>
    <row r="80" spans="1:3" x14ac:dyDescent="0.25">
      <c r="A80" s="11" t="s">
        <v>271</v>
      </c>
      <c r="B80" s="12">
        <v>1</v>
      </c>
      <c r="C80" s="12">
        <v>1</v>
      </c>
    </row>
    <row r="81" spans="1:3" x14ac:dyDescent="0.25">
      <c r="A81" s="11" t="s">
        <v>273</v>
      </c>
      <c r="B81" s="12">
        <v>2</v>
      </c>
      <c r="C81" s="12">
        <v>1</v>
      </c>
    </row>
    <row r="82" spans="1:3" x14ac:dyDescent="0.25">
      <c r="A82" s="11" t="s">
        <v>118</v>
      </c>
      <c r="B82" s="12">
        <v>23.189399999999999</v>
      </c>
      <c r="C82" s="12">
        <v>17</v>
      </c>
    </row>
    <row r="87" spans="1:3" x14ac:dyDescent="0.25">
      <c r="A87" s="10" t="s">
        <v>117</v>
      </c>
      <c r="B87" s="11" t="s">
        <v>121</v>
      </c>
      <c r="C87" s="11" t="s">
        <v>120</v>
      </c>
    </row>
    <row r="88" spans="1:3" x14ac:dyDescent="0.25">
      <c r="A88" s="11" t="s">
        <v>21</v>
      </c>
      <c r="B88" s="12">
        <v>0</v>
      </c>
      <c r="C88" s="12">
        <v>2.79</v>
      </c>
    </row>
    <row r="89" spans="1:3" x14ac:dyDescent="0.25">
      <c r="A89" s="11" t="s">
        <v>50</v>
      </c>
      <c r="B89" s="12">
        <v>0</v>
      </c>
      <c r="C89" s="12">
        <v>2.79</v>
      </c>
    </row>
    <row r="90" spans="1:3" x14ac:dyDescent="0.25">
      <c r="A90" s="11" t="s">
        <v>99</v>
      </c>
      <c r="B90" s="12">
        <v>0</v>
      </c>
      <c r="C90" s="12">
        <v>2.79</v>
      </c>
    </row>
    <row r="91" spans="1:3" x14ac:dyDescent="0.25">
      <c r="A91" s="11">
        <v>2.79</v>
      </c>
      <c r="B91" s="12">
        <v>0</v>
      </c>
      <c r="C91" s="12">
        <v>2.79</v>
      </c>
    </row>
    <row r="92" spans="1:3" x14ac:dyDescent="0.25">
      <c r="A92" s="11" t="s">
        <v>118</v>
      </c>
      <c r="B92" s="12">
        <v>0</v>
      </c>
      <c r="C92" s="12">
        <v>2.79</v>
      </c>
    </row>
    <row r="103" spans="1:3" x14ac:dyDescent="0.25">
      <c r="A103" s="10" t="s">
        <v>117</v>
      </c>
      <c r="B103" s="11" t="s">
        <v>121</v>
      </c>
      <c r="C103" s="11" t="s">
        <v>120</v>
      </c>
    </row>
    <row r="104" spans="1:3" x14ac:dyDescent="0.25">
      <c r="A104" s="11" t="s">
        <v>43</v>
      </c>
      <c r="B104" s="12">
        <v>25.59</v>
      </c>
      <c r="C104" s="12">
        <v>32.909999999999997</v>
      </c>
    </row>
    <row r="105" spans="1:3" x14ac:dyDescent="0.25">
      <c r="A105" s="11" t="s">
        <v>21</v>
      </c>
      <c r="B105" s="12">
        <v>20</v>
      </c>
      <c r="C105" s="12">
        <v>21</v>
      </c>
    </row>
    <row r="106" spans="1:3" x14ac:dyDescent="0.25">
      <c r="A106" s="11" t="s">
        <v>53</v>
      </c>
      <c r="B106" s="12">
        <v>20</v>
      </c>
      <c r="C106" s="12">
        <v>21</v>
      </c>
    </row>
    <row r="107" spans="1:3" x14ac:dyDescent="0.25">
      <c r="A107" s="11">
        <v>41</v>
      </c>
      <c r="B107" s="12">
        <v>20</v>
      </c>
      <c r="C107" s="12">
        <v>21</v>
      </c>
    </row>
    <row r="108" spans="1:3" x14ac:dyDescent="0.25">
      <c r="A108" s="11" t="s">
        <v>122</v>
      </c>
      <c r="B108" s="12">
        <v>5.59</v>
      </c>
      <c r="C108" s="12">
        <v>11.91</v>
      </c>
    </row>
    <row r="109" spans="1:3" x14ac:dyDescent="0.25">
      <c r="A109" s="11" t="s">
        <v>195</v>
      </c>
      <c r="B109" s="12">
        <v>5.59</v>
      </c>
      <c r="C109" s="12">
        <v>11.91</v>
      </c>
    </row>
    <row r="110" spans="1:3" x14ac:dyDescent="0.25">
      <c r="A110" s="11">
        <v>17.5</v>
      </c>
      <c r="B110" s="12">
        <v>5.59</v>
      </c>
      <c r="C110" s="12">
        <v>11.91</v>
      </c>
    </row>
    <row r="111" spans="1:3" x14ac:dyDescent="0.25">
      <c r="A111" s="11" t="s">
        <v>118</v>
      </c>
      <c r="B111" s="12">
        <v>25.59</v>
      </c>
      <c r="C111" s="12">
        <v>32.909999999999997</v>
      </c>
    </row>
    <row r="117" spans="1:3" x14ac:dyDescent="0.25">
      <c r="A117" s="10" t="s">
        <v>117</v>
      </c>
      <c r="B117" s="11" t="s">
        <v>121</v>
      </c>
      <c r="C117" s="11" t="s">
        <v>120</v>
      </c>
    </row>
    <row r="118" spans="1:3" x14ac:dyDescent="0.25">
      <c r="A118" s="11" t="s">
        <v>19</v>
      </c>
      <c r="B118" s="12">
        <v>2.85</v>
      </c>
      <c r="C118" s="12">
        <v>0</v>
      </c>
    </row>
    <row r="119" spans="1:3" x14ac:dyDescent="0.25">
      <c r="A119" s="11" t="s">
        <v>44</v>
      </c>
      <c r="B119" s="12">
        <v>2.85</v>
      </c>
      <c r="C119" s="12">
        <v>0</v>
      </c>
    </row>
    <row r="120" spans="1:3" x14ac:dyDescent="0.25">
      <c r="A120" s="11" t="s">
        <v>69</v>
      </c>
      <c r="B120" s="12">
        <v>2.85</v>
      </c>
      <c r="C120" s="12">
        <v>0</v>
      </c>
    </row>
    <row r="121" spans="1:3" x14ac:dyDescent="0.25">
      <c r="A121" s="11" t="s">
        <v>122</v>
      </c>
      <c r="B121" s="12">
        <v>2.7255000000000003</v>
      </c>
      <c r="C121" s="12">
        <v>5.8900000000000006</v>
      </c>
    </row>
    <row r="122" spans="1:3" x14ac:dyDescent="0.25">
      <c r="A122" s="11" t="s">
        <v>44</v>
      </c>
      <c r="B122" s="12">
        <v>2.7255000000000003</v>
      </c>
      <c r="C122" s="12">
        <v>5.8900000000000006</v>
      </c>
    </row>
    <row r="123" spans="1:3" x14ac:dyDescent="0.25">
      <c r="A123" s="11" t="s">
        <v>69</v>
      </c>
      <c r="B123" s="12">
        <v>2.14</v>
      </c>
      <c r="C123" s="12"/>
    </row>
    <row r="124" spans="1:3" x14ac:dyDescent="0.25">
      <c r="A124" s="11" t="s">
        <v>272</v>
      </c>
      <c r="B124" s="12">
        <v>0.58550000000000002</v>
      </c>
      <c r="C124" s="12">
        <v>4.49</v>
      </c>
    </row>
    <row r="125" spans="1:3" x14ac:dyDescent="0.25">
      <c r="A125" s="11" t="s">
        <v>265</v>
      </c>
      <c r="B125" s="12">
        <v>0</v>
      </c>
      <c r="C125" s="12">
        <v>1.4</v>
      </c>
    </row>
    <row r="126" spans="1:3" x14ac:dyDescent="0.25">
      <c r="A126" s="11" t="s">
        <v>118</v>
      </c>
      <c r="B126" s="12">
        <v>5.5754999999999999</v>
      </c>
      <c r="C126" s="12">
        <v>5.8900000000000006</v>
      </c>
    </row>
    <row r="134" spans="1:3" x14ac:dyDescent="0.25">
      <c r="A134" s="10" t="s">
        <v>117</v>
      </c>
      <c r="B134" s="11" t="s">
        <v>121</v>
      </c>
      <c r="C134" s="11" t="s">
        <v>120</v>
      </c>
    </row>
    <row r="135" spans="1:3" x14ac:dyDescent="0.25">
      <c r="A135" s="11" t="s">
        <v>45</v>
      </c>
      <c r="B135" s="12">
        <v>56.400000000000006</v>
      </c>
      <c r="C135" s="12">
        <v>1</v>
      </c>
    </row>
    <row r="136" spans="1:3" x14ac:dyDescent="0.25">
      <c r="A136" s="11" t="s">
        <v>19</v>
      </c>
      <c r="B136" s="12">
        <v>41.400000000000006</v>
      </c>
      <c r="C136" s="12">
        <v>0</v>
      </c>
    </row>
    <row r="137" spans="1:3" x14ac:dyDescent="0.25">
      <c r="A137" s="11" t="s">
        <v>62</v>
      </c>
      <c r="B137" s="12">
        <v>41.400000000000006</v>
      </c>
      <c r="C137" s="12">
        <v>0</v>
      </c>
    </row>
    <row r="138" spans="1:3" x14ac:dyDescent="0.25">
      <c r="A138" s="11" t="s">
        <v>21</v>
      </c>
      <c r="B138" s="12">
        <v>11</v>
      </c>
      <c r="C138" s="12">
        <v>1</v>
      </c>
    </row>
    <row r="139" spans="1:3" x14ac:dyDescent="0.25">
      <c r="A139" s="11" t="s">
        <v>62</v>
      </c>
      <c r="B139" s="12">
        <v>11</v>
      </c>
      <c r="C139" s="12">
        <v>0</v>
      </c>
    </row>
    <row r="140" spans="1:3" x14ac:dyDescent="0.25">
      <c r="A140" s="11" t="s">
        <v>146</v>
      </c>
      <c r="B140" s="12">
        <v>0</v>
      </c>
      <c r="C140" s="12">
        <v>1</v>
      </c>
    </row>
    <row r="141" spans="1:3" x14ac:dyDescent="0.25">
      <c r="A141" s="11" t="s">
        <v>122</v>
      </c>
      <c r="B141" s="12">
        <v>4</v>
      </c>
      <c r="C141" s="12">
        <v>0</v>
      </c>
    </row>
    <row r="142" spans="1:3" x14ac:dyDescent="0.25">
      <c r="A142" s="11" t="s">
        <v>62</v>
      </c>
      <c r="B142" s="12">
        <v>4</v>
      </c>
      <c r="C142" s="12">
        <v>0</v>
      </c>
    </row>
    <row r="143" spans="1:3" x14ac:dyDescent="0.25">
      <c r="A143" s="11" t="s">
        <v>118</v>
      </c>
      <c r="B143" s="12">
        <v>56.400000000000006</v>
      </c>
      <c r="C143" s="12">
        <v>1</v>
      </c>
    </row>
    <row r="153" spans="1:3" x14ac:dyDescent="0.25">
      <c r="A153" s="10" t="s">
        <v>117</v>
      </c>
      <c r="B153" s="11" t="s">
        <v>121</v>
      </c>
      <c r="C153" s="11" t="s">
        <v>120</v>
      </c>
    </row>
    <row r="154" spans="1:3" x14ac:dyDescent="0.25">
      <c r="A154" s="11" t="s">
        <v>41</v>
      </c>
      <c r="B154" s="12">
        <v>19.830000000000002</v>
      </c>
      <c r="C154" s="12">
        <v>1.4</v>
      </c>
    </row>
    <row r="155" spans="1:3" x14ac:dyDescent="0.25">
      <c r="A155" s="11" t="s">
        <v>21</v>
      </c>
      <c r="B155" s="12">
        <v>11.88</v>
      </c>
      <c r="C155" s="12">
        <v>0</v>
      </c>
    </row>
    <row r="156" spans="1:3" x14ac:dyDescent="0.25">
      <c r="A156" s="11" t="s">
        <v>48</v>
      </c>
      <c r="B156" s="12">
        <v>11.88</v>
      </c>
      <c r="C156" s="12">
        <v>0</v>
      </c>
    </row>
    <row r="157" spans="1:3" x14ac:dyDescent="0.25">
      <c r="A157" s="11" t="s">
        <v>122</v>
      </c>
      <c r="B157" s="12">
        <v>7.95</v>
      </c>
      <c r="C157" s="12">
        <v>1.4</v>
      </c>
    </row>
    <row r="158" spans="1:3" x14ac:dyDescent="0.25">
      <c r="A158" s="11" t="s">
        <v>48</v>
      </c>
      <c r="B158" s="12">
        <v>3.5</v>
      </c>
      <c r="C158" s="12">
        <v>0</v>
      </c>
    </row>
    <row r="159" spans="1:3" x14ac:dyDescent="0.25">
      <c r="A159" s="11" t="s">
        <v>210</v>
      </c>
      <c r="B159" s="12">
        <v>4.45</v>
      </c>
      <c r="C159" s="12">
        <v>1.4</v>
      </c>
    </row>
    <row r="160" spans="1:3" x14ac:dyDescent="0.25">
      <c r="A160" s="11" t="s">
        <v>118</v>
      </c>
      <c r="B160" s="12">
        <v>19.830000000000002</v>
      </c>
      <c r="C160" s="12">
        <v>1.4</v>
      </c>
    </row>
    <row r="171" spans="1:3" x14ac:dyDescent="0.25">
      <c r="A171" s="10" t="s">
        <v>117</v>
      </c>
      <c r="B171" s="11" t="s">
        <v>121</v>
      </c>
      <c r="C171" s="11" t="s">
        <v>120</v>
      </c>
    </row>
    <row r="172" spans="1:3" x14ac:dyDescent="0.25">
      <c r="A172" s="11" t="s">
        <v>42</v>
      </c>
      <c r="B172" s="12">
        <v>70</v>
      </c>
      <c r="C172" s="12">
        <v>222</v>
      </c>
    </row>
    <row r="173" spans="1:3" x14ac:dyDescent="0.25">
      <c r="A173" s="11" t="s">
        <v>21</v>
      </c>
      <c r="B173" s="12">
        <v>70</v>
      </c>
      <c r="C173" s="12">
        <v>200</v>
      </c>
    </row>
    <row r="174" spans="1:3" x14ac:dyDescent="0.25">
      <c r="A174" s="11" t="s">
        <v>181</v>
      </c>
      <c r="B174" s="12">
        <v>70</v>
      </c>
      <c r="C174" s="12">
        <v>200</v>
      </c>
    </row>
    <row r="175" spans="1:3" x14ac:dyDescent="0.25">
      <c r="A175" s="11" t="s">
        <v>122</v>
      </c>
      <c r="B175" s="12">
        <v>0</v>
      </c>
      <c r="C175" s="12">
        <v>22</v>
      </c>
    </row>
    <row r="176" spans="1:3" x14ac:dyDescent="0.25">
      <c r="A176" s="11" t="s">
        <v>181</v>
      </c>
      <c r="B176" s="12">
        <v>0</v>
      </c>
      <c r="C176" s="12">
        <v>5</v>
      </c>
    </row>
    <row r="177" spans="1:3" x14ac:dyDescent="0.25">
      <c r="A177" s="11" t="s">
        <v>257</v>
      </c>
      <c r="B177" s="12">
        <v>0</v>
      </c>
      <c r="C177" s="12">
        <v>17</v>
      </c>
    </row>
    <row r="178" spans="1:3" x14ac:dyDescent="0.25">
      <c r="A178" s="11" t="s">
        <v>118</v>
      </c>
      <c r="B178" s="12">
        <v>70</v>
      </c>
      <c r="C178" s="12">
        <v>222</v>
      </c>
    </row>
    <row r="190" spans="1:3" x14ac:dyDescent="0.25">
      <c r="A190" s="10" t="s">
        <v>117</v>
      </c>
      <c r="B190" s="11" t="s">
        <v>121</v>
      </c>
      <c r="C190" s="11" t="s">
        <v>120</v>
      </c>
    </row>
    <row r="191" spans="1:3" x14ac:dyDescent="0.25">
      <c r="A191" s="11" t="s">
        <v>212</v>
      </c>
      <c r="B191" s="12">
        <v>0</v>
      </c>
      <c r="C191" s="12">
        <v>430</v>
      </c>
    </row>
    <row r="192" spans="1:3" x14ac:dyDescent="0.25">
      <c r="A192" s="11" t="s">
        <v>21</v>
      </c>
      <c r="B192" s="12">
        <v>0</v>
      </c>
      <c r="C192" s="12">
        <v>430</v>
      </c>
    </row>
    <row r="193" spans="1:3" x14ac:dyDescent="0.25">
      <c r="A193" s="11" t="s">
        <v>158</v>
      </c>
      <c r="B193" s="12">
        <v>0</v>
      </c>
      <c r="C193" s="12">
        <v>430</v>
      </c>
    </row>
    <row r="194" spans="1:3" x14ac:dyDescent="0.25">
      <c r="A194" s="11" t="s">
        <v>118</v>
      </c>
      <c r="B194" s="12">
        <v>0</v>
      </c>
      <c r="C194" s="12">
        <v>430</v>
      </c>
    </row>
  </sheetData>
  <pageMargins left="0.7" right="0.7" top="0.75" bottom="0.75" header="0.3" footer="0.3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"/>
  <sheetViews>
    <sheetView workbookViewId="0">
      <selection activeCell="B16" sqref="B16"/>
    </sheetView>
  </sheetViews>
  <sheetFormatPr baseColWidth="10" defaultRowHeight="15" x14ac:dyDescent="0.25"/>
  <cols>
    <col min="1" max="1" width="37.42578125" customWidth="1"/>
    <col min="2" max="2" width="37.7109375" customWidth="1"/>
    <col min="5" max="5" width="13.42578125" customWidth="1"/>
    <col min="6" max="6" width="21.42578125" customWidth="1"/>
    <col min="7" max="7" width="25" customWidth="1"/>
    <col min="8" max="8" width="36.42578125" customWidth="1"/>
    <col min="9" max="9" width="44.85546875" customWidth="1"/>
    <col min="10" max="10" width="21.28515625" customWidth="1"/>
    <col min="11" max="11" width="24.28515625" customWidth="1"/>
    <col min="12" max="12" width="15.7109375" customWidth="1"/>
    <col min="15" max="15" width="21.140625" customWidth="1"/>
    <col min="16" max="16" width="15.7109375" customWidth="1"/>
    <col min="17" max="17" width="20.42578125" customWidth="1"/>
  </cols>
  <sheetData>
    <row r="1" spans="1:17" x14ac:dyDescent="0.25">
      <c r="A1" t="s">
        <v>52</v>
      </c>
      <c r="B1" t="s">
        <v>51</v>
      </c>
      <c r="C1" t="s">
        <v>1</v>
      </c>
      <c r="D1" t="s">
        <v>16</v>
      </c>
      <c r="E1" t="s">
        <v>2</v>
      </c>
      <c r="F1" t="s">
        <v>3</v>
      </c>
      <c r="G1" t="s">
        <v>23</v>
      </c>
      <c r="H1" t="s">
        <v>24</v>
      </c>
      <c r="I1" t="s">
        <v>25</v>
      </c>
      <c r="J1" t="s">
        <v>4</v>
      </c>
      <c r="K1" t="s">
        <v>5</v>
      </c>
      <c r="L1" t="s">
        <v>12</v>
      </c>
      <c r="M1" t="s">
        <v>13</v>
      </c>
      <c r="N1" t="s">
        <v>14</v>
      </c>
      <c r="O1" t="s">
        <v>6</v>
      </c>
      <c r="P1" t="s">
        <v>7</v>
      </c>
      <c r="Q1" t="s">
        <v>8</v>
      </c>
    </row>
    <row r="2" spans="1:17" x14ac:dyDescent="0.25">
      <c r="A2" t="s">
        <v>49</v>
      </c>
      <c r="B2" t="s">
        <v>40</v>
      </c>
      <c r="C2" t="s">
        <v>177</v>
      </c>
      <c r="D2" t="s">
        <v>29</v>
      </c>
      <c r="E2" s="24">
        <v>44149</v>
      </c>
      <c r="F2" s="24">
        <v>44149</v>
      </c>
      <c r="G2" t="s">
        <v>27</v>
      </c>
      <c r="H2" t="s">
        <v>28</v>
      </c>
      <c r="I2" t="s">
        <v>89</v>
      </c>
      <c r="J2">
        <v>0.5</v>
      </c>
      <c r="K2">
        <v>0</v>
      </c>
      <c r="L2">
        <v>0.5</v>
      </c>
      <c r="M2" t="s">
        <v>183</v>
      </c>
      <c r="N2" t="s">
        <v>184</v>
      </c>
      <c r="O2" t="s">
        <v>84</v>
      </c>
      <c r="P2" t="s">
        <v>9</v>
      </c>
      <c r="Q2" t="s">
        <v>22</v>
      </c>
    </row>
    <row r="3" spans="1:17" x14ac:dyDescent="0.25">
      <c r="A3" t="s">
        <v>49</v>
      </c>
      <c r="B3" t="s">
        <v>40</v>
      </c>
      <c r="C3" t="s">
        <v>177</v>
      </c>
      <c r="D3" t="s">
        <v>17</v>
      </c>
      <c r="E3" s="24">
        <v>44186</v>
      </c>
      <c r="F3" s="24">
        <v>44186</v>
      </c>
      <c r="G3" t="s">
        <v>27</v>
      </c>
      <c r="H3" t="s">
        <v>28</v>
      </c>
      <c r="I3" t="s">
        <v>89</v>
      </c>
      <c r="J3">
        <v>2.5</v>
      </c>
      <c r="K3">
        <v>0</v>
      </c>
      <c r="L3">
        <v>2.5</v>
      </c>
      <c r="M3" t="s">
        <v>185</v>
      </c>
      <c r="N3" t="s">
        <v>76</v>
      </c>
      <c r="O3" t="s">
        <v>84</v>
      </c>
      <c r="P3" t="s">
        <v>9</v>
      </c>
      <c r="Q3" t="s">
        <v>22</v>
      </c>
    </row>
    <row r="4" spans="1:17" x14ac:dyDescent="0.25">
      <c r="A4" t="s">
        <v>49</v>
      </c>
      <c r="B4" t="s">
        <v>124</v>
      </c>
      <c r="C4" t="s">
        <v>79</v>
      </c>
      <c r="D4" t="s">
        <v>92</v>
      </c>
      <c r="E4" s="24">
        <v>44274</v>
      </c>
      <c r="F4" s="24">
        <v>44274</v>
      </c>
      <c r="G4" t="s">
        <v>90</v>
      </c>
      <c r="H4" t="s">
        <v>90</v>
      </c>
      <c r="I4" t="s">
        <v>90</v>
      </c>
      <c r="J4">
        <v>0.02</v>
      </c>
      <c r="K4">
        <v>0.01</v>
      </c>
      <c r="L4">
        <v>0.03</v>
      </c>
      <c r="M4" t="s">
        <v>128</v>
      </c>
      <c r="N4" t="s">
        <v>129</v>
      </c>
      <c r="O4" t="s">
        <v>130</v>
      </c>
      <c r="P4" t="s">
        <v>131</v>
      </c>
      <c r="Q4" t="s">
        <v>22</v>
      </c>
    </row>
    <row r="5" spans="1:17" x14ac:dyDescent="0.25">
      <c r="A5" t="s">
        <v>49</v>
      </c>
      <c r="B5" t="s">
        <v>44</v>
      </c>
      <c r="C5" t="s">
        <v>69</v>
      </c>
      <c r="D5" t="s">
        <v>19</v>
      </c>
      <c r="E5" s="24">
        <v>44228</v>
      </c>
      <c r="F5" s="24">
        <v>44230</v>
      </c>
      <c r="G5" t="s">
        <v>27</v>
      </c>
      <c r="H5" t="s">
        <v>28</v>
      </c>
      <c r="I5" t="s">
        <v>28</v>
      </c>
      <c r="J5">
        <v>2.85</v>
      </c>
      <c r="K5">
        <v>0</v>
      </c>
      <c r="L5">
        <v>2.85</v>
      </c>
      <c r="M5" t="s">
        <v>77</v>
      </c>
      <c r="N5" t="s">
        <v>78</v>
      </c>
      <c r="O5" t="s">
        <v>70</v>
      </c>
      <c r="P5" t="s">
        <v>35</v>
      </c>
      <c r="Q5" t="s">
        <v>22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"/>
  <sheetViews>
    <sheetView workbookViewId="0">
      <selection activeCell="C12" sqref="C12"/>
    </sheetView>
  </sheetViews>
  <sheetFormatPr baseColWidth="10" defaultRowHeight="15" x14ac:dyDescent="0.25"/>
  <cols>
    <col min="1" max="1" width="37.42578125" customWidth="1"/>
    <col min="2" max="2" width="37.7109375" customWidth="1"/>
    <col min="5" max="5" width="13.42578125" customWidth="1"/>
    <col min="6" max="6" width="21.42578125" customWidth="1"/>
    <col min="7" max="7" width="25" customWidth="1"/>
    <col min="8" max="8" width="36.42578125" customWidth="1"/>
    <col min="9" max="9" width="44.85546875" customWidth="1"/>
    <col min="10" max="10" width="21.28515625" customWidth="1"/>
    <col min="11" max="11" width="24.28515625" customWidth="1"/>
    <col min="12" max="12" width="15.7109375" customWidth="1"/>
    <col min="15" max="15" width="21.140625" customWidth="1"/>
    <col min="16" max="16" width="15.7109375" customWidth="1"/>
    <col min="17" max="17" width="20.42578125" customWidth="1"/>
  </cols>
  <sheetData>
    <row r="1" spans="1:17" x14ac:dyDescent="0.25">
      <c r="A1" t="s">
        <v>52</v>
      </c>
      <c r="B1" t="s">
        <v>51</v>
      </c>
      <c r="C1" t="s">
        <v>1</v>
      </c>
      <c r="D1" t="s">
        <v>16</v>
      </c>
      <c r="E1" t="s">
        <v>2</v>
      </c>
      <c r="F1" t="s">
        <v>3</v>
      </c>
      <c r="G1" t="s">
        <v>23</v>
      </c>
      <c r="H1" t="s">
        <v>24</v>
      </c>
      <c r="I1" t="s">
        <v>25</v>
      </c>
      <c r="J1" t="s">
        <v>4</v>
      </c>
      <c r="K1" t="s">
        <v>5</v>
      </c>
      <c r="L1" t="s">
        <v>12</v>
      </c>
      <c r="M1" t="s">
        <v>13</v>
      </c>
      <c r="N1" t="s">
        <v>14</v>
      </c>
      <c r="O1" t="s">
        <v>6</v>
      </c>
      <c r="P1" t="s">
        <v>7</v>
      </c>
      <c r="Q1" t="s">
        <v>8</v>
      </c>
    </row>
    <row r="2" spans="1:17" x14ac:dyDescent="0.25">
      <c r="A2" t="s">
        <v>49</v>
      </c>
      <c r="B2" t="s">
        <v>124</v>
      </c>
      <c r="C2" t="s">
        <v>47</v>
      </c>
      <c r="D2" t="s">
        <v>21</v>
      </c>
      <c r="E2" s="24">
        <v>44278</v>
      </c>
      <c r="F2" s="24">
        <v>44278</v>
      </c>
      <c r="G2" t="s">
        <v>28</v>
      </c>
      <c r="H2" t="s">
        <v>27</v>
      </c>
      <c r="I2" t="s">
        <v>28</v>
      </c>
      <c r="J2">
        <v>0</v>
      </c>
      <c r="K2">
        <v>0.04</v>
      </c>
      <c r="L2">
        <v>0.04</v>
      </c>
      <c r="M2" t="s">
        <v>133</v>
      </c>
      <c r="N2" t="s">
        <v>134</v>
      </c>
      <c r="O2" t="s">
        <v>135</v>
      </c>
      <c r="P2" t="s">
        <v>131</v>
      </c>
      <c r="Q2" t="s">
        <v>26</v>
      </c>
    </row>
    <row r="3" spans="1:17" x14ac:dyDescent="0.25">
      <c r="A3" t="s">
        <v>49</v>
      </c>
      <c r="B3" t="s">
        <v>40</v>
      </c>
      <c r="C3" t="s">
        <v>65</v>
      </c>
      <c r="D3" t="s">
        <v>18</v>
      </c>
      <c r="E3" s="24">
        <v>44227</v>
      </c>
      <c r="F3" s="24">
        <v>44227</v>
      </c>
      <c r="G3" t="s">
        <v>27</v>
      </c>
      <c r="H3" t="s">
        <v>28</v>
      </c>
      <c r="I3" t="s">
        <v>28</v>
      </c>
      <c r="J3">
        <v>0.31440000000000001</v>
      </c>
      <c r="K3">
        <v>0</v>
      </c>
      <c r="L3">
        <v>0.31440000000000001</v>
      </c>
      <c r="M3" t="s">
        <v>66</v>
      </c>
      <c r="N3" t="s">
        <v>67</v>
      </c>
      <c r="O3" t="s">
        <v>68</v>
      </c>
      <c r="P3" t="s">
        <v>10</v>
      </c>
      <c r="Q3" t="s">
        <v>26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S73"/>
  <sheetViews>
    <sheetView tabSelected="1" zoomScale="46" zoomScaleNormal="46" workbookViewId="0">
      <selection activeCell="A3" sqref="A3"/>
    </sheetView>
  </sheetViews>
  <sheetFormatPr baseColWidth="10" defaultRowHeight="15" x14ac:dyDescent="0.25"/>
  <cols>
    <col min="1" max="1" width="11.140625" style="1" customWidth="1"/>
    <col min="2" max="2" width="24.85546875" style="2" customWidth="1"/>
    <col min="3" max="3" width="33" style="1" customWidth="1"/>
    <col min="4" max="4" width="23" style="1" customWidth="1"/>
    <col min="5" max="5" width="16.42578125" style="1" customWidth="1"/>
    <col min="6" max="6" width="22.42578125" style="1" customWidth="1"/>
    <col min="7" max="7" width="20.42578125" style="1" customWidth="1"/>
    <col min="8" max="8" width="13.42578125" style="1" customWidth="1"/>
    <col min="9" max="9" width="13.7109375" style="1" customWidth="1"/>
    <col min="10" max="10" width="15.7109375" style="1" customWidth="1"/>
    <col min="11" max="11" width="21.7109375" style="1" customWidth="1"/>
    <col min="12" max="12" width="21.140625" style="1" customWidth="1"/>
    <col min="13" max="13" width="22.7109375" style="1" customWidth="1"/>
    <col min="14" max="14" width="24.140625" style="1" customWidth="1"/>
    <col min="15" max="15" width="25.140625" style="1" customWidth="1"/>
    <col min="16" max="16" width="31" style="1" customWidth="1"/>
    <col min="17" max="17" width="21.7109375" style="1" customWidth="1"/>
    <col min="18" max="18" width="26" style="1" customWidth="1"/>
    <col min="21" max="22" width="11.42578125" customWidth="1"/>
  </cols>
  <sheetData>
    <row r="1" spans="1:18" ht="86.25" customHeight="1" x14ac:dyDescent="0.25">
      <c r="A1" s="129"/>
      <c r="B1" s="302" t="s">
        <v>269</v>
      </c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</row>
    <row r="2" spans="1:18" ht="78.75" customHeight="1" x14ac:dyDescent="0.25">
      <c r="A2" s="129"/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</row>
    <row r="3" spans="1:18" s="216" customFormat="1" ht="109.5" customHeight="1" x14ac:dyDescent="0.3">
      <c r="A3" s="217" t="s">
        <v>0</v>
      </c>
      <c r="B3" s="218" t="s">
        <v>52</v>
      </c>
      <c r="C3" s="217" t="s">
        <v>51</v>
      </c>
      <c r="D3" s="219" t="s">
        <v>1</v>
      </c>
      <c r="E3" s="219" t="s">
        <v>16</v>
      </c>
      <c r="F3" s="217" t="s">
        <v>2</v>
      </c>
      <c r="G3" s="217" t="s">
        <v>3</v>
      </c>
      <c r="H3" s="217" t="s">
        <v>23</v>
      </c>
      <c r="I3" s="217" t="s">
        <v>24</v>
      </c>
      <c r="J3" s="217" t="s">
        <v>25</v>
      </c>
      <c r="K3" s="220" t="s">
        <v>4</v>
      </c>
      <c r="L3" s="217" t="s">
        <v>5</v>
      </c>
      <c r="M3" s="217" t="s">
        <v>12</v>
      </c>
      <c r="N3" s="217" t="s">
        <v>13</v>
      </c>
      <c r="O3" s="217" t="s">
        <v>14</v>
      </c>
      <c r="P3" s="219" t="s">
        <v>6</v>
      </c>
      <c r="Q3" s="219" t="s">
        <v>7</v>
      </c>
      <c r="R3" s="219" t="s">
        <v>8</v>
      </c>
    </row>
    <row r="4" spans="1:18" ht="116.25" customHeight="1" x14ac:dyDescent="0.25">
      <c r="A4" s="130">
        <v>1</v>
      </c>
      <c r="B4" s="137" t="s">
        <v>49</v>
      </c>
      <c r="C4" s="137" t="s">
        <v>40</v>
      </c>
      <c r="D4" s="138" t="s">
        <v>177</v>
      </c>
      <c r="E4" s="138" t="s">
        <v>29</v>
      </c>
      <c r="F4" s="139">
        <v>44149</v>
      </c>
      <c r="G4" s="140">
        <v>44149</v>
      </c>
      <c r="H4" s="137" t="s">
        <v>27</v>
      </c>
      <c r="I4" s="137"/>
      <c r="J4" s="137"/>
      <c r="K4" s="141">
        <v>0.5</v>
      </c>
      <c r="L4" s="142">
        <v>0</v>
      </c>
      <c r="M4" s="143">
        <f>K4+L4</f>
        <v>0.5</v>
      </c>
      <c r="N4" s="137" t="str">
        <f>'[1]Formato registro de incendios'!N2</f>
        <v>13°48'9.11"N</v>
      </c>
      <c r="O4" s="137" t="str">
        <f>'[1]Formato registro de incendios'!O2</f>
        <v xml:space="preserve"> 89°19'58.23"O</v>
      </c>
      <c r="P4" s="144" t="s">
        <v>84</v>
      </c>
      <c r="Q4" s="144" t="s">
        <v>9</v>
      </c>
      <c r="R4" s="145" t="s">
        <v>22</v>
      </c>
    </row>
    <row r="5" spans="1:18" ht="103.5" customHeight="1" x14ac:dyDescent="0.25">
      <c r="A5" s="130">
        <f>A4+1</f>
        <v>2</v>
      </c>
      <c r="B5" s="137" t="s">
        <v>49</v>
      </c>
      <c r="C5" s="137" t="s">
        <v>40</v>
      </c>
      <c r="D5" s="138" t="s">
        <v>177</v>
      </c>
      <c r="E5" s="138" t="s">
        <v>17</v>
      </c>
      <c r="F5" s="139">
        <v>44186</v>
      </c>
      <c r="G5" s="140">
        <v>44186</v>
      </c>
      <c r="H5" s="137" t="s">
        <v>27</v>
      </c>
      <c r="I5" s="137"/>
      <c r="J5" s="137"/>
      <c r="K5" s="141">
        <v>2.5</v>
      </c>
      <c r="L5" s="142">
        <v>0</v>
      </c>
      <c r="M5" s="143">
        <f t="shared" ref="M5:M23" si="0">K5+L5</f>
        <v>2.5</v>
      </c>
      <c r="N5" s="137" t="str">
        <f>'[1]Formato registro de incendios'!$N$3</f>
        <v xml:space="preserve"> 13°48'8.86"N</v>
      </c>
      <c r="O5" s="137" t="s">
        <v>76</v>
      </c>
      <c r="P5" s="144" t="s">
        <v>84</v>
      </c>
      <c r="Q5" s="144" t="s">
        <v>9</v>
      </c>
      <c r="R5" s="145" t="s">
        <v>22</v>
      </c>
    </row>
    <row r="6" spans="1:18" ht="75" customHeight="1" x14ac:dyDescent="0.25">
      <c r="A6" s="130">
        <f t="shared" ref="A6:A16" si="1">A5+1</f>
        <v>3</v>
      </c>
      <c r="B6" s="137" t="s">
        <v>49</v>
      </c>
      <c r="C6" s="137" t="s">
        <v>40</v>
      </c>
      <c r="D6" s="138" t="s">
        <v>65</v>
      </c>
      <c r="E6" s="138" t="s">
        <v>18</v>
      </c>
      <c r="F6" s="139">
        <v>44227</v>
      </c>
      <c r="G6" s="140">
        <v>44227</v>
      </c>
      <c r="H6" s="137" t="s">
        <v>27</v>
      </c>
      <c r="I6" s="137"/>
      <c r="J6" s="137"/>
      <c r="K6" s="146">
        <v>0.31440000000000001</v>
      </c>
      <c r="L6" s="142">
        <v>0</v>
      </c>
      <c r="M6" s="143">
        <f>K6+L6</f>
        <v>0.31440000000000001</v>
      </c>
      <c r="N6" s="137" t="s">
        <v>66</v>
      </c>
      <c r="O6" s="137" t="s">
        <v>67</v>
      </c>
      <c r="P6" s="144" t="s">
        <v>68</v>
      </c>
      <c r="Q6" s="144" t="s">
        <v>10</v>
      </c>
      <c r="R6" s="145" t="s">
        <v>26</v>
      </c>
    </row>
    <row r="7" spans="1:18" ht="75" customHeight="1" x14ac:dyDescent="0.25">
      <c r="A7" s="130">
        <f t="shared" si="1"/>
        <v>4</v>
      </c>
      <c r="B7" s="137" t="s">
        <v>49</v>
      </c>
      <c r="C7" s="137" t="s">
        <v>44</v>
      </c>
      <c r="D7" s="138" t="s">
        <v>69</v>
      </c>
      <c r="E7" s="138" t="s">
        <v>19</v>
      </c>
      <c r="F7" s="139">
        <v>44228</v>
      </c>
      <c r="G7" s="140">
        <v>44230</v>
      </c>
      <c r="H7" s="137" t="s">
        <v>27</v>
      </c>
      <c r="I7" s="137"/>
      <c r="J7" s="137"/>
      <c r="K7" s="147">
        <v>2.85</v>
      </c>
      <c r="L7" s="142">
        <v>0</v>
      </c>
      <c r="M7" s="143">
        <f t="shared" si="0"/>
        <v>2.85</v>
      </c>
      <c r="N7" s="137" t="s">
        <v>77</v>
      </c>
      <c r="O7" s="137" t="s">
        <v>78</v>
      </c>
      <c r="P7" s="144" t="s">
        <v>70</v>
      </c>
      <c r="Q7" s="144" t="s">
        <v>35</v>
      </c>
      <c r="R7" s="145" t="s">
        <v>22</v>
      </c>
    </row>
    <row r="8" spans="1:18" ht="75" customHeight="1" x14ac:dyDescent="0.25">
      <c r="A8" s="130">
        <f t="shared" si="1"/>
        <v>5</v>
      </c>
      <c r="B8" s="137" t="s">
        <v>49</v>
      </c>
      <c r="C8" s="137" t="s">
        <v>40</v>
      </c>
      <c r="D8" s="138" t="s">
        <v>177</v>
      </c>
      <c r="E8" s="138" t="s">
        <v>19</v>
      </c>
      <c r="F8" s="139">
        <v>44235</v>
      </c>
      <c r="G8" s="140">
        <v>44235</v>
      </c>
      <c r="H8" s="137" t="s">
        <v>90</v>
      </c>
      <c r="I8" s="137"/>
      <c r="J8" s="137"/>
      <c r="K8" s="147">
        <v>0.25</v>
      </c>
      <c r="L8" s="142">
        <v>0</v>
      </c>
      <c r="M8" s="143">
        <f t="shared" si="0"/>
        <v>0.25</v>
      </c>
      <c r="N8" s="137" t="s">
        <v>85</v>
      </c>
      <c r="O8" s="137" t="s">
        <v>86</v>
      </c>
      <c r="P8" s="138" t="s">
        <v>93</v>
      </c>
      <c r="Q8" s="138" t="s">
        <v>9</v>
      </c>
      <c r="R8" s="137" t="s">
        <v>213</v>
      </c>
    </row>
    <row r="9" spans="1:18" ht="75" customHeight="1" x14ac:dyDescent="0.25">
      <c r="A9" s="130">
        <f t="shared" si="1"/>
        <v>6</v>
      </c>
      <c r="B9" s="137" t="s">
        <v>49</v>
      </c>
      <c r="C9" s="137" t="s">
        <v>37</v>
      </c>
      <c r="D9" s="138" t="s">
        <v>178</v>
      </c>
      <c r="E9" s="138" t="s">
        <v>19</v>
      </c>
      <c r="F9" s="139">
        <v>44243</v>
      </c>
      <c r="G9" s="140">
        <v>44244</v>
      </c>
      <c r="H9" s="137"/>
      <c r="I9" s="137" t="s">
        <v>27</v>
      </c>
      <c r="J9" s="137"/>
      <c r="K9" s="147">
        <v>0</v>
      </c>
      <c r="L9" s="142">
        <v>0.25</v>
      </c>
      <c r="M9" s="143">
        <f t="shared" si="0"/>
        <v>0.25</v>
      </c>
      <c r="N9" s="137" t="s">
        <v>71</v>
      </c>
      <c r="O9" s="137" t="s">
        <v>72</v>
      </c>
      <c r="P9" s="138" t="s">
        <v>73</v>
      </c>
      <c r="Q9" s="138" t="s">
        <v>33</v>
      </c>
      <c r="R9" s="137" t="s">
        <v>15</v>
      </c>
    </row>
    <row r="10" spans="1:18" ht="75" customHeight="1" x14ac:dyDescent="0.25">
      <c r="A10" s="130">
        <f t="shared" si="1"/>
        <v>7</v>
      </c>
      <c r="B10" s="148" t="s">
        <v>49</v>
      </c>
      <c r="C10" s="148" t="s">
        <v>45</v>
      </c>
      <c r="D10" s="138" t="s">
        <v>62</v>
      </c>
      <c r="E10" s="138" t="s">
        <v>19</v>
      </c>
      <c r="F10" s="139">
        <v>44242</v>
      </c>
      <c r="G10" s="140">
        <v>44242</v>
      </c>
      <c r="H10" s="148" t="s">
        <v>27</v>
      </c>
      <c r="I10" s="148"/>
      <c r="J10" s="148"/>
      <c r="K10" s="149">
        <v>0.7</v>
      </c>
      <c r="L10" s="150">
        <v>0</v>
      </c>
      <c r="M10" s="143">
        <f t="shared" si="0"/>
        <v>0.7</v>
      </c>
      <c r="N10" s="151" t="s">
        <v>105</v>
      </c>
      <c r="O10" s="151" t="s">
        <v>106</v>
      </c>
      <c r="P10" s="138" t="s">
        <v>63</v>
      </c>
      <c r="Q10" s="138" t="s">
        <v>32</v>
      </c>
      <c r="R10" s="137" t="s">
        <v>20</v>
      </c>
    </row>
    <row r="11" spans="1:18" ht="75" customHeight="1" x14ac:dyDescent="0.25">
      <c r="A11" s="130">
        <f t="shared" si="1"/>
        <v>8</v>
      </c>
      <c r="B11" s="152" t="s">
        <v>49</v>
      </c>
      <c r="C11" s="152" t="s">
        <v>45</v>
      </c>
      <c r="D11" s="153" t="s">
        <v>62</v>
      </c>
      <c r="E11" s="153" t="s">
        <v>19</v>
      </c>
      <c r="F11" s="154">
        <v>44245</v>
      </c>
      <c r="G11" s="155">
        <v>44245</v>
      </c>
      <c r="H11" s="148" t="s">
        <v>27</v>
      </c>
      <c r="I11" s="148"/>
      <c r="J11" s="148"/>
      <c r="K11" s="141">
        <v>0.7</v>
      </c>
      <c r="L11" s="156">
        <v>0</v>
      </c>
      <c r="M11" s="143">
        <f t="shared" si="0"/>
        <v>0.7</v>
      </c>
      <c r="N11" s="151" t="s">
        <v>107</v>
      </c>
      <c r="O11" s="151" t="s">
        <v>108</v>
      </c>
      <c r="P11" s="153" t="s">
        <v>94</v>
      </c>
      <c r="Q11" s="153" t="s">
        <v>32</v>
      </c>
      <c r="R11" s="137" t="s">
        <v>213</v>
      </c>
    </row>
    <row r="12" spans="1:18" ht="122.25" customHeight="1" x14ac:dyDescent="0.25">
      <c r="A12" s="130">
        <f t="shared" si="1"/>
        <v>9</v>
      </c>
      <c r="B12" s="148" t="s">
        <v>49</v>
      </c>
      <c r="C12" s="148" t="s">
        <v>45</v>
      </c>
      <c r="D12" s="138" t="s">
        <v>62</v>
      </c>
      <c r="E12" s="157" t="s">
        <v>19</v>
      </c>
      <c r="F12" s="158">
        <v>44249</v>
      </c>
      <c r="G12" s="159">
        <v>44250</v>
      </c>
      <c r="H12" s="148" t="s">
        <v>27</v>
      </c>
      <c r="I12" s="148"/>
      <c r="J12" s="148"/>
      <c r="K12" s="150">
        <v>40</v>
      </c>
      <c r="L12" s="150">
        <v>0</v>
      </c>
      <c r="M12" s="143">
        <f t="shared" si="0"/>
        <v>40</v>
      </c>
      <c r="N12" s="160" t="s">
        <v>109</v>
      </c>
      <c r="O12" s="160" t="s">
        <v>110</v>
      </c>
      <c r="P12" s="161" t="s">
        <v>95</v>
      </c>
      <c r="Q12" s="162" t="s">
        <v>32</v>
      </c>
      <c r="R12" s="163" t="s">
        <v>20</v>
      </c>
    </row>
    <row r="13" spans="1:18" ht="90" customHeight="1" x14ac:dyDescent="0.25">
      <c r="A13" s="130">
        <f t="shared" si="1"/>
        <v>10</v>
      </c>
      <c r="B13" s="164" t="s">
        <v>49</v>
      </c>
      <c r="C13" s="164" t="s">
        <v>43</v>
      </c>
      <c r="D13" s="165" t="s">
        <v>53</v>
      </c>
      <c r="E13" s="166" t="s">
        <v>21</v>
      </c>
      <c r="F13" s="167">
        <v>44260</v>
      </c>
      <c r="G13" s="168">
        <v>44261</v>
      </c>
      <c r="H13" s="169" t="s">
        <v>27</v>
      </c>
      <c r="I13" s="169" t="s">
        <v>27</v>
      </c>
      <c r="J13" s="177" t="s">
        <v>27</v>
      </c>
      <c r="K13" s="150">
        <v>20</v>
      </c>
      <c r="L13" s="170">
        <v>21</v>
      </c>
      <c r="M13" s="143">
        <f t="shared" si="0"/>
        <v>41</v>
      </c>
      <c r="N13" s="145" t="s">
        <v>54</v>
      </c>
      <c r="O13" s="145" t="s">
        <v>55</v>
      </c>
      <c r="P13" s="171" t="s">
        <v>56</v>
      </c>
      <c r="Q13" s="171" t="s">
        <v>11</v>
      </c>
      <c r="R13" s="172" t="s">
        <v>15</v>
      </c>
    </row>
    <row r="14" spans="1:18" ht="75" customHeight="1" x14ac:dyDescent="0.25">
      <c r="A14" s="130">
        <f t="shared" si="1"/>
        <v>11</v>
      </c>
      <c r="B14" s="148" t="s">
        <v>49</v>
      </c>
      <c r="C14" s="148" t="s">
        <v>39</v>
      </c>
      <c r="D14" s="138" t="s">
        <v>179</v>
      </c>
      <c r="E14" s="166" t="s">
        <v>21</v>
      </c>
      <c r="F14" s="139">
        <v>44260</v>
      </c>
      <c r="G14" s="140">
        <v>44260</v>
      </c>
      <c r="H14" s="148" t="s">
        <v>27</v>
      </c>
      <c r="I14" s="148" t="s">
        <v>27</v>
      </c>
      <c r="J14" s="148" t="s">
        <v>27</v>
      </c>
      <c r="K14" s="173">
        <v>0.04</v>
      </c>
      <c r="L14" s="170">
        <v>0</v>
      </c>
      <c r="M14" s="174">
        <f>SUM(K14:L14)</f>
        <v>0.04</v>
      </c>
      <c r="N14" s="145" t="s">
        <v>57</v>
      </c>
      <c r="O14" s="145" t="s">
        <v>58</v>
      </c>
      <c r="P14" s="144" t="s">
        <v>59</v>
      </c>
      <c r="Q14" s="175" t="s">
        <v>31</v>
      </c>
      <c r="R14" s="145" t="s">
        <v>20</v>
      </c>
    </row>
    <row r="15" spans="1:18" ht="105" customHeight="1" x14ac:dyDescent="0.25">
      <c r="A15" s="130">
        <f t="shared" si="1"/>
        <v>12</v>
      </c>
      <c r="B15" s="148" t="s">
        <v>49</v>
      </c>
      <c r="C15" s="148" t="s">
        <v>38</v>
      </c>
      <c r="D15" s="138" t="s">
        <v>61</v>
      </c>
      <c r="E15" s="166" t="s">
        <v>21</v>
      </c>
      <c r="F15" s="139">
        <v>44259</v>
      </c>
      <c r="G15" s="140">
        <v>44260</v>
      </c>
      <c r="H15" s="160"/>
      <c r="I15" s="160" t="s">
        <v>27</v>
      </c>
      <c r="J15" s="160"/>
      <c r="K15" s="142">
        <v>0</v>
      </c>
      <c r="L15" s="142">
        <v>150</v>
      </c>
      <c r="M15" s="143">
        <f t="shared" si="0"/>
        <v>150</v>
      </c>
      <c r="N15" s="151" t="s">
        <v>60</v>
      </c>
      <c r="O15" s="151" t="s">
        <v>113</v>
      </c>
      <c r="P15" s="175" t="s">
        <v>98</v>
      </c>
      <c r="Q15" s="175" t="s">
        <v>36</v>
      </c>
      <c r="R15" s="176" t="s">
        <v>15</v>
      </c>
    </row>
    <row r="16" spans="1:18" ht="144.75" customHeight="1" x14ac:dyDescent="0.25">
      <c r="A16" s="130">
        <f t="shared" si="1"/>
        <v>13</v>
      </c>
      <c r="B16" s="148" t="s">
        <v>49</v>
      </c>
      <c r="C16" s="148" t="s">
        <v>38</v>
      </c>
      <c r="D16" s="138" t="s">
        <v>61</v>
      </c>
      <c r="E16" s="166" t="s">
        <v>21</v>
      </c>
      <c r="F16" s="139">
        <v>44254</v>
      </c>
      <c r="G16" s="140">
        <v>44258</v>
      </c>
      <c r="H16" s="160" t="s">
        <v>27</v>
      </c>
      <c r="I16" s="160" t="s">
        <v>27</v>
      </c>
      <c r="J16" s="177" t="s">
        <v>27</v>
      </c>
      <c r="K16" s="178">
        <v>100</v>
      </c>
      <c r="L16" s="178">
        <v>0</v>
      </c>
      <c r="M16" s="179">
        <f t="shared" si="0"/>
        <v>100</v>
      </c>
      <c r="N16" s="151" t="s">
        <v>74</v>
      </c>
      <c r="O16" s="151" t="s">
        <v>112</v>
      </c>
      <c r="P16" s="175" t="s">
        <v>100</v>
      </c>
      <c r="Q16" s="175" t="s">
        <v>36</v>
      </c>
      <c r="R16" s="172" t="s">
        <v>15</v>
      </c>
    </row>
    <row r="17" spans="1:18" ht="125.1" customHeight="1" x14ac:dyDescent="0.25">
      <c r="A17" s="130">
        <v>14</v>
      </c>
      <c r="B17" s="148" t="s">
        <v>49</v>
      </c>
      <c r="C17" s="148" t="s">
        <v>38</v>
      </c>
      <c r="D17" s="138" t="s">
        <v>61</v>
      </c>
      <c r="E17" s="166" t="s">
        <v>21</v>
      </c>
      <c r="F17" s="139">
        <v>44262</v>
      </c>
      <c r="G17" s="140">
        <v>44263</v>
      </c>
      <c r="H17" s="160" t="s">
        <v>27</v>
      </c>
      <c r="I17" s="160"/>
      <c r="J17" s="160"/>
      <c r="K17" s="173">
        <v>1.2</v>
      </c>
      <c r="L17" s="170">
        <v>0</v>
      </c>
      <c r="M17" s="143">
        <f>K17+L17</f>
        <v>1.2</v>
      </c>
      <c r="N17" s="151" t="s">
        <v>74</v>
      </c>
      <c r="O17" s="151" t="s">
        <v>112</v>
      </c>
      <c r="P17" s="180" t="s">
        <v>103</v>
      </c>
      <c r="Q17" s="175" t="s">
        <v>36</v>
      </c>
      <c r="R17" s="137" t="s">
        <v>20</v>
      </c>
    </row>
    <row r="18" spans="1:18" ht="125.1" customHeight="1" x14ac:dyDescent="0.25">
      <c r="A18" s="130">
        <v>15</v>
      </c>
      <c r="B18" s="137" t="s">
        <v>49</v>
      </c>
      <c r="C18" s="137" t="s">
        <v>45</v>
      </c>
      <c r="D18" s="138" t="s">
        <v>62</v>
      </c>
      <c r="E18" s="166" t="s">
        <v>21</v>
      </c>
      <c r="F18" s="139">
        <v>44262</v>
      </c>
      <c r="G18" s="140">
        <v>44262</v>
      </c>
      <c r="H18" s="137" t="s">
        <v>27</v>
      </c>
      <c r="I18" s="137"/>
      <c r="J18" s="137"/>
      <c r="K18" s="156">
        <v>8</v>
      </c>
      <c r="L18" s="156">
        <v>0</v>
      </c>
      <c r="M18" s="181">
        <f>K18+L18</f>
        <v>8</v>
      </c>
      <c r="N18" s="151" t="s">
        <v>111</v>
      </c>
      <c r="O18" s="151" t="s">
        <v>114</v>
      </c>
      <c r="P18" s="138" t="s">
        <v>64</v>
      </c>
      <c r="Q18" s="138" t="s">
        <v>32</v>
      </c>
      <c r="R18" s="137" t="s">
        <v>20</v>
      </c>
    </row>
    <row r="19" spans="1:18" ht="210.75" customHeight="1" x14ac:dyDescent="0.25">
      <c r="A19" s="130">
        <v>16</v>
      </c>
      <c r="B19" s="137" t="s">
        <v>49</v>
      </c>
      <c r="C19" s="137" t="s">
        <v>40</v>
      </c>
      <c r="D19" s="138" t="s">
        <v>177</v>
      </c>
      <c r="E19" s="166" t="s">
        <v>21</v>
      </c>
      <c r="F19" s="139">
        <v>44264</v>
      </c>
      <c r="G19" s="140">
        <v>44264</v>
      </c>
      <c r="H19" s="137" t="s">
        <v>27</v>
      </c>
      <c r="I19" s="137" t="s">
        <v>27</v>
      </c>
      <c r="J19" s="223" t="s">
        <v>27</v>
      </c>
      <c r="K19" s="156">
        <v>8</v>
      </c>
      <c r="L19" s="142">
        <v>5</v>
      </c>
      <c r="M19" s="143">
        <f t="shared" si="0"/>
        <v>13</v>
      </c>
      <c r="N19" s="145" t="s">
        <v>87</v>
      </c>
      <c r="O19" s="145" t="s">
        <v>88</v>
      </c>
      <c r="P19" s="144" t="s">
        <v>96</v>
      </c>
      <c r="Q19" s="144" t="s">
        <v>9</v>
      </c>
      <c r="R19" s="172" t="s">
        <v>15</v>
      </c>
    </row>
    <row r="20" spans="1:18" ht="125.1" customHeight="1" x14ac:dyDescent="0.25">
      <c r="A20" s="130">
        <v>17</v>
      </c>
      <c r="B20" s="137" t="s">
        <v>49</v>
      </c>
      <c r="C20" s="137" t="s">
        <v>40</v>
      </c>
      <c r="D20" s="138" t="s">
        <v>177</v>
      </c>
      <c r="E20" s="166" t="s">
        <v>21</v>
      </c>
      <c r="F20" s="139">
        <v>44272</v>
      </c>
      <c r="G20" s="140" t="s">
        <v>80</v>
      </c>
      <c r="H20" s="137" t="str">
        <f>$H$18</f>
        <v>Si</v>
      </c>
      <c r="I20" s="137" t="s">
        <v>90</v>
      </c>
      <c r="J20" s="223" t="s">
        <v>90</v>
      </c>
      <c r="K20" s="141">
        <v>0.5</v>
      </c>
      <c r="L20" s="142">
        <v>1.5</v>
      </c>
      <c r="M20" s="143">
        <f t="shared" si="0"/>
        <v>2</v>
      </c>
      <c r="N20" s="144" t="s">
        <v>81</v>
      </c>
      <c r="O20" s="144" t="s">
        <v>82</v>
      </c>
      <c r="P20" s="144" t="s">
        <v>83</v>
      </c>
      <c r="Q20" s="144" t="s">
        <v>9</v>
      </c>
      <c r="R20" s="137" t="s">
        <v>213</v>
      </c>
    </row>
    <row r="21" spans="1:18" ht="125.1" customHeight="1" x14ac:dyDescent="0.25">
      <c r="A21" s="131">
        <v>18</v>
      </c>
      <c r="B21" s="148" t="s">
        <v>49</v>
      </c>
      <c r="C21" s="148" t="s">
        <v>38</v>
      </c>
      <c r="D21" s="138" t="s">
        <v>61</v>
      </c>
      <c r="E21" s="166" t="s">
        <v>21</v>
      </c>
      <c r="F21" s="139">
        <v>44272</v>
      </c>
      <c r="G21" s="140">
        <v>44273</v>
      </c>
      <c r="H21" s="160" t="s">
        <v>27</v>
      </c>
      <c r="I21" s="160"/>
      <c r="J21" s="160"/>
      <c r="K21" s="150">
        <v>2</v>
      </c>
      <c r="L21" s="173">
        <v>0</v>
      </c>
      <c r="M21" s="143">
        <f t="shared" si="0"/>
        <v>2</v>
      </c>
      <c r="N21" s="182" t="s">
        <v>74</v>
      </c>
      <c r="O21" s="182" t="s">
        <v>75</v>
      </c>
      <c r="P21" s="183" t="s">
        <v>103</v>
      </c>
      <c r="Q21" s="175" t="s">
        <v>36</v>
      </c>
      <c r="R21" s="137" t="s">
        <v>20</v>
      </c>
    </row>
    <row r="22" spans="1:18" ht="125.1" customHeight="1" x14ac:dyDescent="0.25">
      <c r="A22" s="131">
        <v>19</v>
      </c>
      <c r="B22" s="148" t="s">
        <v>49</v>
      </c>
      <c r="C22" s="148" t="s">
        <v>40</v>
      </c>
      <c r="D22" s="138" t="s">
        <v>180</v>
      </c>
      <c r="E22" s="166" t="s">
        <v>21</v>
      </c>
      <c r="F22" s="139">
        <v>44273</v>
      </c>
      <c r="G22" s="140">
        <v>44273</v>
      </c>
      <c r="H22" s="148" t="s">
        <v>27</v>
      </c>
      <c r="I22" s="148"/>
      <c r="J22" s="148"/>
      <c r="K22" s="173">
        <v>4.8</v>
      </c>
      <c r="L22" s="170">
        <v>0</v>
      </c>
      <c r="M22" s="143">
        <f t="shared" si="0"/>
        <v>4.8</v>
      </c>
      <c r="N22" s="184" t="s">
        <v>97</v>
      </c>
      <c r="O22" s="137" t="s">
        <v>91</v>
      </c>
      <c r="P22" s="185" t="s">
        <v>104</v>
      </c>
      <c r="Q22" s="138" t="s">
        <v>9</v>
      </c>
      <c r="R22" s="172" t="s">
        <v>15</v>
      </c>
    </row>
    <row r="23" spans="1:18" ht="125.1" customHeight="1" x14ac:dyDescent="0.25">
      <c r="A23" s="131">
        <v>20</v>
      </c>
      <c r="B23" s="148" t="s">
        <v>49</v>
      </c>
      <c r="C23" s="148" t="s">
        <v>50</v>
      </c>
      <c r="D23" s="138" t="s">
        <v>99</v>
      </c>
      <c r="E23" s="166" t="s">
        <v>21</v>
      </c>
      <c r="F23" s="139">
        <v>44273</v>
      </c>
      <c r="G23" s="140">
        <v>44273</v>
      </c>
      <c r="H23" s="148"/>
      <c r="I23" s="148" t="s">
        <v>27</v>
      </c>
      <c r="J23" s="148"/>
      <c r="K23" s="150">
        <v>0</v>
      </c>
      <c r="L23" s="173">
        <v>2.79</v>
      </c>
      <c r="M23" s="143">
        <f t="shared" si="0"/>
        <v>2.79</v>
      </c>
      <c r="N23" s="182" t="s">
        <v>115</v>
      </c>
      <c r="O23" s="182" t="s">
        <v>116</v>
      </c>
      <c r="P23" s="186" t="s">
        <v>101</v>
      </c>
      <c r="Q23" s="138" t="s">
        <v>102</v>
      </c>
      <c r="R23" s="172" t="s">
        <v>15</v>
      </c>
    </row>
    <row r="24" spans="1:18" ht="125.1" customHeight="1" x14ac:dyDescent="0.25">
      <c r="A24" s="131">
        <v>21</v>
      </c>
      <c r="B24" s="148" t="s">
        <v>49</v>
      </c>
      <c r="C24" s="148" t="s">
        <v>40</v>
      </c>
      <c r="D24" s="138" t="s">
        <v>177</v>
      </c>
      <c r="E24" s="166" t="s">
        <v>21</v>
      </c>
      <c r="F24" s="139">
        <v>44274</v>
      </c>
      <c r="G24" s="140">
        <v>44274</v>
      </c>
      <c r="H24" s="148" t="s">
        <v>90</v>
      </c>
      <c r="I24" s="148" t="s">
        <v>90</v>
      </c>
      <c r="J24" s="177" t="s">
        <v>127</v>
      </c>
      <c r="K24" s="173">
        <v>0.02</v>
      </c>
      <c r="L24" s="170">
        <v>0.01</v>
      </c>
      <c r="M24" s="143">
        <f>SUM(K24:L24)</f>
        <v>0.03</v>
      </c>
      <c r="N24" s="182" t="s">
        <v>128</v>
      </c>
      <c r="O24" s="182" t="s">
        <v>129</v>
      </c>
      <c r="P24" s="186" t="s">
        <v>130</v>
      </c>
      <c r="Q24" s="138" t="s">
        <v>131</v>
      </c>
      <c r="R24" s="145" t="s">
        <v>22</v>
      </c>
    </row>
    <row r="25" spans="1:18" ht="125.1" customHeight="1" x14ac:dyDescent="0.25">
      <c r="A25" s="131">
        <v>22</v>
      </c>
      <c r="B25" s="148" t="s">
        <v>49</v>
      </c>
      <c r="C25" s="148" t="s">
        <v>40</v>
      </c>
      <c r="D25" s="138" t="s">
        <v>47</v>
      </c>
      <c r="E25" s="166" t="s">
        <v>21</v>
      </c>
      <c r="F25" s="139">
        <v>44278</v>
      </c>
      <c r="G25" s="140">
        <v>44278</v>
      </c>
      <c r="H25" s="148" t="s">
        <v>28</v>
      </c>
      <c r="I25" s="148" t="s">
        <v>27</v>
      </c>
      <c r="J25" s="148"/>
      <c r="K25" s="173">
        <v>0</v>
      </c>
      <c r="L25" s="187">
        <v>0.04</v>
      </c>
      <c r="M25" s="143">
        <f>SUM(K25:L25)</f>
        <v>0.04</v>
      </c>
      <c r="N25" s="182" t="s">
        <v>133</v>
      </c>
      <c r="O25" s="182" t="s">
        <v>134</v>
      </c>
      <c r="P25" s="137" t="s">
        <v>135</v>
      </c>
      <c r="Q25" s="157" t="s">
        <v>131</v>
      </c>
      <c r="R25" s="145" t="s">
        <v>26</v>
      </c>
    </row>
    <row r="26" spans="1:18" ht="125.1" customHeight="1" x14ac:dyDescent="0.25">
      <c r="A26" s="132">
        <v>23</v>
      </c>
      <c r="B26" s="148" t="s">
        <v>49</v>
      </c>
      <c r="C26" s="148" t="s">
        <v>41</v>
      </c>
      <c r="D26" s="138" t="s">
        <v>48</v>
      </c>
      <c r="E26" s="166" t="s">
        <v>21</v>
      </c>
      <c r="F26" s="139">
        <v>44279</v>
      </c>
      <c r="G26" s="140">
        <v>44279</v>
      </c>
      <c r="H26" s="148" t="s">
        <v>27</v>
      </c>
      <c r="I26" s="148"/>
      <c r="J26" s="148"/>
      <c r="K26" s="173">
        <v>6.98</v>
      </c>
      <c r="L26" s="170">
        <v>0</v>
      </c>
      <c r="M26" s="143">
        <f t="shared" ref="M26" si="2">SUM(K26:L26)</f>
        <v>6.98</v>
      </c>
      <c r="N26" s="182" t="s">
        <v>128</v>
      </c>
      <c r="O26" s="182" t="s">
        <v>132</v>
      </c>
      <c r="P26" s="186" t="s">
        <v>136</v>
      </c>
      <c r="Q26" s="138" t="s">
        <v>137</v>
      </c>
      <c r="R26" s="172" t="s">
        <v>15</v>
      </c>
    </row>
    <row r="27" spans="1:18" ht="125.1" customHeight="1" x14ac:dyDescent="0.25">
      <c r="A27" s="132">
        <v>24</v>
      </c>
      <c r="B27" s="148" t="s">
        <v>49</v>
      </c>
      <c r="C27" s="148" t="s">
        <v>45</v>
      </c>
      <c r="D27" s="138" t="s">
        <v>62</v>
      </c>
      <c r="E27" s="166" t="s">
        <v>21</v>
      </c>
      <c r="F27" s="139">
        <v>44279</v>
      </c>
      <c r="G27" s="140">
        <v>44280</v>
      </c>
      <c r="H27" s="148" t="s">
        <v>27</v>
      </c>
      <c r="I27" s="148"/>
      <c r="J27" s="148"/>
      <c r="K27" s="150">
        <v>3</v>
      </c>
      <c r="L27" s="150">
        <v>0</v>
      </c>
      <c r="M27" s="181">
        <f>SUM(K27+L27)</f>
        <v>3</v>
      </c>
      <c r="N27" s="182" t="s">
        <v>138</v>
      </c>
      <c r="O27" s="182" t="s">
        <v>139</v>
      </c>
      <c r="P27" s="186" t="s">
        <v>140</v>
      </c>
      <c r="Q27" s="138" t="s">
        <v>141</v>
      </c>
      <c r="R27" s="137" t="s">
        <v>20</v>
      </c>
    </row>
    <row r="28" spans="1:18" ht="75" customHeight="1" x14ac:dyDescent="0.25">
      <c r="A28" s="132">
        <v>25</v>
      </c>
      <c r="B28" s="148" t="s">
        <v>49</v>
      </c>
      <c r="C28" s="148" t="s">
        <v>40</v>
      </c>
      <c r="D28" s="138" t="s">
        <v>248</v>
      </c>
      <c r="E28" s="166" t="s">
        <v>21</v>
      </c>
      <c r="F28" s="139">
        <v>44280</v>
      </c>
      <c r="G28" s="140">
        <v>44280</v>
      </c>
      <c r="H28" s="148" t="s">
        <v>27</v>
      </c>
      <c r="I28" s="148"/>
      <c r="J28" s="148"/>
      <c r="K28" s="173">
        <v>0.3</v>
      </c>
      <c r="L28" s="170">
        <v>0</v>
      </c>
      <c r="M28" s="188">
        <v>0.3</v>
      </c>
      <c r="N28" s="182" t="s">
        <v>142</v>
      </c>
      <c r="O28" s="182" t="s">
        <v>143</v>
      </c>
      <c r="P28" s="186" t="s">
        <v>144</v>
      </c>
      <c r="Q28" s="138" t="s">
        <v>145</v>
      </c>
      <c r="R28" s="172" t="s">
        <v>15</v>
      </c>
    </row>
    <row r="29" spans="1:18" ht="120" customHeight="1" x14ac:dyDescent="0.25">
      <c r="A29" s="132">
        <v>26</v>
      </c>
      <c r="B29" s="148" t="s">
        <v>49</v>
      </c>
      <c r="C29" s="148" t="s">
        <v>45</v>
      </c>
      <c r="D29" s="138" t="s">
        <v>146</v>
      </c>
      <c r="E29" s="166" t="s">
        <v>21</v>
      </c>
      <c r="F29" s="139">
        <v>44280</v>
      </c>
      <c r="G29" s="140">
        <v>44280</v>
      </c>
      <c r="H29" s="148"/>
      <c r="I29" s="148" t="s">
        <v>147</v>
      </c>
      <c r="J29" s="148"/>
      <c r="K29" s="150">
        <v>0</v>
      </c>
      <c r="L29" s="150">
        <v>1</v>
      </c>
      <c r="M29" s="181">
        <f>SUM(K29+L29)</f>
        <v>1</v>
      </c>
      <c r="N29" s="182" t="s">
        <v>148</v>
      </c>
      <c r="O29" s="182" t="s">
        <v>149</v>
      </c>
      <c r="P29" s="186" t="s">
        <v>150</v>
      </c>
      <c r="Q29" s="138" t="s">
        <v>151</v>
      </c>
      <c r="R29" s="172" t="s">
        <v>15</v>
      </c>
    </row>
    <row r="30" spans="1:18" ht="75" customHeight="1" x14ac:dyDescent="0.25">
      <c r="A30" s="132">
        <v>27</v>
      </c>
      <c r="B30" s="148" t="s">
        <v>49</v>
      </c>
      <c r="C30" s="148" t="s">
        <v>42</v>
      </c>
      <c r="D30" s="138" t="s">
        <v>181</v>
      </c>
      <c r="E30" s="166" t="s">
        <v>21</v>
      </c>
      <c r="F30" s="139">
        <v>44282</v>
      </c>
      <c r="G30" s="155">
        <v>44256</v>
      </c>
      <c r="H30" s="148" t="s">
        <v>27</v>
      </c>
      <c r="I30" s="148" t="s">
        <v>90</v>
      </c>
      <c r="J30" s="177" t="s">
        <v>27</v>
      </c>
      <c r="K30" s="149">
        <v>70</v>
      </c>
      <c r="L30" s="189">
        <v>200</v>
      </c>
      <c r="M30" s="190">
        <f>SUM(K30:L30)</f>
        <v>270</v>
      </c>
      <c r="N30" s="191" t="s">
        <v>169</v>
      </c>
      <c r="O30" s="191" t="s">
        <v>170</v>
      </c>
      <c r="P30" s="192" t="s">
        <v>171</v>
      </c>
      <c r="Q30" s="153" t="s">
        <v>172</v>
      </c>
      <c r="R30" s="137" t="s">
        <v>20</v>
      </c>
    </row>
    <row r="31" spans="1:18" ht="75" customHeight="1" x14ac:dyDescent="0.25">
      <c r="A31" s="133">
        <v>28</v>
      </c>
      <c r="B31" s="148" t="s">
        <v>49</v>
      </c>
      <c r="C31" s="148" t="s">
        <v>40</v>
      </c>
      <c r="D31" s="138" t="s">
        <v>271</v>
      </c>
      <c r="E31" s="166" t="s">
        <v>21</v>
      </c>
      <c r="F31" s="139">
        <v>44283</v>
      </c>
      <c r="G31" s="140">
        <v>44284</v>
      </c>
      <c r="H31" s="148" t="s">
        <v>27</v>
      </c>
      <c r="I31" s="148" t="s">
        <v>153</v>
      </c>
      <c r="J31" s="177" t="s">
        <v>147</v>
      </c>
      <c r="K31" s="149">
        <v>0.2</v>
      </c>
      <c r="L31" s="189">
        <v>0.4</v>
      </c>
      <c r="M31" s="143">
        <f>SUM(K31:L31)</f>
        <v>0.60000000000000009</v>
      </c>
      <c r="N31" s="182" t="s">
        <v>154</v>
      </c>
      <c r="O31" s="182" t="s">
        <v>155</v>
      </c>
      <c r="P31" s="186" t="s">
        <v>156</v>
      </c>
      <c r="Q31" s="138" t="s">
        <v>131</v>
      </c>
      <c r="R31" s="172" t="s">
        <v>15</v>
      </c>
    </row>
    <row r="32" spans="1:18" ht="75" customHeight="1" x14ac:dyDescent="0.3">
      <c r="A32" s="133">
        <v>29</v>
      </c>
      <c r="B32" s="193" t="s">
        <v>49</v>
      </c>
      <c r="C32" s="193" t="s">
        <v>212</v>
      </c>
      <c r="D32" s="193" t="s">
        <v>158</v>
      </c>
      <c r="E32" s="166" t="s">
        <v>21</v>
      </c>
      <c r="F32" s="139">
        <v>44283</v>
      </c>
      <c r="G32" s="139">
        <v>44284</v>
      </c>
      <c r="H32" s="148"/>
      <c r="I32" s="148" t="s">
        <v>127</v>
      </c>
      <c r="J32" s="148"/>
      <c r="K32" s="149">
        <v>0</v>
      </c>
      <c r="L32" s="189">
        <v>430</v>
      </c>
      <c r="M32" s="143">
        <f>SUM(K32:L32)</f>
        <v>430</v>
      </c>
      <c r="N32" s="182" t="s">
        <v>160</v>
      </c>
      <c r="O32" s="182" t="s">
        <v>161</v>
      </c>
      <c r="P32" s="186" t="s">
        <v>159</v>
      </c>
      <c r="Q32" s="138" t="s">
        <v>131</v>
      </c>
      <c r="R32" s="137" t="s">
        <v>20</v>
      </c>
    </row>
    <row r="33" spans="1:18" ht="75" customHeight="1" x14ac:dyDescent="0.25">
      <c r="A33" s="133">
        <v>30</v>
      </c>
      <c r="B33" s="148" t="s">
        <v>49</v>
      </c>
      <c r="C33" s="148" t="s">
        <v>41</v>
      </c>
      <c r="D33" s="138" t="s">
        <v>48</v>
      </c>
      <c r="E33" s="166" t="s">
        <v>21</v>
      </c>
      <c r="F33" s="139">
        <v>44285</v>
      </c>
      <c r="G33" s="140">
        <v>44285</v>
      </c>
      <c r="H33" s="148" t="s">
        <v>90</v>
      </c>
      <c r="I33" s="148"/>
      <c r="J33" s="148"/>
      <c r="K33" s="149">
        <v>2.1</v>
      </c>
      <c r="L33" s="189">
        <v>0</v>
      </c>
      <c r="M33" s="143">
        <f t="shared" ref="M33:M34" si="3">SUM(K33:L33)</f>
        <v>2.1</v>
      </c>
      <c r="N33" s="191" t="s">
        <v>166</v>
      </c>
      <c r="O33" s="191" t="s">
        <v>167</v>
      </c>
      <c r="P33" s="186" t="s">
        <v>168</v>
      </c>
      <c r="Q33" s="138" t="s">
        <v>137</v>
      </c>
      <c r="R33" s="137" t="s">
        <v>20</v>
      </c>
    </row>
    <row r="34" spans="1:18" ht="75" customHeight="1" x14ac:dyDescent="0.25">
      <c r="A34" s="133">
        <v>31</v>
      </c>
      <c r="B34" s="148" t="s">
        <v>49</v>
      </c>
      <c r="C34" s="148" t="s">
        <v>41</v>
      </c>
      <c r="D34" s="138" t="s">
        <v>48</v>
      </c>
      <c r="E34" s="166" t="s">
        <v>21</v>
      </c>
      <c r="F34" s="139">
        <v>44286</v>
      </c>
      <c r="G34" s="154">
        <v>44286</v>
      </c>
      <c r="H34" s="148" t="s">
        <v>27</v>
      </c>
      <c r="I34" s="148"/>
      <c r="J34" s="148"/>
      <c r="K34" s="170">
        <v>2.8</v>
      </c>
      <c r="L34" s="170">
        <v>0</v>
      </c>
      <c r="M34" s="143">
        <f t="shared" si="3"/>
        <v>2.8</v>
      </c>
      <c r="N34" s="182" t="s">
        <v>174</v>
      </c>
      <c r="O34" s="182" t="s">
        <v>175</v>
      </c>
      <c r="P34" s="192" t="s">
        <v>176</v>
      </c>
      <c r="Q34" s="153" t="s">
        <v>10</v>
      </c>
      <c r="R34" s="137" t="s">
        <v>20</v>
      </c>
    </row>
    <row r="35" spans="1:18" ht="188.25" customHeight="1" x14ac:dyDescent="0.25">
      <c r="A35" s="132">
        <v>32</v>
      </c>
      <c r="B35" s="148" t="s">
        <v>49</v>
      </c>
      <c r="C35" s="148" t="s">
        <v>40</v>
      </c>
      <c r="D35" s="138" t="s">
        <v>182</v>
      </c>
      <c r="E35" s="138" t="s">
        <v>122</v>
      </c>
      <c r="F35" s="139">
        <v>44287</v>
      </c>
      <c r="G35" s="139">
        <v>44288</v>
      </c>
      <c r="H35" s="148"/>
      <c r="I35" s="148" t="s">
        <v>153</v>
      </c>
      <c r="J35" s="148"/>
      <c r="K35" s="173">
        <v>0</v>
      </c>
      <c r="L35" s="173">
        <v>45.5</v>
      </c>
      <c r="M35" s="194">
        <f t="shared" ref="M35:M40" si="4">SUM(K35:L35)</f>
        <v>45.5</v>
      </c>
      <c r="N35" s="182" t="s">
        <v>196</v>
      </c>
      <c r="O35" s="182" t="s">
        <v>197</v>
      </c>
      <c r="P35" s="186" t="s">
        <v>198</v>
      </c>
      <c r="Q35" s="138" t="s">
        <v>199</v>
      </c>
      <c r="R35" s="137" t="s">
        <v>15</v>
      </c>
    </row>
    <row r="36" spans="1:18" ht="125.1" customHeight="1" x14ac:dyDescent="0.25">
      <c r="A36" s="131">
        <v>33</v>
      </c>
      <c r="B36" s="148" t="s">
        <v>49</v>
      </c>
      <c r="C36" s="148" t="s">
        <v>43</v>
      </c>
      <c r="D36" s="138" t="s">
        <v>195</v>
      </c>
      <c r="E36" s="138" t="s">
        <v>122</v>
      </c>
      <c r="F36" s="139">
        <v>44288</v>
      </c>
      <c r="G36" s="139">
        <v>44289</v>
      </c>
      <c r="H36" s="148" t="s">
        <v>127</v>
      </c>
      <c r="I36" s="148" t="s">
        <v>153</v>
      </c>
      <c r="J36" s="177" t="s">
        <v>127</v>
      </c>
      <c r="K36" s="173">
        <v>5.59</v>
      </c>
      <c r="L36" s="173">
        <v>11.91</v>
      </c>
      <c r="M36" s="194">
        <f t="shared" si="4"/>
        <v>17.5</v>
      </c>
      <c r="N36" s="182" t="s">
        <v>186</v>
      </c>
      <c r="O36" s="182" t="s">
        <v>187</v>
      </c>
      <c r="P36" s="186" t="s">
        <v>200</v>
      </c>
      <c r="Q36" s="138" t="s">
        <v>102</v>
      </c>
      <c r="R36" s="137" t="s">
        <v>20</v>
      </c>
    </row>
    <row r="37" spans="1:18" ht="228" customHeight="1" x14ac:dyDescent="0.25">
      <c r="A37" s="131">
        <v>34</v>
      </c>
      <c r="B37" s="148" t="s">
        <v>49</v>
      </c>
      <c r="C37" s="148" t="s">
        <v>37</v>
      </c>
      <c r="D37" s="138" t="s">
        <v>274</v>
      </c>
      <c r="E37" s="138" t="s">
        <v>122</v>
      </c>
      <c r="F37" s="139">
        <v>44288</v>
      </c>
      <c r="G37" s="139">
        <v>44289</v>
      </c>
      <c r="H37" s="148"/>
      <c r="I37" s="148" t="s">
        <v>127</v>
      </c>
      <c r="J37" s="148"/>
      <c r="K37" s="173">
        <v>0</v>
      </c>
      <c r="L37" s="173">
        <v>42</v>
      </c>
      <c r="M37" s="194">
        <f t="shared" si="4"/>
        <v>42</v>
      </c>
      <c r="N37" s="182" t="s">
        <v>189</v>
      </c>
      <c r="O37" s="182" t="s">
        <v>190</v>
      </c>
      <c r="P37" s="186" t="s">
        <v>201</v>
      </c>
      <c r="Q37" s="138" t="s">
        <v>33</v>
      </c>
      <c r="R37" s="138" t="s">
        <v>20</v>
      </c>
    </row>
    <row r="38" spans="1:18" ht="75" customHeight="1" x14ac:dyDescent="0.25">
      <c r="A38" s="131">
        <v>35</v>
      </c>
      <c r="B38" s="148" t="s">
        <v>49</v>
      </c>
      <c r="C38" s="148" t="s">
        <v>39</v>
      </c>
      <c r="D38" s="138" t="s">
        <v>192</v>
      </c>
      <c r="E38" s="138" t="s">
        <v>122</v>
      </c>
      <c r="F38" s="139">
        <v>44288</v>
      </c>
      <c r="G38" s="139">
        <v>44288</v>
      </c>
      <c r="H38" s="152"/>
      <c r="I38" s="152" t="s">
        <v>27</v>
      </c>
      <c r="J38" s="152"/>
      <c r="K38" s="195">
        <v>0</v>
      </c>
      <c r="L38" s="195">
        <v>7</v>
      </c>
      <c r="M38" s="196">
        <f t="shared" si="4"/>
        <v>7</v>
      </c>
      <c r="N38" s="191" t="s">
        <v>202</v>
      </c>
      <c r="O38" s="182" t="s">
        <v>203</v>
      </c>
      <c r="P38" s="186"/>
      <c r="Q38" s="138" t="s">
        <v>31</v>
      </c>
      <c r="R38" s="138" t="s">
        <v>20</v>
      </c>
    </row>
    <row r="39" spans="1:18" ht="75" customHeight="1" x14ac:dyDescent="0.25">
      <c r="A39" s="131">
        <v>36</v>
      </c>
      <c r="B39" s="148" t="s">
        <v>49</v>
      </c>
      <c r="C39" s="148" t="s">
        <v>41</v>
      </c>
      <c r="D39" s="138" t="s">
        <v>210</v>
      </c>
      <c r="E39" s="138" t="s">
        <v>122</v>
      </c>
      <c r="F39" s="139">
        <v>44288</v>
      </c>
      <c r="G39" s="139">
        <v>44288</v>
      </c>
      <c r="H39" s="148"/>
      <c r="I39" s="148" t="s">
        <v>153</v>
      </c>
      <c r="J39" s="148"/>
      <c r="K39" s="173">
        <v>0</v>
      </c>
      <c r="L39" s="173">
        <v>1.4</v>
      </c>
      <c r="M39" s="194">
        <f t="shared" si="4"/>
        <v>1.4</v>
      </c>
      <c r="N39" s="182" t="s">
        <v>193</v>
      </c>
      <c r="O39" s="182" t="s">
        <v>194</v>
      </c>
      <c r="P39" s="186" t="s">
        <v>211</v>
      </c>
      <c r="Q39" s="138" t="s">
        <v>191</v>
      </c>
      <c r="R39" s="138" t="s">
        <v>22</v>
      </c>
    </row>
    <row r="40" spans="1:18" ht="75" customHeight="1" x14ac:dyDescent="0.25">
      <c r="A40" s="131">
        <v>37</v>
      </c>
      <c r="B40" s="148" t="s">
        <v>206</v>
      </c>
      <c r="C40" s="148" t="s">
        <v>44</v>
      </c>
      <c r="D40" s="138" t="s">
        <v>272</v>
      </c>
      <c r="E40" s="138" t="s">
        <v>122</v>
      </c>
      <c r="F40" s="139">
        <v>44288</v>
      </c>
      <c r="G40" s="139">
        <v>44288</v>
      </c>
      <c r="H40" s="148"/>
      <c r="I40" s="148" t="s">
        <v>90</v>
      </c>
      <c r="J40" s="148"/>
      <c r="K40" s="173">
        <v>0</v>
      </c>
      <c r="L40" s="173">
        <v>0.55000000000000004</v>
      </c>
      <c r="M40" s="194">
        <f t="shared" si="4"/>
        <v>0.55000000000000004</v>
      </c>
      <c r="N40" s="182" t="s">
        <v>207</v>
      </c>
      <c r="O40" s="182" t="s">
        <v>208</v>
      </c>
      <c r="P40" s="186" t="s">
        <v>209</v>
      </c>
      <c r="Q40" s="138" t="s">
        <v>204</v>
      </c>
      <c r="R40" s="138" t="s">
        <v>20</v>
      </c>
    </row>
    <row r="41" spans="1:18" ht="75" customHeight="1" x14ac:dyDescent="0.3">
      <c r="A41" s="131">
        <v>38</v>
      </c>
      <c r="B41" s="148" t="s">
        <v>123</v>
      </c>
      <c r="C41" s="148" t="s">
        <v>40</v>
      </c>
      <c r="D41" s="138" t="s">
        <v>271</v>
      </c>
      <c r="E41" s="138" t="s">
        <v>122</v>
      </c>
      <c r="F41" s="139">
        <v>44289</v>
      </c>
      <c r="G41" s="139">
        <v>44289</v>
      </c>
      <c r="H41" s="148" t="s">
        <v>153</v>
      </c>
      <c r="I41" s="148"/>
      <c r="J41" s="148"/>
      <c r="K41" s="173">
        <v>1</v>
      </c>
      <c r="L41" s="173">
        <v>0</v>
      </c>
      <c r="M41" s="197">
        <f>SUM(K41:L41)</f>
        <v>1</v>
      </c>
      <c r="N41" s="198" t="s">
        <v>222</v>
      </c>
      <c r="O41" s="198" t="s">
        <v>223</v>
      </c>
      <c r="P41" s="186" t="s">
        <v>216</v>
      </c>
      <c r="Q41" s="138" t="s">
        <v>131</v>
      </c>
      <c r="R41" s="137" t="s">
        <v>15</v>
      </c>
    </row>
    <row r="42" spans="1:18" ht="75" customHeight="1" x14ac:dyDescent="0.25">
      <c r="A42" s="131">
        <v>39</v>
      </c>
      <c r="B42" s="163" t="s">
        <v>123</v>
      </c>
      <c r="C42" s="148" t="s">
        <v>41</v>
      </c>
      <c r="D42" s="138" t="s">
        <v>48</v>
      </c>
      <c r="E42" s="138" t="s">
        <v>122</v>
      </c>
      <c r="F42" s="199">
        <v>44289</v>
      </c>
      <c r="G42" s="199"/>
      <c r="H42" s="163" t="s">
        <v>27</v>
      </c>
      <c r="I42" s="163"/>
      <c r="J42" s="148"/>
      <c r="K42" s="173">
        <v>3.5</v>
      </c>
      <c r="L42" s="173">
        <v>0</v>
      </c>
      <c r="M42" s="194">
        <f t="shared" ref="M42" si="5">SUM(K42:L42)</f>
        <v>3.5</v>
      </c>
      <c r="N42" s="145" t="s">
        <v>219</v>
      </c>
      <c r="O42" s="145" t="s">
        <v>220</v>
      </c>
      <c r="P42" s="144" t="s">
        <v>221</v>
      </c>
      <c r="Q42" s="144" t="s">
        <v>10</v>
      </c>
      <c r="R42" s="145" t="s">
        <v>15</v>
      </c>
    </row>
    <row r="43" spans="1:18" ht="228.75" customHeight="1" x14ac:dyDescent="0.25">
      <c r="A43" s="131">
        <v>40</v>
      </c>
      <c r="B43" s="163" t="s">
        <v>49</v>
      </c>
      <c r="C43" s="163" t="s">
        <v>45</v>
      </c>
      <c r="D43" s="138" t="s">
        <v>62</v>
      </c>
      <c r="E43" s="138" t="s">
        <v>122</v>
      </c>
      <c r="F43" s="199">
        <v>44289</v>
      </c>
      <c r="G43" s="199">
        <v>44290</v>
      </c>
      <c r="H43" s="163" t="s">
        <v>153</v>
      </c>
      <c r="I43" s="163"/>
      <c r="J43" s="148"/>
      <c r="K43" s="173">
        <v>3</v>
      </c>
      <c r="L43" s="173">
        <v>0</v>
      </c>
      <c r="M43" s="194">
        <v>3</v>
      </c>
      <c r="N43" s="145" t="s">
        <v>227</v>
      </c>
      <c r="O43" s="145" t="s">
        <v>228</v>
      </c>
      <c r="P43" s="144" t="s">
        <v>224</v>
      </c>
      <c r="Q43" s="144" t="s">
        <v>32</v>
      </c>
      <c r="R43" s="145" t="s">
        <v>20</v>
      </c>
    </row>
    <row r="44" spans="1:18" ht="231" customHeight="1" x14ac:dyDescent="0.25">
      <c r="A44" s="131">
        <v>41</v>
      </c>
      <c r="B44" s="163" t="s">
        <v>123</v>
      </c>
      <c r="C44" s="200" t="s">
        <v>39</v>
      </c>
      <c r="D44" s="144" t="s">
        <v>229</v>
      </c>
      <c r="E44" s="138" t="s">
        <v>122</v>
      </c>
      <c r="F44" s="199">
        <v>44290</v>
      </c>
      <c r="G44" s="199">
        <v>44290</v>
      </c>
      <c r="H44" s="163" t="s">
        <v>27</v>
      </c>
      <c r="I44" s="163" t="s">
        <v>27</v>
      </c>
      <c r="J44" s="148" t="s">
        <v>27</v>
      </c>
      <c r="K44" s="173">
        <v>1.88</v>
      </c>
      <c r="L44" s="173">
        <v>42</v>
      </c>
      <c r="M44" s="194">
        <f>SUM(K44:L44)</f>
        <v>43.88</v>
      </c>
      <c r="N44" s="145" t="s">
        <v>230</v>
      </c>
      <c r="O44" s="145" t="s">
        <v>231</v>
      </c>
      <c r="P44" s="201" t="s">
        <v>270</v>
      </c>
      <c r="Q44" s="144" t="s">
        <v>31</v>
      </c>
      <c r="R44" s="145" t="s">
        <v>26</v>
      </c>
    </row>
    <row r="45" spans="1:18" ht="75" customHeight="1" x14ac:dyDescent="0.25">
      <c r="A45" s="131">
        <v>42</v>
      </c>
      <c r="B45" s="163" t="s">
        <v>123</v>
      </c>
      <c r="C45" s="163" t="s">
        <v>44</v>
      </c>
      <c r="D45" s="144" t="s">
        <v>272</v>
      </c>
      <c r="E45" s="138" t="s">
        <v>122</v>
      </c>
      <c r="F45" s="199">
        <v>44290</v>
      </c>
      <c r="G45" s="199">
        <v>44290</v>
      </c>
      <c r="H45" s="163" t="s">
        <v>127</v>
      </c>
      <c r="I45" s="163"/>
      <c r="J45" s="148"/>
      <c r="K45" s="173">
        <v>0.58550000000000002</v>
      </c>
      <c r="L45" s="173">
        <v>0</v>
      </c>
      <c r="M45" s="194">
        <v>0.58550000000000002</v>
      </c>
      <c r="N45" s="145" t="s">
        <v>232</v>
      </c>
      <c r="O45" s="145" t="s">
        <v>233</v>
      </c>
      <c r="P45" s="144" t="s">
        <v>234</v>
      </c>
      <c r="Q45" s="144" t="s">
        <v>204</v>
      </c>
      <c r="R45" s="145" t="s">
        <v>20</v>
      </c>
    </row>
    <row r="46" spans="1:18" ht="150" customHeight="1" x14ac:dyDescent="0.25">
      <c r="A46" s="131">
        <v>43</v>
      </c>
      <c r="B46" s="202" t="s">
        <v>123</v>
      </c>
      <c r="C46" s="203" t="s">
        <v>40</v>
      </c>
      <c r="D46" s="204" t="s">
        <v>273</v>
      </c>
      <c r="E46" s="138" t="s">
        <v>122</v>
      </c>
      <c r="F46" s="205">
        <v>44290</v>
      </c>
      <c r="G46" s="205">
        <v>44290</v>
      </c>
      <c r="H46" s="163" t="s">
        <v>27</v>
      </c>
      <c r="I46" s="163"/>
      <c r="J46" s="148"/>
      <c r="K46" s="173">
        <v>2</v>
      </c>
      <c r="L46" s="173">
        <v>0</v>
      </c>
      <c r="M46" s="194">
        <v>2</v>
      </c>
      <c r="N46" s="145" t="s">
        <v>237</v>
      </c>
      <c r="O46" s="203" t="s">
        <v>238</v>
      </c>
      <c r="P46" s="204" t="s">
        <v>239</v>
      </c>
      <c r="Q46" s="204" t="s">
        <v>131</v>
      </c>
      <c r="R46" s="137" t="s">
        <v>15</v>
      </c>
    </row>
    <row r="47" spans="1:18" ht="75" customHeight="1" x14ac:dyDescent="0.25">
      <c r="A47" s="131">
        <v>44</v>
      </c>
      <c r="B47" s="163" t="s">
        <v>206</v>
      </c>
      <c r="C47" s="163" t="s">
        <v>42</v>
      </c>
      <c r="D47" s="144" t="s">
        <v>181</v>
      </c>
      <c r="E47" s="138" t="s">
        <v>122</v>
      </c>
      <c r="F47" s="199">
        <v>44288</v>
      </c>
      <c r="G47" s="199">
        <v>44289</v>
      </c>
      <c r="H47" s="163"/>
      <c r="I47" s="163" t="s">
        <v>27</v>
      </c>
      <c r="J47" s="148"/>
      <c r="K47" s="170">
        <v>0</v>
      </c>
      <c r="L47" s="170">
        <v>5</v>
      </c>
      <c r="M47" s="206">
        <v>5</v>
      </c>
      <c r="N47" s="145" t="s">
        <v>242</v>
      </c>
      <c r="O47" s="207" t="s">
        <v>243</v>
      </c>
      <c r="P47" s="144" t="s">
        <v>171</v>
      </c>
      <c r="Q47" s="144" t="s">
        <v>34</v>
      </c>
      <c r="R47" s="137" t="s">
        <v>15</v>
      </c>
    </row>
    <row r="48" spans="1:18" ht="57.75" customHeight="1" x14ac:dyDescent="0.25">
      <c r="A48" s="134">
        <v>45</v>
      </c>
      <c r="B48" s="163" t="s">
        <v>123</v>
      </c>
      <c r="C48" s="163" t="s">
        <v>42</v>
      </c>
      <c r="D48" s="144" t="s">
        <v>257</v>
      </c>
      <c r="E48" s="138" t="s">
        <v>122</v>
      </c>
      <c r="F48" s="199">
        <v>44288</v>
      </c>
      <c r="G48" s="199">
        <v>44290</v>
      </c>
      <c r="H48" s="163"/>
      <c r="I48" s="163" t="s">
        <v>27</v>
      </c>
      <c r="J48" s="148"/>
      <c r="K48" s="173">
        <v>0</v>
      </c>
      <c r="L48" s="173">
        <v>17</v>
      </c>
      <c r="M48" s="194">
        <v>17</v>
      </c>
      <c r="N48" s="172" t="s">
        <v>244</v>
      </c>
      <c r="O48" s="145" t="s">
        <v>245</v>
      </c>
      <c r="P48" s="144" t="s">
        <v>171</v>
      </c>
      <c r="Q48" s="144" t="s">
        <v>34</v>
      </c>
      <c r="R48" s="137" t="s">
        <v>15</v>
      </c>
    </row>
    <row r="49" spans="1:19" ht="157.5" customHeight="1" x14ac:dyDescent="0.25">
      <c r="A49" s="131">
        <v>46</v>
      </c>
      <c r="B49" s="148" t="s">
        <v>123</v>
      </c>
      <c r="C49" s="163" t="s">
        <v>41</v>
      </c>
      <c r="D49" s="148" t="s">
        <v>210</v>
      </c>
      <c r="E49" s="138" t="s">
        <v>122</v>
      </c>
      <c r="F49" s="158">
        <v>44288</v>
      </c>
      <c r="G49" s="158">
        <v>44291</v>
      </c>
      <c r="H49" s="148" t="s">
        <v>127</v>
      </c>
      <c r="I49" s="148"/>
      <c r="J49" s="148"/>
      <c r="K49" s="173">
        <v>4.45</v>
      </c>
      <c r="L49" s="173">
        <v>0</v>
      </c>
      <c r="M49" s="194">
        <v>4.45</v>
      </c>
      <c r="N49" s="145" t="s">
        <v>253</v>
      </c>
      <c r="O49" s="145" t="s">
        <v>252</v>
      </c>
      <c r="P49" s="144" t="s">
        <v>254</v>
      </c>
      <c r="Q49" s="144" t="s">
        <v>255</v>
      </c>
      <c r="R49" s="145" t="s">
        <v>22</v>
      </c>
    </row>
    <row r="50" spans="1:19" ht="90" customHeight="1" x14ac:dyDescent="0.25">
      <c r="A50" s="131">
        <v>47</v>
      </c>
      <c r="B50" s="148" t="s">
        <v>206</v>
      </c>
      <c r="C50" s="163" t="s">
        <v>44</v>
      </c>
      <c r="D50" s="148" t="s">
        <v>265</v>
      </c>
      <c r="E50" s="138" t="s">
        <v>122</v>
      </c>
      <c r="F50" s="158">
        <v>44293</v>
      </c>
      <c r="G50" s="158">
        <v>44293</v>
      </c>
      <c r="H50" s="148"/>
      <c r="I50" s="148" t="s">
        <v>27</v>
      </c>
      <c r="J50" s="148"/>
      <c r="K50" s="173">
        <v>0</v>
      </c>
      <c r="L50" s="173">
        <v>1.4</v>
      </c>
      <c r="M50" s="194">
        <v>1.4</v>
      </c>
      <c r="N50" s="145"/>
      <c r="O50" s="145"/>
      <c r="P50" s="144" t="s">
        <v>267</v>
      </c>
      <c r="Q50" s="144" t="s">
        <v>35</v>
      </c>
      <c r="R50" s="145" t="s">
        <v>15</v>
      </c>
    </row>
    <row r="51" spans="1:19" ht="102.75" customHeight="1" x14ac:dyDescent="0.25">
      <c r="A51" s="131">
        <v>48</v>
      </c>
      <c r="B51" s="148" t="s">
        <v>206</v>
      </c>
      <c r="C51" s="163" t="s">
        <v>46</v>
      </c>
      <c r="D51" s="148" t="s">
        <v>266</v>
      </c>
      <c r="E51" s="138" t="s">
        <v>122</v>
      </c>
      <c r="F51" s="158">
        <v>44288</v>
      </c>
      <c r="G51" s="158">
        <v>44293</v>
      </c>
      <c r="H51" s="148"/>
      <c r="I51" s="148" t="s">
        <v>27</v>
      </c>
      <c r="J51" s="148"/>
      <c r="K51" s="173">
        <v>0</v>
      </c>
      <c r="L51" s="173">
        <v>45</v>
      </c>
      <c r="M51" s="194">
        <v>45</v>
      </c>
      <c r="N51" s="145"/>
      <c r="O51" s="145"/>
      <c r="P51" s="144" t="s">
        <v>267</v>
      </c>
      <c r="Q51" s="144"/>
      <c r="R51" s="145" t="s">
        <v>15</v>
      </c>
    </row>
    <row r="52" spans="1:19" ht="104.25" customHeight="1" x14ac:dyDescent="0.25">
      <c r="A52" s="135">
        <v>49</v>
      </c>
      <c r="B52" s="148" t="s">
        <v>123</v>
      </c>
      <c r="C52" s="163" t="s">
        <v>40</v>
      </c>
      <c r="D52" s="157" t="s">
        <v>248</v>
      </c>
      <c r="E52" s="138" t="s">
        <v>122</v>
      </c>
      <c r="F52" s="158">
        <v>44294</v>
      </c>
      <c r="G52" s="158">
        <v>44294</v>
      </c>
      <c r="H52" s="148" t="s">
        <v>153</v>
      </c>
      <c r="I52" s="148"/>
      <c r="J52" s="148"/>
      <c r="K52" s="173">
        <v>1.3</v>
      </c>
      <c r="L52" s="173">
        <v>0</v>
      </c>
      <c r="M52" s="194">
        <v>1.3</v>
      </c>
      <c r="N52" s="145" t="s">
        <v>249</v>
      </c>
      <c r="O52" s="145" t="s">
        <v>250</v>
      </c>
      <c r="P52" s="144" t="s">
        <v>251</v>
      </c>
      <c r="Q52" s="144" t="s">
        <v>131</v>
      </c>
      <c r="R52" s="145" t="s">
        <v>20</v>
      </c>
    </row>
    <row r="53" spans="1:19" ht="99.75" customHeight="1" x14ac:dyDescent="0.25">
      <c r="A53" s="135">
        <v>50</v>
      </c>
      <c r="B53" s="163" t="s">
        <v>123</v>
      </c>
      <c r="C53" s="163" t="s">
        <v>45</v>
      </c>
      <c r="D53" s="138" t="s">
        <v>62</v>
      </c>
      <c r="E53" s="138" t="s">
        <v>122</v>
      </c>
      <c r="F53" s="199">
        <v>44294</v>
      </c>
      <c r="G53" s="199">
        <v>44294</v>
      </c>
      <c r="H53" s="163" t="s">
        <v>153</v>
      </c>
      <c r="I53" s="163"/>
      <c r="J53" s="148"/>
      <c r="K53" s="173">
        <v>1</v>
      </c>
      <c r="L53" s="173">
        <v>0</v>
      </c>
      <c r="M53" s="194">
        <v>1</v>
      </c>
      <c r="N53" s="137" t="s">
        <v>258</v>
      </c>
      <c r="O53" s="137" t="s">
        <v>259</v>
      </c>
      <c r="P53" s="144" t="s">
        <v>246</v>
      </c>
      <c r="Q53" s="144" t="s">
        <v>247</v>
      </c>
      <c r="R53" s="145" t="s">
        <v>20</v>
      </c>
    </row>
    <row r="54" spans="1:19" ht="60" customHeight="1" x14ac:dyDescent="0.25">
      <c r="A54" s="224">
        <v>51</v>
      </c>
      <c r="B54" s="163" t="s">
        <v>123</v>
      </c>
      <c r="C54" s="163" t="s">
        <v>39</v>
      </c>
      <c r="D54" s="145" t="s">
        <v>229</v>
      </c>
      <c r="E54" s="138" t="s">
        <v>122</v>
      </c>
      <c r="F54" s="199">
        <v>44294</v>
      </c>
      <c r="G54" s="199">
        <v>44294</v>
      </c>
      <c r="H54" s="163"/>
      <c r="I54" s="163" t="s">
        <v>127</v>
      </c>
      <c r="J54" s="148"/>
      <c r="K54" s="208">
        <v>0</v>
      </c>
      <c r="L54" s="173">
        <v>10</v>
      </c>
      <c r="M54" s="194">
        <v>10</v>
      </c>
      <c r="N54" s="145" t="s">
        <v>275</v>
      </c>
      <c r="O54" s="145" t="s">
        <v>262</v>
      </c>
      <c r="P54" s="144" t="s">
        <v>282</v>
      </c>
      <c r="Q54" s="144" t="s">
        <v>31</v>
      </c>
      <c r="R54" s="145" t="s">
        <v>20</v>
      </c>
    </row>
    <row r="55" spans="1:19" ht="60" customHeight="1" x14ac:dyDescent="0.25">
      <c r="A55" s="225">
        <v>52</v>
      </c>
      <c r="B55" s="163" t="s">
        <v>123</v>
      </c>
      <c r="C55" s="163" t="s">
        <v>40</v>
      </c>
      <c r="D55" s="145" t="s">
        <v>248</v>
      </c>
      <c r="E55" s="138" t="s">
        <v>122</v>
      </c>
      <c r="F55" s="199">
        <v>44298</v>
      </c>
      <c r="G55" s="199">
        <v>44299</v>
      </c>
      <c r="H55" s="163"/>
      <c r="I55" s="163" t="s">
        <v>127</v>
      </c>
      <c r="J55" s="148"/>
      <c r="K55" s="208"/>
      <c r="L55" s="173">
        <v>8.4</v>
      </c>
      <c r="M55" s="194">
        <v>8.4</v>
      </c>
      <c r="N55" s="145" t="s">
        <v>276</v>
      </c>
      <c r="O55" s="145" t="s">
        <v>277</v>
      </c>
      <c r="P55" s="144" t="s">
        <v>280</v>
      </c>
      <c r="Q55" s="144" t="s">
        <v>131</v>
      </c>
      <c r="R55" s="145" t="s">
        <v>20</v>
      </c>
    </row>
    <row r="56" spans="1:19" ht="60" customHeight="1" x14ac:dyDescent="0.25">
      <c r="A56" s="225">
        <v>53</v>
      </c>
      <c r="B56" s="163" t="s">
        <v>123</v>
      </c>
      <c r="C56" s="163" t="s">
        <v>44</v>
      </c>
      <c r="D56" s="145" t="s">
        <v>272</v>
      </c>
      <c r="E56" s="138" t="s">
        <v>122</v>
      </c>
      <c r="F56" s="199">
        <v>44298</v>
      </c>
      <c r="G56" s="199">
        <v>44299</v>
      </c>
      <c r="H56" s="163"/>
      <c r="I56" s="163" t="s">
        <v>153</v>
      </c>
      <c r="J56" s="148"/>
      <c r="K56" s="208"/>
      <c r="L56" s="173">
        <v>3.94</v>
      </c>
      <c r="M56" s="194">
        <v>3.94</v>
      </c>
      <c r="N56" s="145" t="s">
        <v>278</v>
      </c>
      <c r="O56" s="145" t="s">
        <v>279</v>
      </c>
      <c r="P56" s="144" t="s">
        <v>283</v>
      </c>
      <c r="Q56" s="144" t="s">
        <v>281</v>
      </c>
      <c r="R56" s="145" t="s">
        <v>15</v>
      </c>
    </row>
    <row r="57" spans="1:19" ht="76.5" customHeight="1" x14ac:dyDescent="0.25">
      <c r="A57" s="225">
        <v>54</v>
      </c>
      <c r="B57" s="163" t="s">
        <v>206</v>
      </c>
      <c r="C57" s="163" t="s">
        <v>46</v>
      </c>
      <c r="D57" s="145" t="s">
        <v>286</v>
      </c>
      <c r="E57" s="138" t="s">
        <v>122</v>
      </c>
      <c r="F57" s="199">
        <v>44299</v>
      </c>
      <c r="G57" s="199">
        <v>44300</v>
      </c>
      <c r="H57" s="163" t="s">
        <v>153</v>
      </c>
      <c r="I57" s="163" t="s">
        <v>153</v>
      </c>
      <c r="J57" s="148" t="s">
        <v>153</v>
      </c>
      <c r="K57" s="208">
        <v>1</v>
      </c>
      <c r="L57" s="173">
        <v>6</v>
      </c>
      <c r="M57" s="194">
        <v>7</v>
      </c>
      <c r="N57" s="300" t="s">
        <v>301</v>
      </c>
      <c r="O57" s="300" t="s">
        <v>302</v>
      </c>
      <c r="P57" s="138" t="s">
        <v>288</v>
      </c>
      <c r="Q57" s="301" t="s">
        <v>287</v>
      </c>
      <c r="R57" s="145" t="s">
        <v>15</v>
      </c>
    </row>
    <row r="58" spans="1:19" ht="60" customHeight="1" x14ac:dyDescent="0.25">
      <c r="A58" s="225">
        <v>55</v>
      </c>
      <c r="B58" s="163" t="s">
        <v>206</v>
      </c>
      <c r="C58" s="163" t="s">
        <v>40</v>
      </c>
      <c r="D58" s="145" t="s">
        <v>248</v>
      </c>
      <c r="E58" s="138" t="s">
        <v>122</v>
      </c>
      <c r="F58" s="199">
        <v>44301</v>
      </c>
      <c r="G58" s="199">
        <v>44302</v>
      </c>
      <c r="H58" s="163" t="s">
        <v>153</v>
      </c>
      <c r="I58" s="163"/>
      <c r="J58" s="148"/>
      <c r="K58" s="208">
        <v>5.0000000000000001E-3</v>
      </c>
      <c r="L58" s="173"/>
      <c r="M58" s="194">
        <v>5.0000000000000001E-3</v>
      </c>
      <c r="N58" s="145" t="s">
        <v>291</v>
      </c>
      <c r="O58" s="145" t="s">
        <v>292</v>
      </c>
      <c r="P58" s="144" t="s">
        <v>294</v>
      </c>
      <c r="Q58" s="144" t="s">
        <v>131</v>
      </c>
      <c r="R58" s="145" t="s">
        <v>15</v>
      </c>
    </row>
    <row r="59" spans="1:19" ht="60" customHeight="1" x14ac:dyDescent="0.25">
      <c r="A59" s="225">
        <v>56</v>
      </c>
      <c r="B59" s="163" t="s">
        <v>206</v>
      </c>
      <c r="C59" s="163" t="s">
        <v>40</v>
      </c>
      <c r="D59" s="145" t="s">
        <v>248</v>
      </c>
      <c r="E59" s="138" t="s">
        <v>122</v>
      </c>
      <c r="F59" s="199">
        <v>44302</v>
      </c>
      <c r="G59" s="199">
        <v>44302</v>
      </c>
      <c r="H59" s="163" t="s">
        <v>153</v>
      </c>
      <c r="I59" s="163" t="s">
        <v>153</v>
      </c>
      <c r="J59" s="148" t="s">
        <v>127</v>
      </c>
      <c r="K59" s="208">
        <v>1.5</v>
      </c>
      <c r="L59" s="173">
        <v>1</v>
      </c>
      <c r="M59" s="194">
        <v>2.5</v>
      </c>
      <c r="N59" s="145" t="s">
        <v>290</v>
      </c>
      <c r="O59" s="145" t="s">
        <v>289</v>
      </c>
      <c r="P59" s="144" t="s">
        <v>293</v>
      </c>
      <c r="Q59" s="144" t="s">
        <v>131</v>
      </c>
      <c r="R59" s="145" t="s">
        <v>15</v>
      </c>
    </row>
    <row r="60" spans="1:19" ht="60" customHeight="1" x14ac:dyDescent="0.25">
      <c r="A60" s="225">
        <v>57</v>
      </c>
      <c r="B60" s="163" t="s">
        <v>206</v>
      </c>
      <c r="C60" s="163" t="s">
        <v>44</v>
      </c>
      <c r="D60" s="145" t="s">
        <v>69</v>
      </c>
      <c r="E60" s="138" t="s">
        <v>122</v>
      </c>
      <c r="F60" s="199">
        <v>44312</v>
      </c>
      <c r="G60" s="199">
        <v>44312</v>
      </c>
      <c r="H60" s="163" t="s">
        <v>153</v>
      </c>
      <c r="I60" s="163"/>
      <c r="J60" s="148"/>
      <c r="K60" s="208">
        <v>2.14</v>
      </c>
      <c r="L60" s="173"/>
      <c r="M60" s="194">
        <v>2.14</v>
      </c>
      <c r="N60" s="145" t="s">
        <v>295</v>
      </c>
      <c r="O60" s="145" t="s">
        <v>296</v>
      </c>
      <c r="P60" s="144" t="s">
        <v>70</v>
      </c>
      <c r="Q60" s="144" t="s">
        <v>35</v>
      </c>
      <c r="R60" s="145" t="s">
        <v>22</v>
      </c>
    </row>
    <row r="61" spans="1:19" ht="60" customHeight="1" x14ac:dyDescent="0.25">
      <c r="A61" s="225">
        <v>58</v>
      </c>
      <c r="B61" s="163" t="s">
        <v>206</v>
      </c>
      <c r="C61" s="163" t="s">
        <v>46</v>
      </c>
      <c r="D61" s="145" t="s">
        <v>297</v>
      </c>
      <c r="E61" s="138" t="s">
        <v>122</v>
      </c>
      <c r="F61" s="199">
        <v>44316</v>
      </c>
      <c r="G61" s="199">
        <v>44316</v>
      </c>
      <c r="H61" s="163" t="s">
        <v>153</v>
      </c>
      <c r="I61" s="163" t="s">
        <v>153</v>
      </c>
      <c r="J61" s="148" t="s">
        <v>153</v>
      </c>
      <c r="K61" s="208">
        <v>8</v>
      </c>
      <c r="L61" s="173">
        <v>4</v>
      </c>
      <c r="M61" s="194">
        <v>12</v>
      </c>
      <c r="N61" s="145" t="s">
        <v>298</v>
      </c>
      <c r="O61" s="145" t="s">
        <v>299</v>
      </c>
      <c r="P61" s="144" t="s">
        <v>300</v>
      </c>
      <c r="Q61" s="144" t="s">
        <v>287</v>
      </c>
      <c r="R61" s="145" t="s">
        <v>15</v>
      </c>
    </row>
    <row r="62" spans="1:19" ht="60" customHeight="1" x14ac:dyDescent="0.25">
      <c r="A62" s="225"/>
      <c r="B62" s="163"/>
      <c r="C62" s="163"/>
      <c r="D62" s="145"/>
      <c r="E62" s="138"/>
      <c r="F62" s="199"/>
      <c r="G62" s="199"/>
      <c r="H62" s="163"/>
      <c r="I62" s="163"/>
      <c r="J62" s="148"/>
      <c r="K62" s="208"/>
      <c r="L62" s="173"/>
      <c r="M62" s="194"/>
      <c r="N62" s="145"/>
      <c r="O62" s="145"/>
      <c r="P62" s="144"/>
      <c r="Q62" s="144"/>
      <c r="R62" s="145"/>
    </row>
    <row r="63" spans="1:19" ht="57.75" customHeight="1" x14ac:dyDescent="0.25">
      <c r="A63" s="135"/>
      <c r="B63" s="163"/>
      <c r="C63" s="163"/>
      <c r="D63" s="163"/>
      <c r="E63" s="163"/>
      <c r="F63" s="199"/>
      <c r="G63" s="199"/>
      <c r="H63" s="163"/>
      <c r="I63" s="163"/>
      <c r="J63" s="148"/>
      <c r="K63" s="170"/>
      <c r="L63" s="170"/>
      <c r="M63" s="206"/>
      <c r="N63" s="163"/>
      <c r="O63" s="163"/>
      <c r="P63" s="163"/>
      <c r="Q63" s="163"/>
      <c r="R63" s="163"/>
    </row>
    <row r="64" spans="1:19" ht="34.5" customHeight="1" x14ac:dyDescent="0.35">
      <c r="A64" s="136"/>
      <c r="B64" s="209"/>
      <c r="C64" s="210"/>
      <c r="D64" s="210"/>
      <c r="E64" s="210"/>
      <c r="F64" s="210"/>
      <c r="G64" s="210"/>
      <c r="H64" s="211"/>
      <c r="I64" s="211"/>
      <c r="J64" s="211"/>
      <c r="K64" s="212">
        <f>SUM(K4:K63)</f>
        <v>314.70490000000001</v>
      </c>
      <c r="L64" s="212">
        <f>SUM(L4:L63)</f>
        <v>1064.0900000000001</v>
      </c>
      <c r="M64" s="213">
        <f>SUM(M4:M63)</f>
        <v>1378.7949000000003</v>
      </c>
      <c r="N64" s="210"/>
      <c r="O64" s="210"/>
      <c r="P64" s="210"/>
      <c r="Q64" s="210"/>
      <c r="R64" s="210"/>
      <c r="S64" s="229"/>
    </row>
    <row r="65" spans="1:18" ht="19.5" x14ac:dyDescent="0.25">
      <c r="A65" s="129"/>
      <c r="B65" s="214"/>
      <c r="C65" s="215"/>
      <c r="D65" s="215"/>
      <c r="E65" s="215"/>
      <c r="F65" s="215"/>
      <c r="G65" s="215"/>
      <c r="H65" s="215"/>
      <c r="I65" s="215"/>
      <c r="J65" s="215"/>
      <c r="K65" s="215"/>
      <c r="L65" s="215"/>
      <c r="M65" s="215"/>
      <c r="N65" s="215"/>
      <c r="O65" s="215"/>
      <c r="P65" s="215"/>
      <c r="Q65" s="215"/>
      <c r="R65" s="215"/>
    </row>
    <row r="66" spans="1:18" ht="19.5" x14ac:dyDescent="0.25">
      <c r="A66" s="129"/>
      <c r="B66" s="214"/>
      <c r="C66" s="215"/>
      <c r="D66" s="215"/>
      <c r="E66" s="215"/>
      <c r="F66" s="215"/>
      <c r="G66" s="215"/>
      <c r="H66" s="215"/>
      <c r="I66" s="215"/>
      <c r="J66" s="215"/>
      <c r="K66" s="215"/>
      <c r="L66" s="215"/>
      <c r="M66" s="215"/>
      <c r="N66" s="215"/>
      <c r="O66" s="215"/>
      <c r="P66" s="215"/>
      <c r="Q66" s="215"/>
      <c r="R66" s="215"/>
    </row>
    <row r="67" spans="1:18" ht="19.5" x14ac:dyDescent="0.25">
      <c r="A67" s="129"/>
      <c r="B67" s="214"/>
      <c r="C67" s="215"/>
      <c r="D67" s="215"/>
      <c r="E67" s="215"/>
      <c r="F67" s="215"/>
      <c r="G67" s="215"/>
      <c r="H67" s="215"/>
      <c r="I67" s="215"/>
      <c r="J67" s="215"/>
      <c r="K67" s="215"/>
      <c r="L67" s="215"/>
      <c r="M67" s="215"/>
      <c r="N67" s="215"/>
      <c r="O67" s="215"/>
      <c r="P67" s="215"/>
      <c r="Q67" s="215"/>
      <c r="R67" s="215"/>
    </row>
    <row r="68" spans="1:18" ht="19.5" x14ac:dyDescent="0.25">
      <c r="A68" s="129"/>
      <c r="B68" s="214"/>
      <c r="C68" s="215"/>
      <c r="D68" s="215"/>
      <c r="E68" s="215"/>
      <c r="F68" s="215"/>
      <c r="G68" s="215"/>
      <c r="H68" s="215"/>
      <c r="I68" s="215"/>
      <c r="J68" s="215"/>
      <c r="K68" s="215"/>
      <c r="L68" s="215"/>
      <c r="M68" s="215"/>
      <c r="N68" s="215"/>
      <c r="O68" s="215"/>
      <c r="P68" s="215"/>
      <c r="Q68" s="215"/>
      <c r="R68" s="215"/>
    </row>
    <row r="69" spans="1:18" ht="19.5" x14ac:dyDescent="0.25">
      <c r="B69" s="214"/>
      <c r="C69" s="215"/>
      <c r="D69" s="215"/>
      <c r="E69" s="215"/>
      <c r="F69" s="215"/>
      <c r="G69" s="215"/>
      <c r="H69" s="215"/>
      <c r="I69" s="215"/>
      <c r="J69" s="215"/>
      <c r="K69" s="215"/>
      <c r="L69" s="215"/>
      <c r="M69" s="215"/>
      <c r="N69" s="215"/>
      <c r="O69" s="215"/>
      <c r="P69" s="215"/>
      <c r="Q69" s="215"/>
      <c r="R69" s="215"/>
    </row>
    <row r="70" spans="1:18" x14ac:dyDescent="0.25">
      <c r="K70" s="23"/>
      <c r="L70" s="23"/>
      <c r="M70" s="23"/>
    </row>
    <row r="72" spans="1:18" x14ac:dyDescent="0.25">
      <c r="K72" s="122"/>
      <c r="L72" s="122"/>
      <c r="M72" s="122"/>
    </row>
    <row r="73" spans="1:18" x14ac:dyDescent="0.25">
      <c r="K73" s="121"/>
      <c r="L73" s="121"/>
      <c r="M73" s="121"/>
    </row>
  </sheetData>
  <autoFilter ref="A3:R64" xr:uid="{00000000-0009-0000-0000-00000D000000}"/>
  <mergeCells count="1">
    <mergeCell ref="B1:R2"/>
  </mergeCells>
  <dataValidations count="2">
    <dataValidation type="list" allowBlank="1" showInputMessage="1" showErrorMessage="1" sqref="C45:C46" xr:uid="{00000000-0002-0000-0D00-000000000000}">
      <formula1>INDIRECT(#REF!)</formula1>
    </dataValidation>
    <dataValidation type="list" allowBlank="1" showInputMessage="1" showErrorMessage="1" sqref="C47" xr:uid="{00000000-0002-0000-0D00-000001000000}">
      <formula1>INDIRECT($A$4)</formula1>
    </dataValidation>
  </dataValidations>
  <pageMargins left="0.70866141732283472" right="0.70866141732283472" top="0.74803149606299213" bottom="0.74803149606299213" header="0.31496062992125984" footer="0.31496062992125984"/>
  <pageSetup paperSize="2523" scale="34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D200"/>
  <sheetViews>
    <sheetView zoomScale="30" zoomScaleNormal="30" workbookViewId="0">
      <selection activeCell="AE68" sqref="AE68"/>
    </sheetView>
  </sheetViews>
  <sheetFormatPr baseColWidth="10" defaultRowHeight="15" x14ac:dyDescent="0.25"/>
  <cols>
    <col min="4" max="4" width="25" customWidth="1"/>
    <col min="5" max="5" width="27.42578125" customWidth="1"/>
    <col min="6" max="6" width="21.42578125" customWidth="1"/>
    <col min="7" max="7" width="19" customWidth="1"/>
    <col min="8" max="8" width="21.42578125" customWidth="1"/>
    <col min="9" max="9" width="20.42578125" customWidth="1"/>
    <col min="10" max="10" width="23.42578125" customWidth="1"/>
    <col min="11" max="11" width="21.140625" customWidth="1"/>
    <col min="12" max="12" width="30.42578125" customWidth="1"/>
    <col min="13" max="13" width="26.42578125" customWidth="1"/>
    <col min="14" max="15" width="22.85546875" customWidth="1"/>
    <col min="16" max="16" width="29.7109375" customWidth="1"/>
    <col min="17" max="17" width="30.85546875" customWidth="1"/>
    <col min="18" max="18" width="32.85546875" customWidth="1"/>
    <col min="19" max="19" width="23.42578125" customWidth="1"/>
  </cols>
  <sheetData>
    <row r="1" spans="1:30" x14ac:dyDescent="0.25">
      <c r="A1" s="230"/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</row>
    <row r="2" spans="1:30" ht="19.5" x14ac:dyDescent="0.3">
      <c r="A2" s="230"/>
      <c r="B2" s="231"/>
      <c r="C2" s="232"/>
      <c r="D2" s="231"/>
      <c r="E2" s="233"/>
      <c r="F2" s="233"/>
      <c r="G2" s="231"/>
      <c r="H2" s="231"/>
      <c r="I2" s="231"/>
      <c r="J2" s="231"/>
      <c r="K2" s="231"/>
      <c r="L2" s="234"/>
      <c r="M2" s="231"/>
      <c r="N2" s="231"/>
      <c r="O2" s="231"/>
      <c r="P2" s="231"/>
      <c r="Q2" s="233"/>
      <c r="R2" s="233"/>
      <c r="S2" s="233"/>
      <c r="T2" s="235"/>
      <c r="U2" s="236"/>
      <c r="V2" s="236"/>
      <c r="W2" s="237"/>
      <c r="X2" s="238"/>
      <c r="Y2" s="238"/>
      <c r="Z2" s="230"/>
      <c r="AA2" s="230"/>
      <c r="AB2" s="230"/>
    </row>
    <row r="3" spans="1:30" ht="17.25" customHeight="1" x14ac:dyDescent="0.25">
      <c r="A3" s="230"/>
      <c r="B3" s="239"/>
      <c r="C3" s="240"/>
      <c r="D3" s="240"/>
      <c r="E3" s="241"/>
      <c r="F3" s="241"/>
      <c r="G3" s="242"/>
      <c r="H3" s="242"/>
      <c r="I3" s="240"/>
      <c r="J3" s="240"/>
      <c r="K3" s="240"/>
      <c r="L3" s="243"/>
      <c r="M3" s="244"/>
      <c r="N3" s="245"/>
      <c r="O3" s="240"/>
      <c r="P3" s="240"/>
      <c r="Q3" s="241"/>
      <c r="R3" s="241"/>
      <c r="S3" s="240"/>
      <c r="T3" s="246"/>
      <c r="U3" s="247"/>
      <c r="V3" s="248"/>
      <c r="W3" s="230"/>
      <c r="X3" s="249"/>
      <c r="Y3" s="249"/>
      <c r="Z3" s="230"/>
      <c r="AA3" s="230"/>
      <c r="AB3" s="230"/>
    </row>
    <row r="4" spans="1:30" ht="19.5" x14ac:dyDescent="0.25">
      <c r="A4" s="230"/>
      <c r="B4" s="239"/>
      <c r="C4" s="240"/>
      <c r="D4" s="240"/>
      <c r="E4" s="241"/>
      <c r="F4" s="241"/>
      <c r="G4" s="242"/>
      <c r="H4" s="242"/>
      <c r="I4" s="240"/>
      <c r="J4" s="240"/>
      <c r="K4" s="240"/>
      <c r="L4" s="250"/>
      <c r="M4" s="244"/>
      <c r="N4" s="245"/>
      <c r="O4" s="240"/>
      <c r="P4" s="240"/>
      <c r="Q4" s="241"/>
      <c r="R4" s="241"/>
      <c r="S4" s="240"/>
      <c r="T4" s="246"/>
      <c r="U4" s="247"/>
      <c r="V4" s="248"/>
      <c r="W4" s="230"/>
      <c r="X4" s="249"/>
      <c r="Y4" s="249"/>
      <c r="Z4" s="230"/>
      <c r="AA4" s="230"/>
      <c r="AB4" s="230"/>
      <c r="AC4" s="230"/>
      <c r="AD4" s="230"/>
    </row>
    <row r="5" spans="1:30" ht="19.5" x14ac:dyDescent="0.25">
      <c r="A5" s="230"/>
      <c r="B5" s="239"/>
      <c r="C5" s="240"/>
      <c r="D5" s="240"/>
      <c r="E5" s="241"/>
      <c r="F5" s="241"/>
      <c r="G5" s="242"/>
      <c r="H5" s="242"/>
      <c r="I5" s="240"/>
      <c r="J5" s="240"/>
      <c r="K5" s="240"/>
      <c r="L5" s="250"/>
      <c r="M5" s="244"/>
      <c r="N5" s="245"/>
      <c r="O5" s="240"/>
      <c r="P5" s="240"/>
      <c r="Q5" s="241"/>
      <c r="R5" s="241"/>
      <c r="S5" s="240"/>
      <c r="T5" s="246"/>
      <c r="U5" s="247"/>
      <c r="V5" s="248"/>
      <c r="W5" s="230"/>
      <c r="X5" s="249"/>
      <c r="Y5" s="249"/>
      <c r="Z5" s="230"/>
      <c r="AA5" s="230"/>
      <c r="AB5" s="230"/>
      <c r="AC5" s="230"/>
      <c r="AD5" s="230"/>
    </row>
    <row r="6" spans="1:30" ht="117" x14ac:dyDescent="0.3">
      <c r="A6" s="230"/>
      <c r="B6" s="217" t="s">
        <v>0</v>
      </c>
      <c r="C6" s="218" t="s">
        <v>52</v>
      </c>
      <c r="D6" s="217" t="s">
        <v>51</v>
      </c>
      <c r="E6" s="219" t="s">
        <v>1</v>
      </c>
      <c r="F6" s="219" t="s">
        <v>16</v>
      </c>
      <c r="G6" s="217" t="s">
        <v>2</v>
      </c>
      <c r="H6" s="217" t="s">
        <v>3</v>
      </c>
      <c r="I6" s="217" t="s">
        <v>23</v>
      </c>
      <c r="J6" s="217" t="s">
        <v>24</v>
      </c>
      <c r="K6" s="217" t="s">
        <v>25</v>
      </c>
      <c r="L6" s="220" t="s">
        <v>4</v>
      </c>
      <c r="M6" s="217" t="s">
        <v>5</v>
      </c>
      <c r="N6" s="217" t="s">
        <v>12</v>
      </c>
      <c r="O6" s="217" t="s">
        <v>13</v>
      </c>
      <c r="P6" s="217" t="s">
        <v>14</v>
      </c>
      <c r="Q6" s="219" t="s">
        <v>6</v>
      </c>
      <c r="R6" s="219" t="s">
        <v>7</v>
      </c>
      <c r="S6" s="219" t="s">
        <v>8</v>
      </c>
      <c r="T6" s="221"/>
      <c r="U6" s="222"/>
      <c r="V6" s="222"/>
      <c r="W6" s="216"/>
      <c r="X6" s="228" t="s">
        <v>285</v>
      </c>
      <c r="Y6" s="228" t="s">
        <v>284</v>
      </c>
      <c r="Z6" s="230"/>
      <c r="AA6" s="230"/>
      <c r="AB6" s="230"/>
      <c r="AC6" s="230"/>
      <c r="AD6" s="230"/>
    </row>
    <row r="7" spans="1:30" ht="39" x14ac:dyDescent="0.25">
      <c r="A7" s="230"/>
      <c r="B7" s="130" t="e">
        <f>#REF!+1</f>
        <v>#REF!</v>
      </c>
      <c r="C7" s="137" t="s">
        <v>49</v>
      </c>
      <c r="D7" s="137" t="s">
        <v>40</v>
      </c>
      <c r="E7" s="138" t="s">
        <v>65</v>
      </c>
      <c r="F7" s="138" t="s">
        <v>18</v>
      </c>
      <c r="G7" s="139">
        <v>44227</v>
      </c>
      <c r="H7" s="140">
        <v>44227</v>
      </c>
      <c r="I7" s="137" t="s">
        <v>27</v>
      </c>
      <c r="J7" s="137"/>
      <c r="K7" s="137"/>
      <c r="L7" s="146">
        <v>0.31440000000000001</v>
      </c>
      <c r="M7" s="142">
        <v>0</v>
      </c>
      <c r="N7" s="143">
        <f>L7+M7</f>
        <v>0.31440000000000001</v>
      </c>
      <c r="O7" s="137" t="s">
        <v>66</v>
      </c>
      <c r="P7" s="137" t="s">
        <v>67</v>
      </c>
      <c r="Q7" s="144" t="s">
        <v>68</v>
      </c>
      <c r="R7" s="144" t="s">
        <v>10</v>
      </c>
      <c r="S7" s="145" t="s">
        <v>26</v>
      </c>
      <c r="T7" s="39">
        <v>1</v>
      </c>
      <c r="U7" s="40"/>
      <c r="V7" s="41"/>
      <c r="X7" s="226">
        <v>1</v>
      </c>
      <c r="Y7" s="226">
        <v>1</v>
      </c>
      <c r="Z7" s="230"/>
      <c r="AA7" s="230"/>
      <c r="AB7" s="230"/>
      <c r="AC7" s="230"/>
      <c r="AD7" s="230"/>
    </row>
    <row r="8" spans="1:30" ht="39" x14ac:dyDescent="0.25">
      <c r="A8" s="230"/>
      <c r="B8" s="130" t="e">
        <f t="shared" ref="B8:B13" si="0">B7+1</f>
        <v>#REF!</v>
      </c>
      <c r="C8" s="137" t="s">
        <v>49</v>
      </c>
      <c r="D8" s="137" t="s">
        <v>44</v>
      </c>
      <c r="E8" s="138" t="s">
        <v>69</v>
      </c>
      <c r="F8" s="138" t="s">
        <v>19</v>
      </c>
      <c r="G8" s="139">
        <v>44228</v>
      </c>
      <c r="H8" s="140">
        <v>44230</v>
      </c>
      <c r="I8" s="137" t="s">
        <v>27</v>
      </c>
      <c r="J8" s="137"/>
      <c r="K8" s="137"/>
      <c r="L8" s="147">
        <v>2.85</v>
      </c>
      <c r="M8" s="142">
        <v>0</v>
      </c>
      <c r="N8" s="143">
        <f t="shared" ref="N8:N13" si="1">L8+M8</f>
        <v>2.85</v>
      </c>
      <c r="O8" s="137" t="s">
        <v>77</v>
      </c>
      <c r="P8" s="137" t="s">
        <v>78</v>
      </c>
      <c r="Q8" s="144" t="s">
        <v>70</v>
      </c>
      <c r="R8" s="144" t="s">
        <v>35</v>
      </c>
      <c r="S8" s="145" t="s">
        <v>22</v>
      </c>
      <c r="T8" s="39">
        <v>1</v>
      </c>
      <c r="U8" s="40"/>
      <c r="V8" s="41"/>
      <c r="X8" s="226">
        <v>1</v>
      </c>
      <c r="Y8" s="226">
        <v>3</v>
      </c>
      <c r="Z8" s="230"/>
      <c r="AA8" s="230"/>
      <c r="AB8" s="230"/>
      <c r="AC8" s="230"/>
      <c r="AD8" s="230"/>
    </row>
    <row r="9" spans="1:30" ht="58.5" x14ac:dyDescent="0.25">
      <c r="A9" s="230"/>
      <c r="B9" s="130" t="e">
        <f t="shared" si="0"/>
        <v>#REF!</v>
      </c>
      <c r="C9" s="137" t="s">
        <v>49</v>
      </c>
      <c r="D9" s="137" t="s">
        <v>40</v>
      </c>
      <c r="E9" s="138" t="s">
        <v>177</v>
      </c>
      <c r="F9" s="138" t="s">
        <v>19</v>
      </c>
      <c r="G9" s="139">
        <v>44235</v>
      </c>
      <c r="H9" s="140">
        <v>44235</v>
      </c>
      <c r="I9" s="137" t="s">
        <v>90</v>
      </c>
      <c r="J9" s="137"/>
      <c r="K9" s="137"/>
      <c r="L9" s="147">
        <v>0.25</v>
      </c>
      <c r="M9" s="142">
        <v>0</v>
      </c>
      <c r="N9" s="143">
        <f t="shared" si="1"/>
        <v>0.25</v>
      </c>
      <c r="O9" s="137" t="s">
        <v>85</v>
      </c>
      <c r="P9" s="137" t="s">
        <v>86</v>
      </c>
      <c r="Q9" s="138" t="s">
        <v>93</v>
      </c>
      <c r="R9" s="138" t="s">
        <v>9</v>
      </c>
      <c r="S9" s="137" t="s">
        <v>213</v>
      </c>
      <c r="T9" s="42">
        <v>1</v>
      </c>
      <c r="U9" s="40"/>
      <c r="V9" s="41"/>
      <c r="X9" s="226">
        <v>1</v>
      </c>
      <c r="Y9" s="226">
        <v>1</v>
      </c>
      <c r="Z9" s="230"/>
      <c r="AA9" s="230"/>
      <c r="AB9" s="230"/>
      <c r="AC9" s="230"/>
      <c r="AD9" s="230"/>
    </row>
    <row r="10" spans="1:30" ht="39" x14ac:dyDescent="0.25">
      <c r="A10" s="230"/>
      <c r="B10" s="130" t="e">
        <f t="shared" si="0"/>
        <v>#REF!</v>
      </c>
      <c r="C10" s="137" t="s">
        <v>49</v>
      </c>
      <c r="D10" s="137" t="s">
        <v>37</v>
      </c>
      <c r="E10" s="138" t="s">
        <v>178</v>
      </c>
      <c r="F10" s="138" t="s">
        <v>19</v>
      </c>
      <c r="G10" s="139">
        <v>44243</v>
      </c>
      <c r="H10" s="140">
        <v>44244</v>
      </c>
      <c r="I10" s="137"/>
      <c r="J10" s="137" t="s">
        <v>27</v>
      </c>
      <c r="K10" s="137"/>
      <c r="L10" s="147">
        <v>0</v>
      </c>
      <c r="M10" s="142">
        <v>0.25</v>
      </c>
      <c r="N10" s="143">
        <f t="shared" si="1"/>
        <v>0.25</v>
      </c>
      <c r="O10" s="137" t="s">
        <v>71</v>
      </c>
      <c r="P10" s="137" t="s">
        <v>72</v>
      </c>
      <c r="Q10" s="138" t="s">
        <v>73</v>
      </c>
      <c r="R10" s="138" t="s">
        <v>33</v>
      </c>
      <c r="S10" s="137" t="s">
        <v>15</v>
      </c>
      <c r="T10" s="42"/>
      <c r="U10" s="40">
        <v>1</v>
      </c>
      <c r="V10" s="41"/>
      <c r="X10" s="226">
        <v>1</v>
      </c>
      <c r="Y10" s="226">
        <v>2</v>
      </c>
      <c r="Z10" s="230"/>
      <c r="AA10" s="230"/>
      <c r="AB10" s="230"/>
      <c r="AC10" s="230"/>
      <c r="AD10" s="230"/>
    </row>
    <row r="11" spans="1:30" ht="39" x14ac:dyDescent="0.25">
      <c r="A11" s="230"/>
      <c r="B11" s="130" t="e">
        <f t="shared" si="0"/>
        <v>#REF!</v>
      </c>
      <c r="C11" s="148" t="s">
        <v>49</v>
      </c>
      <c r="D11" s="148" t="s">
        <v>45</v>
      </c>
      <c r="E11" s="138" t="s">
        <v>62</v>
      </c>
      <c r="F11" s="138" t="s">
        <v>19</v>
      </c>
      <c r="G11" s="139">
        <v>44242</v>
      </c>
      <c r="H11" s="140">
        <v>44242</v>
      </c>
      <c r="I11" s="148" t="s">
        <v>27</v>
      </c>
      <c r="J11" s="148"/>
      <c r="K11" s="148"/>
      <c r="L11" s="149">
        <v>0.7</v>
      </c>
      <c r="M11" s="150">
        <v>0</v>
      </c>
      <c r="N11" s="143">
        <f t="shared" si="1"/>
        <v>0.7</v>
      </c>
      <c r="O11" s="151" t="s">
        <v>105</v>
      </c>
      <c r="P11" s="151" t="s">
        <v>106</v>
      </c>
      <c r="Q11" s="138" t="s">
        <v>63</v>
      </c>
      <c r="R11" s="138" t="s">
        <v>32</v>
      </c>
      <c r="S11" s="137" t="s">
        <v>20</v>
      </c>
      <c r="T11" s="42">
        <v>1</v>
      </c>
      <c r="U11" s="40"/>
      <c r="V11" s="41"/>
      <c r="X11" s="226">
        <v>1</v>
      </c>
      <c r="Y11" s="226">
        <v>1</v>
      </c>
      <c r="Z11" s="230"/>
      <c r="AA11" s="230"/>
      <c r="AB11" s="230"/>
      <c r="AC11" s="230"/>
      <c r="AD11" s="230"/>
    </row>
    <row r="12" spans="1:30" ht="39" x14ac:dyDescent="0.25">
      <c r="A12" s="230"/>
      <c r="B12" s="130" t="e">
        <f t="shared" si="0"/>
        <v>#REF!</v>
      </c>
      <c r="C12" s="152" t="s">
        <v>49</v>
      </c>
      <c r="D12" s="152" t="s">
        <v>45</v>
      </c>
      <c r="E12" s="153" t="s">
        <v>62</v>
      </c>
      <c r="F12" s="153" t="s">
        <v>19</v>
      </c>
      <c r="G12" s="154">
        <v>44245</v>
      </c>
      <c r="H12" s="155">
        <v>44245</v>
      </c>
      <c r="I12" s="148" t="s">
        <v>27</v>
      </c>
      <c r="J12" s="148"/>
      <c r="K12" s="148"/>
      <c r="L12" s="141">
        <v>0.7</v>
      </c>
      <c r="M12" s="156">
        <v>0</v>
      </c>
      <c r="N12" s="143">
        <f t="shared" si="1"/>
        <v>0.7</v>
      </c>
      <c r="O12" s="151" t="s">
        <v>107</v>
      </c>
      <c r="P12" s="151" t="s">
        <v>108</v>
      </c>
      <c r="Q12" s="153" t="s">
        <v>94</v>
      </c>
      <c r="R12" s="153" t="s">
        <v>32</v>
      </c>
      <c r="S12" s="137" t="s">
        <v>213</v>
      </c>
      <c r="T12" s="42">
        <v>1</v>
      </c>
      <c r="U12" s="40"/>
      <c r="V12" s="41"/>
      <c r="X12" s="226">
        <v>1</v>
      </c>
      <c r="Y12" s="226">
        <v>1</v>
      </c>
      <c r="Z12" s="230"/>
      <c r="AA12" s="230"/>
      <c r="AB12" s="230"/>
      <c r="AC12" s="230"/>
      <c r="AD12" s="230"/>
    </row>
    <row r="13" spans="1:30" ht="97.5" x14ac:dyDescent="0.25">
      <c r="A13" s="230"/>
      <c r="B13" s="130" t="e">
        <f t="shared" si="0"/>
        <v>#REF!</v>
      </c>
      <c r="C13" s="148" t="s">
        <v>49</v>
      </c>
      <c r="D13" s="148" t="s">
        <v>45</v>
      </c>
      <c r="E13" s="138" t="s">
        <v>62</v>
      </c>
      <c r="F13" s="157" t="s">
        <v>19</v>
      </c>
      <c r="G13" s="158">
        <v>44249</v>
      </c>
      <c r="H13" s="159">
        <v>44250</v>
      </c>
      <c r="I13" s="148" t="s">
        <v>27</v>
      </c>
      <c r="J13" s="148"/>
      <c r="K13" s="148"/>
      <c r="L13" s="150">
        <v>40</v>
      </c>
      <c r="M13" s="150">
        <v>0</v>
      </c>
      <c r="N13" s="143">
        <f t="shared" si="1"/>
        <v>40</v>
      </c>
      <c r="O13" s="160" t="s">
        <v>109</v>
      </c>
      <c r="P13" s="160" t="s">
        <v>110</v>
      </c>
      <c r="Q13" s="161" t="s">
        <v>95</v>
      </c>
      <c r="R13" s="162" t="s">
        <v>32</v>
      </c>
      <c r="S13" s="163" t="s">
        <v>20</v>
      </c>
      <c r="T13" s="43">
        <v>1</v>
      </c>
      <c r="U13" s="40"/>
      <c r="V13" s="41"/>
      <c r="X13" s="226">
        <v>1</v>
      </c>
      <c r="Y13" s="226">
        <v>2</v>
      </c>
      <c r="Z13" s="230"/>
      <c r="AA13" s="230"/>
      <c r="AB13" s="230"/>
      <c r="AC13" s="230"/>
      <c r="AD13" s="230"/>
    </row>
    <row r="14" spans="1:30" ht="21" x14ac:dyDescent="0.35">
      <c r="A14" s="230"/>
      <c r="B14" s="230"/>
      <c r="C14" s="270"/>
      <c r="D14" s="271"/>
      <c r="E14" s="272"/>
      <c r="F14" s="272"/>
      <c r="G14" s="272"/>
      <c r="H14" s="272"/>
      <c r="I14" s="272"/>
      <c r="J14" s="273"/>
      <c r="K14" s="273"/>
      <c r="L14" s="273"/>
      <c r="M14" s="274"/>
      <c r="N14" s="274"/>
      <c r="O14" s="274"/>
      <c r="P14" s="272"/>
      <c r="Q14" s="272"/>
      <c r="R14" s="272"/>
      <c r="S14" s="272"/>
      <c r="T14" s="272"/>
      <c r="U14" s="275"/>
      <c r="V14" s="276"/>
      <c r="W14" s="276"/>
      <c r="X14" s="277">
        <f>SUM(X7:X13)</f>
        <v>7</v>
      </c>
      <c r="Y14" s="277">
        <f>SUM(Y7:Y13)</f>
        <v>11</v>
      </c>
      <c r="Z14" s="278"/>
      <c r="AA14" s="230"/>
      <c r="AB14" s="230"/>
      <c r="AC14" s="230"/>
      <c r="AD14" s="230"/>
    </row>
    <row r="15" spans="1:30" x14ac:dyDescent="0.25">
      <c r="A15" s="230"/>
      <c r="B15" s="230"/>
      <c r="C15" s="230"/>
      <c r="D15" s="230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  <c r="R15" s="230"/>
      <c r="S15" s="230"/>
      <c r="T15" s="230"/>
      <c r="U15" s="230"/>
      <c r="V15" s="230"/>
      <c r="W15" s="230"/>
      <c r="X15" s="230"/>
      <c r="Y15" s="230"/>
      <c r="Z15" s="230"/>
      <c r="AA15" s="230"/>
      <c r="AB15" s="230"/>
      <c r="AC15" s="230"/>
      <c r="AD15" s="230"/>
    </row>
    <row r="16" spans="1:30" x14ac:dyDescent="0.25">
      <c r="A16" s="230"/>
      <c r="B16" s="230"/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230"/>
      <c r="R16" s="230"/>
      <c r="S16" s="230"/>
      <c r="T16" s="230"/>
      <c r="U16" s="230"/>
      <c r="V16" s="230"/>
      <c r="W16" s="230"/>
      <c r="X16" s="230"/>
      <c r="Y16" s="230"/>
      <c r="Z16" s="230"/>
      <c r="AA16" s="230"/>
      <c r="AB16" s="230"/>
      <c r="AC16" s="230"/>
      <c r="AD16" s="230"/>
    </row>
    <row r="17" spans="1:56" x14ac:dyDescent="0.25">
      <c r="A17" s="230"/>
      <c r="B17" s="230"/>
      <c r="C17" s="230"/>
      <c r="D17" s="230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Q17" s="230"/>
      <c r="R17" s="230"/>
      <c r="S17" s="230"/>
      <c r="T17" s="230"/>
      <c r="U17" s="230"/>
      <c r="V17" s="230"/>
      <c r="W17" s="230"/>
      <c r="X17" s="230"/>
      <c r="Y17" s="230"/>
      <c r="Z17" s="230"/>
      <c r="AA17" s="230"/>
      <c r="AB17" s="230"/>
      <c r="AC17" s="230"/>
      <c r="AD17" s="230"/>
    </row>
    <row r="18" spans="1:56" ht="136.5" x14ac:dyDescent="0.3">
      <c r="A18" s="230"/>
      <c r="B18" s="217" t="s">
        <v>0</v>
      </c>
      <c r="C18" s="218" t="s">
        <v>52</v>
      </c>
      <c r="D18" s="217" t="s">
        <v>51</v>
      </c>
      <c r="E18" s="219" t="s">
        <v>1</v>
      </c>
      <c r="F18" s="219" t="s">
        <v>16</v>
      </c>
      <c r="G18" s="217" t="s">
        <v>2</v>
      </c>
      <c r="H18" s="217" t="s">
        <v>3</v>
      </c>
      <c r="I18" s="217" t="s">
        <v>23</v>
      </c>
      <c r="J18" s="217" t="s">
        <v>24</v>
      </c>
      <c r="K18" s="217" t="s">
        <v>25</v>
      </c>
      <c r="L18" s="220" t="s">
        <v>4</v>
      </c>
      <c r="M18" s="217" t="s">
        <v>5</v>
      </c>
      <c r="N18" s="217" t="s">
        <v>12</v>
      </c>
      <c r="O18" s="217" t="s">
        <v>13</v>
      </c>
      <c r="P18" s="217" t="s">
        <v>14</v>
      </c>
      <c r="Q18" s="219" t="s">
        <v>6</v>
      </c>
      <c r="R18" s="219" t="s">
        <v>7</v>
      </c>
      <c r="S18" s="219" t="s">
        <v>8</v>
      </c>
      <c r="T18" s="221"/>
      <c r="U18" s="222"/>
      <c r="V18" s="222"/>
      <c r="W18" s="216"/>
      <c r="X18" s="228" t="s">
        <v>285</v>
      </c>
      <c r="Y18" s="228" t="s">
        <v>284</v>
      </c>
      <c r="Z18" s="230"/>
      <c r="AA18" s="230"/>
      <c r="AB18" s="230"/>
      <c r="AC18" s="230"/>
      <c r="AD18" s="230"/>
    </row>
    <row r="19" spans="1:56" ht="78" x14ac:dyDescent="0.25">
      <c r="A19" s="230"/>
      <c r="B19" s="130" t="e">
        <f t="shared" ref="B19:B22" si="2">B18+1</f>
        <v>#VALUE!</v>
      </c>
      <c r="C19" s="164" t="s">
        <v>49</v>
      </c>
      <c r="D19" s="164" t="s">
        <v>43</v>
      </c>
      <c r="E19" s="165" t="s">
        <v>53</v>
      </c>
      <c r="F19" s="166" t="s">
        <v>21</v>
      </c>
      <c r="G19" s="167">
        <v>44260</v>
      </c>
      <c r="H19" s="168">
        <v>44261</v>
      </c>
      <c r="I19" s="169" t="s">
        <v>27</v>
      </c>
      <c r="J19" s="169" t="s">
        <v>27</v>
      </c>
      <c r="K19" s="177" t="s">
        <v>27</v>
      </c>
      <c r="L19" s="150">
        <v>20</v>
      </c>
      <c r="M19" s="170">
        <v>21</v>
      </c>
      <c r="N19" s="143">
        <f t="shared" ref="N19:N29" si="3">L19+M19</f>
        <v>41</v>
      </c>
      <c r="O19" s="145" t="s">
        <v>54</v>
      </c>
      <c r="P19" s="145" t="s">
        <v>55</v>
      </c>
      <c r="Q19" s="171" t="s">
        <v>56</v>
      </c>
      <c r="R19" s="171" t="s">
        <v>11</v>
      </c>
      <c r="S19" s="172" t="s">
        <v>15</v>
      </c>
      <c r="T19" s="39"/>
      <c r="U19" s="40"/>
      <c r="V19" s="41">
        <v>1</v>
      </c>
      <c r="X19" s="226">
        <v>1</v>
      </c>
      <c r="Y19" s="226">
        <v>2</v>
      </c>
      <c r="Z19" s="230"/>
      <c r="AA19" s="230"/>
      <c r="AB19" s="230"/>
      <c r="AC19" s="230"/>
      <c r="AD19" s="230"/>
    </row>
    <row r="20" spans="1:56" ht="58.5" x14ac:dyDescent="0.25">
      <c r="A20" s="230"/>
      <c r="B20" s="130" t="e">
        <f t="shared" si="2"/>
        <v>#VALUE!</v>
      </c>
      <c r="C20" s="148" t="s">
        <v>49</v>
      </c>
      <c r="D20" s="148" t="s">
        <v>39</v>
      </c>
      <c r="E20" s="138" t="s">
        <v>179</v>
      </c>
      <c r="F20" s="166" t="s">
        <v>21</v>
      </c>
      <c r="G20" s="139">
        <v>44260</v>
      </c>
      <c r="H20" s="140">
        <v>44260</v>
      </c>
      <c r="I20" s="148" t="s">
        <v>27</v>
      </c>
      <c r="J20" s="148" t="s">
        <v>27</v>
      </c>
      <c r="K20" s="148" t="s">
        <v>27</v>
      </c>
      <c r="L20" s="173">
        <v>0.04</v>
      </c>
      <c r="M20" s="170">
        <v>0</v>
      </c>
      <c r="N20" s="174">
        <f>SUM(L20:M20)</f>
        <v>0.04</v>
      </c>
      <c r="O20" s="145" t="s">
        <v>57</v>
      </c>
      <c r="P20" s="145" t="s">
        <v>58</v>
      </c>
      <c r="Q20" s="144" t="s">
        <v>59</v>
      </c>
      <c r="R20" s="175" t="s">
        <v>31</v>
      </c>
      <c r="S20" s="145" t="s">
        <v>20</v>
      </c>
      <c r="T20" s="39">
        <v>1</v>
      </c>
      <c r="U20" s="40"/>
      <c r="V20" s="41"/>
      <c r="X20" s="226">
        <v>1</v>
      </c>
      <c r="Y20" s="226">
        <v>1</v>
      </c>
      <c r="Z20" s="230"/>
      <c r="AA20" s="230"/>
      <c r="AB20" s="230"/>
      <c r="AC20" s="230"/>
      <c r="AD20" s="230"/>
    </row>
    <row r="21" spans="1:56" ht="97.5" x14ac:dyDescent="0.25">
      <c r="A21" s="230"/>
      <c r="B21" s="130" t="e">
        <f t="shared" si="2"/>
        <v>#VALUE!</v>
      </c>
      <c r="C21" s="148" t="s">
        <v>49</v>
      </c>
      <c r="D21" s="148" t="s">
        <v>38</v>
      </c>
      <c r="E21" s="138" t="s">
        <v>61</v>
      </c>
      <c r="F21" s="166" t="s">
        <v>21</v>
      </c>
      <c r="G21" s="139">
        <v>44259</v>
      </c>
      <c r="H21" s="140">
        <v>44260</v>
      </c>
      <c r="I21" s="160"/>
      <c r="J21" s="160" t="s">
        <v>27</v>
      </c>
      <c r="K21" s="160"/>
      <c r="L21" s="142">
        <v>0</v>
      </c>
      <c r="M21" s="142">
        <v>150</v>
      </c>
      <c r="N21" s="143">
        <f t="shared" si="3"/>
        <v>150</v>
      </c>
      <c r="O21" s="151" t="s">
        <v>60</v>
      </c>
      <c r="P21" s="151" t="s">
        <v>113</v>
      </c>
      <c r="Q21" s="175" t="s">
        <v>98</v>
      </c>
      <c r="R21" s="175" t="s">
        <v>36</v>
      </c>
      <c r="S21" s="176" t="s">
        <v>15</v>
      </c>
      <c r="T21" s="44"/>
      <c r="U21" s="40">
        <v>1</v>
      </c>
      <c r="V21" s="41"/>
      <c r="X21" s="226">
        <v>1</v>
      </c>
      <c r="Y21" s="226">
        <v>2</v>
      </c>
      <c r="Z21" s="230"/>
      <c r="AA21" s="230"/>
      <c r="AB21" s="230"/>
      <c r="AC21" s="230"/>
      <c r="AD21" s="230"/>
    </row>
    <row r="22" spans="1:56" ht="117" x14ac:dyDescent="0.25">
      <c r="A22" s="230"/>
      <c r="B22" s="130" t="e">
        <f t="shared" si="2"/>
        <v>#VALUE!</v>
      </c>
      <c r="C22" s="148" t="s">
        <v>49</v>
      </c>
      <c r="D22" s="148" t="s">
        <v>38</v>
      </c>
      <c r="E22" s="138" t="s">
        <v>61</v>
      </c>
      <c r="F22" s="166" t="s">
        <v>21</v>
      </c>
      <c r="G22" s="139">
        <v>44254</v>
      </c>
      <c r="H22" s="140">
        <v>44258</v>
      </c>
      <c r="I22" s="160" t="s">
        <v>27</v>
      </c>
      <c r="J22" s="160" t="s">
        <v>27</v>
      </c>
      <c r="K22" s="177" t="s">
        <v>27</v>
      </c>
      <c r="L22" s="178">
        <v>100</v>
      </c>
      <c r="M22" s="178">
        <v>0</v>
      </c>
      <c r="N22" s="179">
        <f t="shared" si="3"/>
        <v>100</v>
      </c>
      <c r="O22" s="151" t="s">
        <v>74</v>
      </c>
      <c r="P22" s="151" t="s">
        <v>112</v>
      </c>
      <c r="Q22" s="175" t="s">
        <v>100</v>
      </c>
      <c r="R22" s="175" t="s">
        <v>36</v>
      </c>
      <c r="S22" s="172" t="s">
        <v>15</v>
      </c>
      <c r="T22" s="39">
        <v>1</v>
      </c>
      <c r="U22" s="40"/>
      <c r="V22" s="41"/>
      <c r="X22" s="226">
        <v>1</v>
      </c>
      <c r="Y22" s="226">
        <v>5</v>
      </c>
      <c r="Z22" s="230"/>
      <c r="AA22" s="230"/>
      <c r="AB22" s="230"/>
      <c r="AC22" s="230"/>
      <c r="AD22" s="230"/>
    </row>
    <row r="23" spans="1:56" ht="58.5" x14ac:dyDescent="0.25">
      <c r="A23" s="230"/>
      <c r="B23" s="130">
        <v>14</v>
      </c>
      <c r="C23" s="148" t="s">
        <v>49</v>
      </c>
      <c r="D23" s="148" t="s">
        <v>38</v>
      </c>
      <c r="E23" s="138" t="s">
        <v>61</v>
      </c>
      <c r="F23" s="166" t="s">
        <v>21</v>
      </c>
      <c r="G23" s="139">
        <v>44262</v>
      </c>
      <c r="H23" s="140">
        <v>44263</v>
      </c>
      <c r="I23" s="160" t="s">
        <v>27</v>
      </c>
      <c r="J23" s="160"/>
      <c r="K23" s="160"/>
      <c r="L23" s="173">
        <v>1.2</v>
      </c>
      <c r="M23" s="170">
        <v>0</v>
      </c>
      <c r="N23" s="143">
        <f>L23+M23</f>
        <v>1.2</v>
      </c>
      <c r="O23" s="151" t="s">
        <v>74</v>
      </c>
      <c r="P23" s="151" t="s">
        <v>112</v>
      </c>
      <c r="Q23" s="180" t="s">
        <v>103</v>
      </c>
      <c r="R23" s="175" t="s">
        <v>36</v>
      </c>
      <c r="S23" s="137" t="s">
        <v>20</v>
      </c>
      <c r="T23" s="42">
        <v>1</v>
      </c>
      <c r="U23" s="40"/>
      <c r="V23" s="41"/>
      <c r="X23" s="226">
        <v>1</v>
      </c>
      <c r="Y23" s="227">
        <v>2</v>
      </c>
      <c r="Z23" s="230"/>
      <c r="AA23" s="230"/>
      <c r="AB23" s="230"/>
      <c r="AC23" s="230"/>
      <c r="AD23" s="230"/>
    </row>
    <row r="24" spans="1:56" ht="78" x14ac:dyDescent="0.25">
      <c r="A24" s="230"/>
      <c r="B24" s="130">
        <v>15</v>
      </c>
      <c r="C24" s="137" t="s">
        <v>49</v>
      </c>
      <c r="D24" s="137" t="s">
        <v>45</v>
      </c>
      <c r="E24" s="138" t="s">
        <v>62</v>
      </c>
      <c r="F24" s="166" t="s">
        <v>21</v>
      </c>
      <c r="G24" s="139">
        <v>44262</v>
      </c>
      <c r="H24" s="140">
        <v>44262</v>
      </c>
      <c r="I24" s="137" t="s">
        <v>27</v>
      </c>
      <c r="J24" s="137"/>
      <c r="K24" s="137"/>
      <c r="L24" s="156">
        <v>8</v>
      </c>
      <c r="M24" s="156">
        <v>0</v>
      </c>
      <c r="N24" s="181">
        <f>L24+M24</f>
        <v>8</v>
      </c>
      <c r="O24" s="151" t="s">
        <v>111</v>
      </c>
      <c r="P24" s="151" t="s">
        <v>114</v>
      </c>
      <c r="Q24" s="138" t="s">
        <v>64</v>
      </c>
      <c r="R24" s="138" t="s">
        <v>32</v>
      </c>
      <c r="S24" s="137" t="s">
        <v>20</v>
      </c>
      <c r="T24" s="42">
        <v>1</v>
      </c>
      <c r="U24" s="40"/>
      <c r="V24" s="41"/>
      <c r="X24" s="226">
        <v>1</v>
      </c>
      <c r="Y24" s="226">
        <v>1</v>
      </c>
      <c r="Z24" s="230"/>
      <c r="AA24" s="230"/>
      <c r="AB24" s="230"/>
      <c r="AC24" s="230"/>
      <c r="AD24" s="230"/>
    </row>
    <row r="25" spans="1:56" ht="175.5" x14ac:dyDescent="0.25">
      <c r="A25" s="230"/>
      <c r="B25" s="130">
        <v>16</v>
      </c>
      <c r="C25" s="137" t="s">
        <v>49</v>
      </c>
      <c r="D25" s="137" t="s">
        <v>40</v>
      </c>
      <c r="E25" s="138" t="s">
        <v>177</v>
      </c>
      <c r="F25" s="166" t="s">
        <v>21</v>
      </c>
      <c r="G25" s="139">
        <v>44264</v>
      </c>
      <c r="H25" s="140">
        <v>44264</v>
      </c>
      <c r="I25" s="137" t="s">
        <v>27</v>
      </c>
      <c r="J25" s="137" t="s">
        <v>27</v>
      </c>
      <c r="K25" s="223" t="s">
        <v>27</v>
      </c>
      <c r="L25" s="156">
        <v>8</v>
      </c>
      <c r="M25" s="142">
        <v>5</v>
      </c>
      <c r="N25" s="143">
        <f t="shared" si="3"/>
        <v>13</v>
      </c>
      <c r="O25" s="145" t="s">
        <v>87</v>
      </c>
      <c r="P25" s="145" t="s">
        <v>88</v>
      </c>
      <c r="Q25" s="144" t="s">
        <v>96</v>
      </c>
      <c r="R25" s="144" t="s">
        <v>9</v>
      </c>
      <c r="S25" s="172" t="s">
        <v>15</v>
      </c>
      <c r="T25" s="39"/>
      <c r="U25" s="40"/>
      <c r="V25" s="41">
        <v>1</v>
      </c>
      <c r="X25" s="226">
        <v>1</v>
      </c>
      <c r="Y25" s="226">
        <v>1</v>
      </c>
      <c r="Z25" s="230"/>
      <c r="AA25" s="230"/>
      <c r="AB25" s="230"/>
      <c r="AC25" s="230"/>
      <c r="AD25" s="230"/>
    </row>
    <row r="26" spans="1:56" ht="97.5" x14ac:dyDescent="0.25">
      <c r="A26" s="230"/>
      <c r="B26" s="130">
        <v>17</v>
      </c>
      <c r="C26" s="137" t="s">
        <v>49</v>
      </c>
      <c r="D26" s="137" t="s">
        <v>40</v>
      </c>
      <c r="E26" s="138" t="s">
        <v>177</v>
      </c>
      <c r="F26" s="166" t="s">
        <v>21</v>
      </c>
      <c r="G26" s="139">
        <v>44272</v>
      </c>
      <c r="H26" s="140" t="s">
        <v>80</v>
      </c>
      <c r="I26" s="137">
        <f>$H$16</f>
        <v>0</v>
      </c>
      <c r="J26" s="137" t="s">
        <v>90</v>
      </c>
      <c r="K26" s="223" t="s">
        <v>90</v>
      </c>
      <c r="L26" s="141">
        <v>0.5</v>
      </c>
      <c r="M26" s="142">
        <v>1.5</v>
      </c>
      <c r="N26" s="143">
        <f t="shared" si="3"/>
        <v>2</v>
      </c>
      <c r="O26" s="144" t="s">
        <v>81</v>
      </c>
      <c r="P26" s="144" t="s">
        <v>82</v>
      </c>
      <c r="Q26" s="144" t="s">
        <v>83</v>
      </c>
      <c r="R26" s="144" t="s">
        <v>9</v>
      </c>
      <c r="S26" s="137" t="s">
        <v>213</v>
      </c>
      <c r="T26" s="42"/>
      <c r="U26" s="40"/>
      <c r="V26" s="41">
        <v>1</v>
      </c>
      <c r="X26" s="226">
        <v>1</v>
      </c>
      <c r="Y26" s="226">
        <v>1</v>
      </c>
      <c r="Z26" s="230"/>
      <c r="AA26" s="230"/>
      <c r="AB26" s="230"/>
      <c r="AC26" s="230"/>
      <c r="AD26" s="230"/>
    </row>
    <row r="27" spans="1:56" ht="58.5" x14ac:dyDescent="0.3">
      <c r="A27" s="230"/>
      <c r="B27" s="131">
        <v>18</v>
      </c>
      <c r="C27" s="148" t="s">
        <v>49</v>
      </c>
      <c r="D27" s="148" t="s">
        <v>38</v>
      </c>
      <c r="E27" s="138" t="s">
        <v>61</v>
      </c>
      <c r="F27" s="166" t="s">
        <v>21</v>
      </c>
      <c r="G27" s="139">
        <v>44272</v>
      </c>
      <c r="H27" s="140">
        <v>44273</v>
      </c>
      <c r="I27" s="160" t="s">
        <v>27</v>
      </c>
      <c r="J27" s="160"/>
      <c r="K27" s="160"/>
      <c r="L27" s="150">
        <v>2</v>
      </c>
      <c r="M27" s="173">
        <v>0</v>
      </c>
      <c r="N27" s="143">
        <f t="shared" si="3"/>
        <v>2</v>
      </c>
      <c r="O27" s="182" t="s">
        <v>74</v>
      </c>
      <c r="P27" s="182" t="s">
        <v>75</v>
      </c>
      <c r="Q27" s="183" t="s">
        <v>103</v>
      </c>
      <c r="R27" s="175" t="s">
        <v>36</v>
      </c>
      <c r="S27" s="137" t="s">
        <v>20</v>
      </c>
      <c r="T27" s="42">
        <v>1</v>
      </c>
      <c r="U27" s="40"/>
      <c r="V27" s="41"/>
      <c r="X27" s="226">
        <v>1</v>
      </c>
      <c r="Y27" s="226">
        <v>2</v>
      </c>
      <c r="Z27" s="238"/>
      <c r="AA27" s="230"/>
      <c r="AB27" s="230"/>
      <c r="AC27" s="230"/>
      <c r="AD27" s="230"/>
      <c r="AG27" s="231"/>
      <c r="AH27" s="232"/>
      <c r="AI27" s="231"/>
      <c r="AJ27" s="233"/>
      <c r="AK27" s="233"/>
      <c r="AL27" s="231"/>
      <c r="AM27" s="231"/>
      <c r="AN27" s="231"/>
      <c r="AO27" s="231"/>
      <c r="AP27" s="231"/>
      <c r="AQ27" s="234"/>
      <c r="AR27" s="231"/>
      <c r="AS27" s="231"/>
      <c r="AT27" s="231"/>
      <c r="AU27" s="231"/>
      <c r="AV27" s="233"/>
      <c r="AW27" s="233"/>
      <c r="AX27" s="233"/>
      <c r="AY27" s="235"/>
      <c r="AZ27" s="236"/>
      <c r="BA27" s="236"/>
      <c r="BB27" s="237"/>
      <c r="BC27" s="238"/>
      <c r="BD27" s="238"/>
    </row>
    <row r="28" spans="1:56" ht="117" x14ac:dyDescent="0.25">
      <c r="A28" s="230"/>
      <c r="B28" s="131">
        <v>19</v>
      </c>
      <c r="C28" s="148" t="s">
        <v>49</v>
      </c>
      <c r="D28" s="148" t="s">
        <v>40</v>
      </c>
      <c r="E28" s="138" t="s">
        <v>180</v>
      </c>
      <c r="F28" s="166" t="s">
        <v>21</v>
      </c>
      <c r="G28" s="139">
        <v>44273</v>
      </c>
      <c r="H28" s="140">
        <v>44273</v>
      </c>
      <c r="I28" s="148" t="s">
        <v>27</v>
      </c>
      <c r="J28" s="148"/>
      <c r="K28" s="148"/>
      <c r="L28" s="173">
        <v>4.8</v>
      </c>
      <c r="M28" s="170">
        <v>0</v>
      </c>
      <c r="N28" s="143">
        <f t="shared" si="3"/>
        <v>4.8</v>
      </c>
      <c r="O28" s="184" t="s">
        <v>97</v>
      </c>
      <c r="P28" s="137" t="s">
        <v>91</v>
      </c>
      <c r="Q28" s="185" t="s">
        <v>104</v>
      </c>
      <c r="R28" s="138" t="s">
        <v>9</v>
      </c>
      <c r="S28" s="172" t="s">
        <v>15</v>
      </c>
      <c r="T28" s="39">
        <v>1</v>
      </c>
      <c r="U28" s="40"/>
      <c r="V28" s="41"/>
      <c r="X28" s="226">
        <v>1</v>
      </c>
      <c r="Y28" s="226">
        <v>1</v>
      </c>
      <c r="Z28" s="249"/>
      <c r="AA28" s="230"/>
      <c r="AB28" s="230"/>
      <c r="AC28" s="230"/>
      <c r="AD28" s="230"/>
      <c r="AG28" s="239"/>
      <c r="AH28" s="238"/>
      <c r="AI28" s="238"/>
      <c r="AJ28" s="241"/>
      <c r="AK28" s="279"/>
      <c r="AL28" s="280"/>
      <c r="AM28" s="280"/>
      <c r="AN28" s="273"/>
      <c r="AO28" s="273"/>
      <c r="AP28" s="281"/>
      <c r="AQ28" s="252"/>
      <c r="AR28" s="266"/>
      <c r="AS28" s="245"/>
      <c r="AT28" s="240"/>
      <c r="AU28" s="240"/>
      <c r="AV28" s="241"/>
      <c r="AW28" s="241"/>
      <c r="AX28" s="240"/>
      <c r="AY28" s="246"/>
      <c r="AZ28" s="247"/>
      <c r="BA28" s="248"/>
      <c r="BB28" s="230"/>
      <c r="BC28" s="249"/>
      <c r="BD28" s="249"/>
    </row>
    <row r="29" spans="1:56" ht="78" x14ac:dyDescent="0.25">
      <c r="A29" s="230"/>
      <c r="B29" s="131">
        <v>20</v>
      </c>
      <c r="C29" s="148" t="s">
        <v>49</v>
      </c>
      <c r="D29" s="148" t="s">
        <v>50</v>
      </c>
      <c r="E29" s="138" t="s">
        <v>99</v>
      </c>
      <c r="F29" s="166" t="s">
        <v>21</v>
      </c>
      <c r="G29" s="139">
        <v>44273</v>
      </c>
      <c r="H29" s="140">
        <v>44273</v>
      </c>
      <c r="I29" s="148"/>
      <c r="J29" s="148" t="s">
        <v>27</v>
      </c>
      <c r="K29" s="148"/>
      <c r="L29" s="150">
        <v>0</v>
      </c>
      <c r="M29" s="173">
        <v>2.79</v>
      </c>
      <c r="N29" s="143">
        <f t="shared" si="3"/>
        <v>2.79</v>
      </c>
      <c r="O29" s="182" t="s">
        <v>115</v>
      </c>
      <c r="P29" s="182" t="s">
        <v>116</v>
      </c>
      <c r="Q29" s="186" t="s">
        <v>101</v>
      </c>
      <c r="R29" s="138" t="s">
        <v>102</v>
      </c>
      <c r="S29" s="172" t="s">
        <v>15</v>
      </c>
      <c r="T29" s="39"/>
      <c r="U29" s="40">
        <v>1</v>
      </c>
      <c r="V29" s="41"/>
      <c r="X29" s="226">
        <v>1</v>
      </c>
      <c r="Y29" s="226">
        <v>1</v>
      </c>
      <c r="Z29" s="249"/>
      <c r="AA29" s="230"/>
      <c r="AB29" s="230"/>
      <c r="AC29" s="230"/>
      <c r="AD29" s="230"/>
      <c r="AG29" s="239"/>
      <c r="AH29" s="238"/>
      <c r="AI29" s="238"/>
      <c r="AJ29" s="241"/>
      <c r="AK29" s="279"/>
      <c r="AL29" s="242"/>
      <c r="AM29" s="242"/>
      <c r="AN29" s="238"/>
      <c r="AO29" s="238"/>
      <c r="AP29" s="238"/>
      <c r="AQ29" s="263"/>
      <c r="AR29" s="266"/>
      <c r="AS29" s="282"/>
      <c r="AT29" s="240"/>
      <c r="AU29" s="240"/>
      <c r="AV29" s="241"/>
      <c r="AW29" s="283"/>
      <c r="AX29" s="240"/>
      <c r="AY29" s="246"/>
      <c r="AZ29" s="247"/>
      <c r="BA29" s="248"/>
      <c r="BB29" s="230"/>
      <c r="BC29" s="249"/>
      <c r="BD29" s="249"/>
    </row>
    <row r="30" spans="1:56" ht="58.5" x14ac:dyDescent="0.25">
      <c r="A30" s="230"/>
      <c r="B30" s="131">
        <v>21</v>
      </c>
      <c r="C30" s="148" t="s">
        <v>49</v>
      </c>
      <c r="D30" s="148" t="s">
        <v>40</v>
      </c>
      <c r="E30" s="138" t="s">
        <v>177</v>
      </c>
      <c r="F30" s="166" t="s">
        <v>21</v>
      </c>
      <c r="G30" s="139">
        <v>44274</v>
      </c>
      <c r="H30" s="140">
        <v>44274</v>
      </c>
      <c r="I30" s="148" t="s">
        <v>90</v>
      </c>
      <c r="J30" s="148" t="s">
        <v>90</v>
      </c>
      <c r="K30" s="177" t="s">
        <v>127</v>
      </c>
      <c r="L30" s="173">
        <v>0.02</v>
      </c>
      <c r="M30" s="170">
        <v>0.01</v>
      </c>
      <c r="N30" s="143">
        <f>SUM(L30:M30)</f>
        <v>0.03</v>
      </c>
      <c r="O30" s="182" t="s">
        <v>128</v>
      </c>
      <c r="P30" s="182" t="s">
        <v>129</v>
      </c>
      <c r="Q30" s="186" t="s">
        <v>130</v>
      </c>
      <c r="R30" s="138" t="s">
        <v>131</v>
      </c>
      <c r="S30" s="145" t="s">
        <v>22</v>
      </c>
      <c r="T30" s="39"/>
      <c r="U30" s="40"/>
      <c r="V30" s="41">
        <v>1</v>
      </c>
      <c r="X30" s="226">
        <v>1</v>
      </c>
      <c r="Y30" s="226">
        <v>1</v>
      </c>
      <c r="Z30" s="249"/>
      <c r="AA30" s="230"/>
      <c r="AB30" s="230"/>
      <c r="AC30" s="230"/>
      <c r="AD30" s="230"/>
      <c r="AG30" s="239"/>
      <c r="AH30" s="238"/>
      <c r="AI30" s="238"/>
      <c r="AJ30" s="241"/>
      <c r="AK30" s="279"/>
      <c r="AL30" s="242"/>
      <c r="AM30" s="242"/>
      <c r="AN30" s="258"/>
      <c r="AO30" s="258"/>
      <c r="AP30" s="258"/>
      <c r="AQ30" s="244"/>
      <c r="AR30" s="244"/>
      <c r="AS30" s="245"/>
      <c r="AT30" s="253"/>
      <c r="AU30" s="253"/>
      <c r="AV30" s="283"/>
      <c r="AW30" s="283"/>
      <c r="AX30" s="240"/>
      <c r="AY30" s="246"/>
      <c r="AZ30" s="247"/>
      <c r="BA30" s="248"/>
      <c r="BB30" s="230"/>
      <c r="BC30" s="249"/>
      <c r="BD30" s="249"/>
    </row>
    <row r="31" spans="1:56" ht="117" x14ac:dyDescent="0.25">
      <c r="A31" s="230"/>
      <c r="B31" s="131">
        <v>22</v>
      </c>
      <c r="C31" s="148" t="s">
        <v>49</v>
      </c>
      <c r="D31" s="148" t="s">
        <v>40</v>
      </c>
      <c r="E31" s="138" t="s">
        <v>47</v>
      </c>
      <c r="F31" s="166" t="s">
        <v>21</v>
      </c>
      <c r="G31" s="139">
        <v>44278</v>
      </c>
      <c r="H31" s="140">
        <v>44278</v>
      </c>
      <c r="I31" s="148" t="s">
        <v>28</v>
      </c>
      <c r="J31" s="148" t="s">
        <v>27</v>
      </c>
      <c r="K31" s="148"/>
      <c r="L31" s="173">
        <v>0</v>
      </c>
      <c r="M31" s="187">
        <v>0.04</v>
      </c>
      <c r="N31" s="143">
        <f>SUM(L31:M31)</f>
        <v>0.04</v>
      </c>
      <c r="O31" s="182" t="s">
        <v>133</v>
      </c>
      <c r="P31" s="182" t="s">
        <v>134</v>
      </c>
      <c r="Q31" s="137" t="s">
        <v>135</v>
      </c>
      <c r="R31" s="157" t="s">
        <v>131</v>
      </c>
      <c r="S31" s="145" t="s">
        <v>26</v>
      </c>
      <c r="T31" s="39"/>
      <c r="U31" s="40">
        <v>1</v>
      </c>
      <c r="V31" s="41"/>
      <c r="X31" s="226">
        <v>1</v>
      </c>
      <c r="Y31" s="226">
        <v>1</v>
      </c>
      <c r="Z31" s="249"/>
      <c r="AA31" s="230"/>
      <c r="AB31" s="230"/>
      <c r="AC31" s="230"/>
      <c r="AD31" s="230"/>
      <c r="AG31" s="239"/>
      <c r="AH31" s="238"/>
      <c r="AI31" s="238"/>
      <c r="AJ31" s="241"/>
      <c r="AK31" s="279"/>
      <c r="AL31" s="242"/>
      <c r="AM31" s="242"/>
      <c r="AN31" s="258"/>
      <c r="AO31" s="258"/>
      <c r="AP31" s="281"/>
      <c r="AQ31" s="244"/>
      <c r="AR31" s="244"/>
      <c r="AS31" s="245"/>
      <c r="AT31" s="253"/>
      <c r="AU31" s="253"/>
      <c r="AV31" s="283"/>
      <c r="AW31" s="283"/>
      <c r="AX31" s="240"/>
      <c r="AY31" s="246"/>
      <c r="AZ31" s="247"/>
      <c r="BA31" s="248"/>
      <c r="BB31" s="230"/>
      <c r="BC31" s="249"/>
      <c r="BD31" s="249"/>
    </row>
    <row r="32" spans="1:56" ht="39" x14ac:dyDescent="0.25">
      <c r="A32" s="230"/>
      <c r="B32" s="132">
        <v>23</v>
      </c>
      <c r="C32" s="148" t="s">
        <v>49</v>
      </c>
      <c r="D32" s="148" t="s">
        <v>41</v>
      </c>
      <c r="E32" s="138" t="s">
        <v>48</v>
      </c>
      <c r="F32" s="166" t="s">
        <v>21</v>
      </c>
      <c r="G32" s="139">
        <v>44279</v>
      </c>
      <c r="H32" s="140">
        <v>44279</v>
      </c>
      <c r="I32" s="148" t="s">
        <v>27</v>
      </c>
      <c r="J32" s="148"/>
      <c r="K32" s="148"/>
      <c r="L32" s="173">
        <v>6.98</v>
      </c>
      <c r="M32" s="170">
        <v>0</v>
      </c>
      <c r="N32" s="143">
        <f t="shared" ref="N32" si="4">SUM(L32:M32)</f>
        <v>6.98</v>
      </c>
      <c r="O32" s="182" t="s">
        <v>128</v>
      </c>
      <c r="P32" s="182" t="s">
        <v>132</v>
      </c>
      <c r="Q32" s="186" t="s">
        <v>136</v>
      </c>
      <c r="R32" s="138" t="s">
        <v>137</v>
      </c>
      <c r="S32" s="172" t="s">
        <v>15</v>
      </c>
      <c r="T32" s="39">
        <v>1</v>
      </c>
      <c r="U32" s="40"/>
      <c r="V32" s="41"/>
      <c r="X32" s="226">
        <v>1</v>
      </c>
      <c r="Y32" s="226">
        <v>1</v>
      </c>
      <c r="Z32" s="249"/>
      <c r="AA32" s="230"/>
      <c r="AB32" s="230"/>
      <c r="AC32" s="230"/>
      <c r="AD32" s="230"/>
      <c r="AG32" s="239"/>
      <c r="AH32" s="238"/>
      <c r="AI32" s="238"/>
      <c r="AJ32" s="241"/>
      <c r="AK32" s="279"/>
      <c r="AL32" s="242"/>
      <c r="AM32" s="242"/>
      <c r="AN32" s="258"/>
      <c r="AO32" s="258"/>
      <c r="AP32" s="258"/>
      <c r="AQ32" s="263"/>
      <c r="AR32" s="266"/>
      <c r="AS32" s="245"/>
      <c r="AT32" s="253"/>
      <c r="AU32" s="253"/>
      <c r="AV32" s="284"/>
      <c r="AW32" s="283"/>
      <c r="AX32" s="240"/>
      <c r="AY32" s="246"/>
      <c r="AZ32" s="247"/>
      <c r="BA32" s="248"/>
      <c r="BB32" s="230"/>
      <c r="BC32" s="249"/>
      <c r="BD32" s="249"/>
    </row>
    <row r="33" spans="1:56" ht="117" x14ac:dyDescent="0.25">
      <c r="A33" s="230"/>
      <c r="B33" s="132">
        <v>24</v>
      </c>
      <c r="C33" s="148" t="s">
        <v>49</v>
      </c>
      <c r="D33" s="148" t="s">
        <v>45</v>
      </c>
      <c r="E33" s="138" t="s">
        <v>62</v>
      </c>
      <c r="F33" s="166" t="s">
        <v>21</v>
      </c>
      <c r="G33" s="139">
        <v>44279</v>
      </c>
      <c r="H33" s="140">
        <v>44280</v>
      </c>
      <c r="I33" s="148" t="s">
        <v>27</v>
      </c>
      <c r="J33" s="148"/>
      <c r="K33" s="148"/>
      <c r="L33" s="150">
        <v>3</v>
      </c>
      <c r="M33" s="150">
        <v>0</v>
      </c>
      <c r="N33" s="181">
        <f>SUM(L33+M33)</f>
        <v>3</v>
      </c>
      <c r="O33" s="182" t="s">
        <v>138</v>
      </c>
      <c r="P33" s="182" t="s">
        <v>139</v>
      </c>
      <c r="Q33" s="186" t="s">
        <v>140</v>
      </c>
      <c r="R33" s="138" t="s">
        <v>141</v>
      </c>
      <c r="S33" s="137" t="s">
        <v>20</v>
      </c>
      <c r="T33" s="42">
        <v>1</v>
      </c>
      <c r="U33" s="40"/>
      <c r="V33" s="41"/>
      <c r="X33" s="226">
        <v>1</v>
      </c>
      <c r="Y33" s="226">
        <v>2</v>
      </c>
      <c r="Z33" s="249"/>
      <c r="AA33" s="230"/>
      <c r="AB33" s="230"/>
      <c r="AC33" s="230"/>
      <c r="AD33" s="230"/>
      <c r="AG33" s="239"/>
      <c r="AH33" s="240"/>
      <c r="AI33" s="240"/>
      <c r="AJ33" s="241"/>
      <c r="AK33" s="279"/>
      <c r="AL33" s="242"/>
      <c r="AM33" s="242"/>
      <c r="AN33" s="240"/>
      <c r="AO33" s="240"/>
      <c r="AP33" s="240"/>
      <c r="AQ33" s="255"/>
      <c r="AR33" s="255"/>
      <c r="AS33" s="285"/>
      <c r="AT33" s="253"/>
      <c r="AU33" s="253"/>
      <c r="AV33" s="241"/>
      <c r="AW33" s="241"/>
      <c r="AX33" s="240"/>
      <c r="AY33" s="246"/>
      <c r="AZ33" s="247"/>
      <c r="BA33" s="248"/>
      <c r="BB33" s="230"/>
      <c r="BC33" s="249"/>
      <c r="BD33" s="249"/>
    </row>
    <row r="34" spans="1:56" ht="39" x14ac:dyDescent="0.25">
      <c r="A34" s="230"/>
      <c r="B34" s="132">
        <v>25</v>
      </c>
      <c r="C34" s="148" t="s">
        <v>49</v>
      </c>
      <c r="D34" s="148" t="s">
        <v>40</v>
      </c>
      <c r="E34" s="138" t="s">
        <v>248</v>
      </c>
      <c r="F34" s="166" t="s">
        <v>21</v>
      </c>
      <c r="G34" s="139">
        <v>44280</v>
      </c>
      <c r="H34" s="140">
        <v>44280</v>
      </c>
      <c r="I34" s="148" t="s">
        <v>27</v>
      </c>
      <c r="J34" s="148"/>
      <c r="K34" s="148"/>
      <c r="L34" s="173">
        <v>0.3</v>
      </c>
      <c r="M34" s="170">
        <v>0</v>
      </c>
      <c r="N34" s="188">
        <v>0.3</v>
      </c>
      <c r="O34" s="182" t="s">
        <v>142</v>
      </c>
      <c r="P34" s="182" t="s">
        <v>143</v>
      </c>
      <c r="Q34" s="186" t="s">
        <v>144</v>
      </c>
      <c r="R34" s="138" t="s">
        <v>145</v>
      </c>
      <c r="S34" s="172" t="s">
        <v>15</v>
      </c>
      <c r="T34" s="39">
        <v>1</v>
      </c>
      <c r="U34" s="40"/>
      <c r="V34" s="41"/>
      <c r="X34" s="226">
        <v>1</v>
      </c>
      <c r="Y34" s="226">
        <v>1</v>
      </c>
      <c r="Z34" s="249"/>
      <c r="AA34" s="230"/>
      <c r="AB34" s="230"/>
      <c r="AC34" s="230"/>
      <c r="AD34" s="230"/>
      <c r="AG34" s="239"/>
      <c r="AH34" s="240"/>
      <c r="AI34" s="240"/>
      <c r="AJ34" s="241"/>
      <c r="AK34" s="279"/>
      <c r="AL34" s="242"/>
      <c r="AM34" s="242"/>
      <c r="AN34" s="240"/>
      <c r="AO34" s="240"/>
      <c r="AP34" s="286"/>
      <c r="AQ34" s="255"/>
      <c r="AR34" s="244"/>
      <c r="AS34" s="245"/>
      <c r="AT34" s="240"/>
      <c r="AU34" s="240"/>
      <c r="AV34" s="241"/>
      <c r="AW34" s="241"/>
      <c r="AX34" s="240"/>
      <c r="AY34" s="246"/>
      <c r="AZ34" s="247"/>
      <c r="BA34" s="248"/>
      <c r="BB34" s="230"/>
      <c r="BC34" s="249"/>
      <c r="BD34" s="249"/>
    </row>
    <row r="35" spans="1:56" ht="78" x14ac:dyDescent="0.25">
      <c r="A35" s="230"/>
      <c r="B35" s="132">
        <v>26</v>
      </c>
      <c r="C35" s="148" t="s">
        <v>49</v>
      </c>
      <c r="D35" s="148" t="s">
        <v>45</v>
      </c>
      <c r="E35" s="138" t="s">
        <v>146</v>
      </c>
      <c r="F35" s="166" t="s">
        <v>21</v>
      </c>
      <c r="G35" s="139">
        <v>44280</v>
      </c>
      <c r="H35" s="140">
        <v>44280</v>
      </c>
      <c r="I35" s="148"/>
      <c r="J35" s="148" t="s">
        <v>147</v>
      </c>
      <c r="K35" s="148"/>
      <c r="L35" s="150">
        <v>0</v>
      </c>
      <c r="M35" s="150">
        <v>1</v>
      </c>
      <c r="N35" s="181">
        <f>SUM(L35+M35)</f>
        <v>1</v>
      </c>
      <c r="O35" s="182" t="s">
        <v>148</v>
      </c>
      <c r="P35" s="182" t="s">
        <v>149</v>
      </c>
      <c r="Q35" s="186" t="s">
        <v>150</v>
      </c>
      <c r="R35" s="138" t="s">
        <v>151</v>
      </c>
      <c r="S35" s="172" t="s">
        <v>15</v>
      </c>
      <c r="T35" s="39"/>
      <c r="U35" s="40">
        <v>1</v>
      </c>
      <c r="V35" s="41"/>
      <c r="X35" s="226">
        <v>1</v>
      </c>
      <c r="Y35" s="226">
        <v>1</v>
      </c>
      <c r="Z35" s="249"/>
      <c r="AA35" s="230"/>
      <c r="AB35" s="230"/>
      <c r="AC35" s="230"/>
      <c r="AD35" s="230"/>
      <c r="AG35" s="239"/>
      <c r="AH35" s="240"/>
      <c r="AI35" s="240"/>
      <c r="AJ35" s="241"/>
      <c r="AK35" s="279"/>
      <c r="AL35" s="242"/>
      <c r="AM35" s="242"/>
      <c r="AN35" s="240"/>
      <c r="AO35" s="240"/>
      <c r="AP35" s="286"/>
      <c r="AQ35" s="254"/>
      <c r="AR35" s="244"/>
      <c r="AS35" s="245"/>
      <c r="AT35" s="241"/>
      <c r="AU35" s="241"/>
      <c r="AV35" s="241"/>
      <c r="AW35" s="241"/>
      <c r="AX35" s="240"/>
      <c r="AY35" s="246"/>
      <c r="AZ35" s="247"/>
      <c r="BA35" s="248"/>
      <c r="BB35" s="230"/>
      <c r="BC35" s="249"/>
      <c r="BD35" s="249"/>
    </row>
    <row r="36" spans="1:56" ht="39" x14ac:dyDescent="0.25">
      <c r="A36" s="230"/>
      <c r="B36" s="132">
        <v>27</v>
      </c>
      <c r="C36" s="148" t="s">
        <v>49</v>
      </c>
      <c r="D36" s="148" t="s">
        <v>42</v>
      </c>
      <c r="E36" s="138" t="s">
        <v>181</v>
      </c>
      <c r="F36" s="166" t="s">
        <v>21</v>
      </c>
      <c r="G36" s="139">
        <v>44282</v>
      </c>
      <c r="H36" s="155">
        <v>44256</v>
      </c>
      <c r="I36" s="148" t="s">
        <v>27</v>
      </c>
      <c r="J36" s="148" t="s">
        <v>90</v>
      </c>
      <c r="K36" s="177" t="s">
        <v>27</v>
      </c>
      <c r="L36" s="149">
        <v>70</v>
      </c>
      <c r="M36" s="189">
        <v>200</v>
      </c>
      <c r="N36" s="190">
        <f>SUM(L36:M36)</f>
        <v>270</v>
      </c>
      <c r="O36" s="191" t="s">
        <v>169</v>
      </c>
      <c r="P36" s="191" t="s">
        <v>170</v>
      </c>
      <c r="Q36" s="192" t="s">
        <v>171</v>
      </c>
      <c r="R36" s="153" t="s">
        <v>172</v>
      </c>
      <c r="S36" s="137" t="s">
        <v>20</v>
      </c>
      <c r="T36" s="42"/>
      <c r="U36" s="40"/>
      <c r="V36" s="41"/>
      <c r="X36" s="226">
        <v>1</v>
      </c>
      <c r="Y36" s="226">
        <v>3</v>
      </c>
      <c r="Z36" s="249"/>
      <c r="AA36" s="230"/>
      <c r="AB36" s="230"/>
      <c r="AC36" s="230"/>
      <c r="AD36" s="230"/>
      <c r="AG36" s="265"/>
      <c r="AH36" s="238"/>
      <c r="AI36" s="238"/>
      <c r="AJ36" s="241"/>
      <c r="AK36" s="279"/>
      <c r="AL36" s="242"/>
      <c r="AM36" s="242"/>
      <c r="AN36" s="258"/>
      <c r="AO36" s="258"/>
      <c r="AP36" s="258"/>
      <c r="AQ36" s="252"/>
      <c r="AR36" s="263"/>
      <c r="AS36" s="245"/>
      <c r="AT36" s="287"/>
      <c r="AU36" s="287"/>
      <c r="AV36" s="284"/>
      <c r="AW36" s="283"/>
      <c r="AX36" s="240"/>
      <c r="AY36" s="246"/>
      <c r="AZ36" s="247"/>
      <c r="BA36" s="248"/>
      <c r="BB36" s="230"/>
      <c r="BC36" s="249"/>
      <c r="BD36" s="249"/>
    </row>
    <row r="37" spans="1:56" ht="58.5" x14ac:dyDescent="0.25">
      <c r="A37" s="230"/>
      <c r="B37" s="133">
        <v>28</v>
      </c>
      <c r="C37" s="148" t="s">
        <v>49</v>
      </c>
      <c r="D37" s="148" t="s">
        <v>40</v>
      </c>
      <c r="E37" s="138" t="s">
        <v>271</v>
      </c>
      <c r="F37" s="166" t="s">
        <v>21</v>
      </c>
      <c r="G37" s="139">
        <v>44283</v>
      </c>
      <c r="H37" s="140">
        <v>44284</v>
      </c>
      <c r="I37" s="148" t="s">
        <v>27</v>
      </c>
      <c r="J37" s="148" t="s">
        <v>153</v>
      </c>
      <c r="K37" s="177" t="s">
        <v>147</v>
      </c>
      <c r="L37" s="149">
        <v>0.2</v>
      </c>
      <c r="M37" s="189">
        <v>0.4</v>
      </c>
      <c r="N37" s="143">
        <f>SUM(L37:M37)</f>
        <v>0.60000000000000009</v>
      </c>
      <c r="O37" s="182" t="s">
        <v>154</v>
      </c>
      <c r="P37" s="182" t="s">
        <v>155</v>
      </c>
      <c r="Q37" s="186" t="s">
        <v>156</v>
      </c>
      <c r="R37" s="138" t="s">
        <v>131</v>
      </c>
      <c r="S37" s="172" t="s">
        <v>15</v>
      </c>
      <c r="T37" s="39"/>
      <c r="U37" s="40"/>
      <c r="V37" s="41">
        <v>1</v>
      </c>
      <c r="X37" s="226">
        <v>1</v>
      </c>
      <c r="Y37" s="226">
        <v>2</v>
      </c>
      <c r="Z37" s="249"/>
      <c r="AA37" s="230"/>
      <c r="AB37" s="230"/>
      <c r="AC37" s="230"/>
      <c r="AD37" s="230"/>
      <c r="AG37" s="265"/>
      <c r="AH37" s="238"/>
      <c r="AI37" s="238"/>
      <c r="AJ37" s="241"/>
      <c r="AK37" s="279"/>
      <c r="AL37" s="242"/>
      <c r="AM37" s="242"/>
      <c r="AN37" s="238"/>
      <c r="AO37" s="238"/>
      <c r="AP37" s="238"/>
      <c r="AQ37" s="263"/>
      <c r="AR37" s="266"/>
      <c r="AS37" s="245"/>
      <c r="AT37" s="260"/>
      <c r="AU37" s="240"/>
      <c r="AV37" s="259"/>
      <c r="AW37" s="241"/>
      <c r="AX37" s="240"/>
      <c r="AY37" s="246"/>
      <c r="AZ37" s="247"/>
      <c r="BA37" s="248"/>
      <c r="BB37" s="230"/>
      <c r="BC37" s="249"/>
      <c r="BD37" s="249"/>
    </row>
    <row r="38" spans="1:56" ht="39" x14ac:dyDescent="0.3">
      <c r="A38" s="230"/>
      <c r="B38" s="133">
        <v>29</v>
      </c>
      <c r="C38" s="193" t="s">
        <v>49</v>
      </c>
      <c r="D38" s="193" t="s">
        <v>212</v>
      </c>
      <c r="E38" s="193" t="s">
        <v>158</v>
      </c>
      <c r="F38" s="166" t="s">
        <v>21</v>
      </c>
      <c r="G38" s="139">
        <v>44283</v>
      </c>
      <c r="H38" s="139">
        <v>44284</v>
      </c>
      <c r="I38" s="148"/>
      <c r="J38" s="148" t="s">
        <v>127</v>
      </c>
      <c r="K38" s="148"/>
      <c r="L38" s="149">
        <v>0</v>
      </c>
      <c r="M38" s="189">
        <v>430</v>
      </c>
      <c r="N38" s="143">
        <f>SUM(L38:M38)</f>
        <v>430</v>
      </c>
      <c r="O38" s="182" t="s">
        <v>160</v>
      </c>
      <c r="P38" s="182" t="s">
        <v>161</v>
      </c>
      <c r="Q38" s="186" t="s">
        <v>159</v>
      </c>
      <c r="R38" s="138" t="s">
        <v>131</v>
      </c>
      <c r="S38" s="137" t="s">
        <v>20</v>
      </c>
      <c r="T38" s="42"/>
      <c r="U38" s="40">
        <v>1</v>
      </c>
      <c r="V38" s="41">
        <v>1</v>
      </c>
      <c r="X38" s="226">
        <v>1</v>
      </c>
      <c r="Y38" s="226">
        <v>2</v>
      </c>
      <c r="Z38" s="249"/>
      <c r="AA38" s="230"/>
      <c r="AB38" s="230"/>
      <c r="AC38" s="230"/>
      <c r="AD38" s="230"/>
      <c r="AG38" s="265"/>
      <c r="AH38" s="238"/>
      <c r="AI38" s="238"/>
      <c r="AJ38" s="241"/>
      <c r="AK38" s="279"/>
      <c r="AL38" s="242"/>
      <c r="AM38" s="242"/>
      <c r="AN38" s="238"/>
      <c r="AO38" s="238"/>
      <c r="AP38" s="238"/>
      <c r="AQ38" s="252"/>
      <c r="AR38" s="263"/>
      <c r="AS38" s="245"/>
      <c r="AT38" s="287"/>
      <c r="AU38" s="287"/>
      <c r="AV38" s="259"/>
      <c r="AW38" s="241"/>
      <c r="AX38" s="240"/>
      <c r="AY38" s="246"/>
      <c r="AZ38" s="247"/>
      <c r="BA38" s="248"/>
      <c r="BB38" s="230"/>
      <c r="BC38" s="249"/>
      <c r="BD38" s="249"/>
    </row>
    <row r="39" spans="1:56" ht="39" x14ac:dyDescent="0.25">
      <c r="A39" s="230"/>
      <c r="B39" s="133">
        <v>30</v>
      </c>
      <c r="C39" s="148" t="s">
        <v>49</v>
      </c>
      <c r="D39" s="148" t="s">
        <v>41</v>
      </c>
      <c r="E39" s="138" t="s">
        <v>48</v>
      </c>
      <c r="F39" s="166" t="s">
        <v>21</v>
      </c>
      <c r="G39" s="139">
        <v>44285</v>
      </c>
      <c r="H39" s="140">
        <v>44285</v>
      </c>
      <c r="I39" s="148" t="s">
        <v>90</v>
      </c>
      <c r="J39" s="148"/>
      <c r="K39" s="148"/>
      <c r="L39" s="149">
        <v>2.1</v>
      </c>
      <c r="M39" s="189">
        <v>0</v>
      </c>
      <c r="N39" s="143">
        <f t="shared" ref="N39:N40" si="5">SUM(L39:M39)</f>
        <v>2.1</v>
      </c>
      <c r="O39" s="191" t="s">
        <v>166</v>
      </c>
      <c r="P39" s="191" t="s">
        <v>167</v>
      </c>
      <c r="Q39" s="186" t="s">
        <v>168</v>
      </c>
      <c r="R39" s="138" t="s">
        <v>137</v>
      </c>
      <c r="S39" s="137" t="s">
        <v>20</v>
      </c>
      <c r="T39" s="42">
        <v>1</v>
      </c>
      <c r="U39" s="40"/>
      <c r="V39" s="41"/>
      <c r="X39" s="226">
        <v>1</v>
      </c>
      <c r="Y39" s="226">
        <v>1</v>
      </c>
      <c r="Z39" s="249"/>
      <c r="AA39" s="230"/>
      <c r="AB39" s="230"/>
      <c r="AC39" s="230"/>
      <c r="AD39" s="230"/>
      <c r="AG39" s="265"/>
      <c r="AH39" s="238"/>
      <c r="AI39" s="238"/>
      <c r="AJ39" s="241"/>
      <c r="AK39" s="279"/>
      <c r="AL39" s="242"/>
      <c r="AM39" s="242"/>
      <c r="AN39" s="238"/>
      <c r="AO39" s="238"/>
      <c r="AP39" s="281"/>
      <c r="AQ39" s="263"/>
      <c r="AR39" s="266"/>
      <c r="AS39" s="245"/>
      <c r="AT39" s="287"/>
      <c r="AU39" s="287"/>
      <c r="AV39" s="259"/>
      <c r="AW39" s="241"/>
      <c r="AX39" s="240"/>
      <c r="AY39" s="246"/>
      <c r="AZ39" s="247"/>
      <c r="BA39" s="248"/>
      <c r="BB39" s="230"/>
      <c r="BC39" s="249"/>
      <c r="BD39" s="249"/>
    </row>
    <row r="40" spans="1:56" ht="58.5" x14ac:dyDescent="0.25">
      <c r="A40" s="230"/>
      <c r="B40" s="133">
        <v>31</v>
      </c>
      <c r="C40" s="148" t="s">
        <v>49</v>
      </c>
      <c r="D40" s="148" t="s">
        <v>41</v>
      </c>
      <c r="E40" s="138" t="s">
        <v>48</v>
      </c>
      <c r="F40" s="166" t="s">
        <v>21</v>
      </c>
      <c r="G40" s="139">
        <v>44286</v>
      </c>
      <c r="H40" s="154">
        <v>44286</v>
      </c>
      <c r="I40" s="148" t="s">
        <v>27</v>
      </c>
      <c r="J40" s="148"/>
      <c r="K40" s="148"/>
      <c r="L40" s="170">
        <v>2.8</v>
      </c>
      <c r="M40" s="170">
        <v>0</v>
      </c>
      <c r="N40" s="143">
        <f t="shared" si="5"/>
        <v>2.8</v>
      </c>
      <c r="O40" s="182" t="s">
        <v>174</v>
      </c>
      <c r="P40" s="182" t="s">
        <v>175</v>
      </c>
      <c r="Q40" s="192" t="s">
        <v>176</v>
      </c>
      <c r="R40" s="153" t="s">
        <v>10</v>
      </c>
      <c r="S40" s="137" t="s">
        <v>20</v>
      </c>
      <c r="T40" s="42">
        <v>1</v>
      </c>
      <c r="U40" s="40"/>
      <c r="V40" s="41"/>
      <c r="X40" s="226">
        <v>1</v>
      </c>
      <c r="Y40" s="226">
        <v>1</v>
      </c>
      <c r="Z40" s="249"/>
      <c r="AA40" s="230"/>
      <c r="AB40" s="230"/>
      <c r="AC40" s="230"/>
      <c r="AD40" s="230"/>
      <c r="AG40" s="265"/>
      <c r="AH40" s="238"/>
      <c r="AI40" s="238"/>
      <c r="AJ40" s="241"/>
      <c r="AK40" s="279"/>
      <c r="AL40" s="242"/>
      <c r="AM40" s="242"/>
      <c r="AN40" s="238"/>
      <c r="AO40" s="238"/>
      <c r="AP40" s="238"/>
      <c r="AQ40" s="263"/>
      <c r="AR40" s="288"/>
      <c r="AS40" s="245"/>
      <c r="AT40" s="287"/>
      <c r="AU40" s="287"/>
      <c r="AV40" s="240"/>
      <c r="AW40" s="256"/>
      <c r="AX40" s="240"/>
      <c r="AY40" s="246"/>
      <c r="AZ40" s="247"/>
      <c r="BA40" s="248"/>
      <c r="BB40" s="230"/>
      <c r="BC40" s="249"/>
      <c r="BD40" s="249"/>
    </row>
    <row r="41" spans="1:56" ht="19.5" x14ac:dyDescent="0.25">
      <c r="A41" s="230"/>
      <c r="B41" s="230"/>
      <c r="C41" s="265"/>
      <c r="D41" s="238"/>
      <c r="E41" s="238"/>
      <c r="F41" s="241"/>
      <c r="G41" s="279"/>
      <c r="H41" s="242"/>
      <c r="I41" s="242"/>
      <c r="J41" s="238"/>
      <c r="K41" s="238"/>
      <c r="L41" s="238"/>
      <c r="M41" s="263"/>
      <c r="N41" s="266"/>
      <c r="O41" s="245"/>
      <c r="P41" s="287"/>
      <c r="Q41" s="287"/>
      <c r="R41" s="259"/>
      <c r="S41" s="241"/>
      <c r="T41" s="240"/>
      <c r="U41" s="246"/>
      <c r="V41" s="247"/>
      <c r="W41" s="248"/>
      <c r="X41" s="230">
        <f>SUM(X19:X40)</f>
        <v>22</v>
      </c>
      <c r="Y41" s="230">
        <f>SUM(Y19:Y40)</f>
        <v>35</v>
      </c>
      <c r="Z41" s="249"/>
      <c r="AA41" s="230"/>
      <c r="AB41" s="230"/>
      <c r="AC41" s="230"/>
      <c r="AD41" s="230"/>
      <c r="AG41" s="265"/>
      <c r="AH41" s="238"/>
      <c r="AI41" s="238"/>
      <c r="AJ41" s="241"/>
      <c r="AK41" s="279"/>
      <c r="AL41" s="242"/>
      <c r="AM41" s="242"/>
      <c r="AN41" s="238"/>
      <c r="AO41" s="238"/>
      <c r="AP41" s="238"/>
      <c r="AQ41" s="263"/>
      <c r="AR41" s="266"/>
      <c r="AS41" s="245"/>
      <c r="AT41" s="287"/>
      <c r="AU41" s="287"/>
      <c r="AV41" s="259"/>
      <c r="AW41" s="241"/>
      <c r="AX41" s="240"/>
      <c r="AY41" s="246"/>
      <c r="AZ41" s="247"/>
      <c r="BA41" s="248"/>
      <c r="BB41" s="230"/>
      <c r="BC41" s="249"/>
      <c r="BD41" s="249"/>
    </row>
    <row r="42" spans="1:56" ht="19.5" x14ac:dyDescent="0.25">
      <c r="A42" s="230"/>
      <c r="B42" s="230"/>
      <c r="C42" s="265"/>
      <c r="D42" s="238"/>
      <c r="E42" s="238"/>
      <c r="F42" s="241"/>
      <c r="G42" s="279"/>
      <c r="H42" s="242"/>
      <c r="I42" s="242"/>
      <c r="J42" s="238"/>
      <c r="K42" s="238"/>
      <c r="L42" s="238"/>
      <c r="M42" s="252"/>
      <c r="N42" s="252"/>
      <c r="O42" s="285"/>
      <c r="P42" s="287"/>
      <c r="Q42" s="287"/>
      <c r="R42" s="259"/>
      <c r="S42" s="241"/>
      <c r="T42" s="240"/>
      <c r="U42" s="246"/>
      <c r="V42" s="247"/>
      <c r="W42" s="248"/>
      <c r="X42" s="230"/>
      <c r="Y42" s="249"/>
      <c r="Z42" s="249"/>
      <c r="AA42" s="230"/>
      <c r="AB42" s="230"/>
      <c r="AC42" s="230"/>
      <c r="AD42" s="230"/>
      <c r="AG42" s="265"/>
      <c r="AH42" s="238"/>
      <c r="AI42" s="238"/>
      <c r="AJ42" s="241"/>
      <c r="AK42" s="279"/>
      <c r="AL42" s="242"/>
      <c r="AM42" s="242"/>
      <c r="AN42" s="238"/>
      <c r="AO42" s="238"/>
      <c r="AP42" s="238"/>
      <c r="AQ42" s="252"/>
      <c r="AR42" s="252"/>
      <c r="AS42" s="285"/>
      <c r="AT42" s="287"/>
      <c r="AU42" s="287"/>
      <c r="AV42" s="259"/>
      <c r="AW42" s="241"/>
      <c r="AX42" s="240"/>
      <c r="AY42" s="246"/>
      <c r="AZ42" s="247"/>
      <c r="BA42" s="248"/>
      <c r="BB42" s="230"/>
      <c r="BC42" s="249"/>
      <c r="BD42" s="249"/>
    </row>
    <row r="43" spans="1:56" ht="19.5" x14ac:dyDescent="0.25">
      <c r="A43" s="230"/>
      <c r="B43" s="230"/>
      <c r="C43" s="265"/>
      <c r="D43" s="238"/>
      <c r="E43" s="238"/>
      <c r="F43" s="241"/>
      <c r="G43" s="279"/>
      <c r="H43" s="242"/>
      <c r="I43" s="242"/>
      <c r="J43" s="238"/>
      <c r="K43" s="238"/>
      <c r="L43" s="238"/>
      <c r="M43" s="263"/>
      <c r="N43" s="266"/>
      <c r="O43" s="289"/>
      <c r="P43" s="287"/>
      <c r="Q43" s="287"/>
      <c r="R43" s="259"/>
      <c r="S43" s="241"/>
      <c r="T43" s="240"/>
      <c r="U43" s="246"/>
      <c r="V43" s="247"/>
      <c r="W43" s="248"/>
      <c r="X43" s="230"/>
      <c r="Y43" s="249"/>
      <c r="Z43" s="249"/>
      <c r="AA43" s="230"/>
      <c r="AB43" s="230"/>
      <c r="AC43" s="230"/>
      <c r="AD43" s="230"/>
      <c r="AG43" s="265"/>
      <c r="AH43" s="238"/>
      <c r="AI43" s="238"/>
      <c r="AJ43" s="241"/>
      <c r="AK43" s="279"/>
      <c r="AL43" s="242"/>
      <c r="AM43" s="242"/>
      <c r="AN43" s="238"/>
      <c r="AO43" s="238"/>
      <c r="AP43" s="238"/>
      <c r="AQ43" s="263"/>
      <c r="AR43" s="266"/>
      <c r="AS43" s="289"/>
      <c r="AT43" s="287"/>
      <c r="AU43" s="287"/>
      <c r="AV43" s="259"/>
      <c r="AW43" s="241"/>
      <c r="AX43" s="240"/>
      <c r="AY43" s="246"/>
      <c r="AZ43" s="247"/>
      <c r="BA43" s="248"/>
      <c r="BB43" s="230"/>
      <c r="BC43" s="249"/>
      <c r="BD43" s="249"/>
    </row>
    <row r="44" spans="1:56" ht="19.5" x14ac:dyDescent="0.25">
      <c r="A44" s="230"/>
      <c r="B44" s="230"/>
      <c r="C44" s="265"/>
      <c r="D44" s="238"/>
      <c r="E44" s="238"/>
      <c r="F44" s="241"/>
      <c r="G44" s="279"/>
      <c r="H44" s="242"/>
      <c r="I44" s="242"/>
      <c r="J44" s="238"/>
      <c r="K44" s="238"/>
      <c r="L44" s="238"/>
      <c r="M44" s="252"/>
      <c r="N44" s="252"/>
      <c r="O44" s="285"/>
      <c r="P44" s="287"/>
      <c r="Q44" s="287"/>
      <c r="R44" s="259"/>
      <c r="S44" s="241"/>
      <c r="T44" s="240"/>
      <c r="U44" s="246"/>
      <c r="V44" s="247"/>
      <c r="W44" s="248"/>
      <c r="X44" s="230"/>
      <c r="Y44" s="249"/>
      <c r="Z44" s="249"/>
      <c r="AA44" s="230"/>
      <c r="AB44" s="230"/>
      <c r="AC44" s="230"/>
      <c r="AD44" s="230"/>
      <c r="AG44" s="265"/>
      <c r="AH44" s="238"/>
      <c r="AI44" s="238"/>
      <c r="AJ44" s="241"/>
      <c r="AK44" s="279"/>
      <c r="AL44" s="242"/>
      <c r="AM44" s="242"/>
      <c r="AN44" s="238"/>
      <c r="AO44" s="238"/>
      <c r="AP44" s="238"/>
      <c r="AQ44" s="252"/>
      <c r="AR44" s="252"/>
      <c r="AS44" s="285"/>
      <c r="AT44" s="287"/>
      <c r="AU44" s="287"/>
      <c r="AV44" s="259"/>
      <c r="AW44" s="241"/>
      <c r="AX44" s="240"/>
      <c r="AY44" s="246"/>
      <c r="AZ44" s="247"/>
      <c r="BA44" s="248"/>
      <c r="BB44" s="230"/>
      <c r="BC44" s="249"/>
      <c r="BD44" s="249"/>
    </row>
    <row r="45" spans="1:56" ht="136.5" x14ac:dyDescent="0.3">
      <c r="A45" s="230"/>
      <c r="B45" s="217" t="s">
        <v>0</v>
      </c>
      <c r="C45" s="218" t="s">
        <v>52</v>
      </c>
      <c r="D45" s="217" t="s">
        <v>51</v>
      </c>
      <c r="E45" s="219" t="s">
        <v>1</v>
      </c>
      <c r="F45" s="219" t="s">
        <v>16</v>
      </c>
      <c r="G45" s="217" t="s">
        <v>2</v>
      </c>
      <c r="H45" s="217" t="s">
        <v>3</v>
      </c>
      <c r="I45" s="217" t="s">
        <v>23</v>
      </c>
      <c r="J45" s="217" t="s">
        <v>24</v>
      </c>
      <c r="K45" s="217" t="s">
        <v>25</v>
      </c>
      <c r="L45" s="220" t="s">
        <v>4</v>
      </c>
      <c r="M45" s="217" t="s">
        <v>5</v>
      </c>
      <c r="N45" s="217" t="s">
        <v>12</v>
      </c>
      <c r="O45" s="217" t="s">
        <v>13</v>
      </c>
      <c r="P45" s="217" t="s">
        <v>14</v>
      </c>
      <c r="Q45" s="219" t="s">
        <v>6</v>
      </c>
      <c r="R45" s="219" t="s">
        <v>7</v>
      </c>
      <c r="S45" s="219" t="s">
        <v>8</v>
      </c>
      <c r="T45" s="221"/>
      <c r="U45" s="222"/>
      <c r="V45" s="222"/>
      <c r="W45" s="216"/>
      <c r="X45" s="228" t="s">
        <v>285</v>
      </c>
      <c r="Y45" s="228" t="s">
        <v>284</v>
      </c>
      <c r="Z45" s="249"/>
      <c r="AA45" s="230"/>
      <c r="AB45" s="230"/>
      <c r="AC45" s="230"/>
      <c r="AD45" s="230"/>
      <c r="AG45" s="265"/>
      <c r="AH45" s="238"/>
      <c r="AI45" s="238"/>
      <c r="AJ45" s="241"/>
      <c r="AK45" s="279"/>
      <c r="AL45" s="242"/>
      <c r="AM45" s="242"/>
      <c r="AN45" s="238"/>
      <c r="AO45" s="238"/>
      <c r="AP45" s="281"/>
      <c r="AQ45" s="251"/>
      <c r="AR45" s="290"/>
      <c r="AS45" s="291"/>
      <c r="AT45" s="287"/>
      <c r="AU45" s="287"/>
      <c r="AV45" s="259"/>
      <c r="AW45" s="241"/>
      <c r="AX45" s="240"/>
      <c r="AY45" s="246"/>
      <c r="AZ45" s="247"/>
      <c r="BA45" s="248"/>
      <c r="BB45" s="230"/>
      <c r="BC45" s="249"/>
      <c r="BD45" s="249"/>
    </row>
    <row r="46" spans="1:56" ht="117" x14ac:dyDescent="0.25">
      <c r="A46" s="230"/>
      <c r="B46" s="132">
        <v>32</v>
      </c>
      <c r="C46" s="148" t="s">
        <v>49</v>
      </c>
      <c r="D46" s="148" t="s">
        <v>40</v>
      </c>
      <c r="E46" s="138" t="s">
        <v>182</v>
      </c>
      <c r="F46" s="138" t="s">
        <v>122</v>
      </c>
      <c r="G46" s="139">
        <v>44287</v>
      </c>
      <c r="H46" s="139">
        <v>44288</v>
      </c>
      <c r="I46" s="148"/>
      <c r="J46" s="148" t="s">
        <v>153</v>
      </c>
      <c r="K46" s="148"/>
      <c r="L46" s="173">
        <v>0</v>
      </c>
      <c r="M46" s="173">
        <v>45.5</v>
      </c>
      <c r="N46" s="194">
        <f t="shared" ref="N46:N51" si="6">SUM(L46:M46)</f>
        <v>45.5</v>
      </c>
      <c r="O46" s="182" t="s">
        <v>196</v>
      </c>
      <c r="P46" s="182" t="s">
        <v>197</v>
      </c>
      <c r="Q46" s="186" t="s">
        <v>198</v>
      </c>
      <c r="R46" s="138" t="s">
        <v>199</v>
      </c>
      <c r="S46" s="137" t="s">
        <v>15</v>
      </c>
      <c r="T46" s="42"/>
      <c r="U46" s="41">
        <v>1</v>
      </c>
      <c r="V46" s="41"/>
      <c r="X46" s="226">
        <v>1</v>
      </c>
      <c r="Y46" s="226">
        <v>2</v>
      </c>
      <c r="Z46" s="249"/>
      <c r="AA46" s="230"/>
      <c r="AB46" s="230"/>
      <c r="AC46" s="230"/>
      <c r="AD46" s="230"/>
      <c r="AG46" s="265"/>
      <c r="AH46" s="238"/>
      <c r="AI46" s="238"/>
      <c r="AJ46" s="241"/>
      <c r="AK46" s="279"/>
      <c r="AL46" s="242"/>
      <c r="AM46" s="242"/>
      <c r="AN46" s="238"/>
      <c r="AO46" s="238"/>
      <c r="AP46" s="281"/>
      <c r="AQ46" s="251"/>
      <c r="AR46" s="290"/>
      <c r="AS46" s="245"/>
      <c r="AT46" s="287"/>
      <c r="AU46" s="287"/>
      <c r="AV46" s="259"/>
      <c r="AW46" s="241"/>
      <c r="AX46" s="240"/>
      <c r="AY46" s="246"/>
      <c r="AZ46" s="247"/>
      <c r="BA46" s="248"/>
      <c r="BB46" s="230"/>
      <c r="BC46" s="249"/>
      <c r="BD46" s="249"/>
    </row>
    <row r="47" spans="1:56" ht="78" x14ac:dyDescent="0.3">
      <c r="A47" s="230"/>
      <c r="B47" s="131">
        <v>33</v>
      </c>
      <c r="C47" s="148" t="s">
        <v>49</v>
      </c>
      <c r="D47" s="148" t="s">
        <v>43</v>
      </c>
      <c r="E47" s="138" t="s">
        <v>195</v>
      </c>
      <c r="F47" s="138" t="s">
        <v>122</v>
      </c>
      <c r="G47" s="139">
        <v>44288</v>
      </c>
      <c r="H47" s="139">
        <v>44289</v>
      </c>
      <c r="I47" s="148" t="s">
        <v>127</v>
      </c>
      <c r="J47" s="148" t="s">
        <v>153</v>
      </c>
      <c r="K47" s="177" t="s">
        <v>127</v>
      </c>
      <c r="L47" s="173">
        <v>5.59</v>
      </c>
      <c r="M47" s="173">
        <v>11.91</v>
      </c>
      <c r="N47" s="194">
        <f t="shared" si="6"/>
        <v>17.5</v>
      </c>
      <c r="O47" s="182" t="s">
        <v>186</v>
      </c>
      <c r="P47" s="182" t="s">
        <v>187</v>
      </c>
      <c r="Q47" s="186" t="s">
        <v>200</v>
      </c>
      <c r="R47" s="138" t="s">
        <v>102</v>
      </c>
      <c r="S47" s="137" t="s">
        <v>20</v>
      </c>
      <c r="T47" s="42"/>
      <c r="U47" s="40"/>
      <c r="V47" s="41">
        <v>1</v>
      </c>
      <c r="X47" s="226">
        <v>1</v>
      </c>
      <c r="Y47" s="226">
        <v>2</v>
      </c>
      <c r="Z47" s="249"/>
      <c r="AA47" s="230"/>
      <c r="AB47" s="230"/>
      <c r="AC47" s="230"/>
      <c r="AD47" s="230"/>
      <c r="AG47" s="265"/>
      <c r="AH47" s="237"/>
      <c r="AI47" s="237"/>
      <c r="AJ47" s="237"/>
      <c r="AK47" s="279"/>
      <c r="AL47" s="242"/>
      <c r="AM47" s="242"/>
      <c r="AN47" s="238"/>
      <c r="AO47" s="238"/>
      <c r="AP47" s="238"/>
      <c r="AQ47" s="251"/>
      <c r="AR47" s="290"/>
      <c r="AS47" s="245"/>
      <c r="AT47" s="287"/>
      <c r="AU47" s="287"/>
      <c r="AV47" s="259"/>
      <c r="AW47" s="241"/>
      <c r="AX47" s="240"/>
      <c r="AY47" s="246"/>
      <c r="AZ47" s="247"/>
      <c r="BA47" s="248"/>
      <c r="BB47" s="230"/>
      <c r="BC47" s="249"/>
      <c r="BD47" s="249"/>
    </row>
    <row r="48" spans="1:56" ht="175.5" x14ac:dyDescent="0.25">
      <c r="A48" s="230"/>
      <c r="B48" s="131">
        <v>34</v>
      </c>
      <c r="C48" s="148" t="s">
        <v>49</v>
      </c>
      <c r="D48" s="148" t="s">
        <v>37</v>
      </c>
      <c r="E48" s="138" t="s">
        <v>274</v>
      </c>
      <c r="F48" s="138" t="s">
        <v>122</v>
      </c>
      <c r="G48" s="139">
        <v>44288</v>
      </c>
      <c r="H48" s="139">
        <v>44289</v>
      </c>
      <c r="I48" s="148"/>
      <c r="J48" s="148" t="s">
        <v>127</v>
      </c>
      <c r="K48" s="148"/>
      <c r="L48" s="173">
        <v>0</v>
      </c>
      <c r="M48" s="173">
        <v>42</v>
      </c>
      <c r="N48" s="194">
        <f t="shared" si="6"/>
        <v>42</v>
      </c>
      <c r="O48" s="182" t="s">
        <v>189</v>
      </c>
      <c r="P48" s="182" t="s">
        <v>190</v>
      </c>
      <c r="Q48" s="186" t="s">
        <v>201</v>
      </c>
      <c r="R48" s="138" t="s">
        <v>33</v>
      </c>
      <c r="S48" s="138" t="s">
        <v>20</v>
      </c>
      <c r="T48" s="42"/>
      <c r="U48" s="40">
        <v>1</v>
      </c>
      <c r="V48" s="41"/>
      <c r="X48" s="226">
        <v>1</v>
      </c>
      <c r="Y48" s="226">
        <v>2</v>
      </c>
      <c r="Z48" s="249"/>
      <c r="AA48" s="230"/>
      <c r="AB48" s="230"/>
      <c r="AC48" s="230"/>
      <c r="AD48" s="230"/>
      <c r="AG48" s="265"/>
      <c r="AH48" s="238"/>
      <c r="AI48" s="238"/>
      <c r="AJ48" s="241"/>
      <c r="AK48" s="279"/>
      <c r="AL48" s="242"/>
      <c r="AM48" s="242"/>
      <c r="AN48" s="238"/>
      <c r="AO48" s="238"/>
      <c r="AP48" s="238"/>
      <c r="AQ48" s="251"/>
      <c r="AR48" s="290"/>
      <c r="AS48" s="245"/>
      <c r="AT48" s="287"/>
      <c r="AU48" s="287"/>
      <c r="AV48" s="259"/>
      <c r="AW48" s="241"/>
      <c r="AX48" s="240"/>
      <c r="AY48" s="246"/>
      <c r="AZ48" s="247"/>
      <c r="BA48" s="248"/>
      <c r="BB48" s="230"/>
      <c r="BC48" s="249"/>
      <c r="BD48" s="249"/>
    </row>
    <row r="49" spans="1:56" ht="39" x14ac:dyDescent="0.25">
      <c r="A49" s="230"/>
      <c r="B49" s="131">
        <v>35</v>
      </c>
      <c r="C49" s="148" t="s">
        <v>49</v>
      </c>
      <c r="D49" s="148" t="s">
        <v>39</v>
      </c>
      <c r="E49" s="138" t="s">
        <v>192</v>
      </c>
      <c r="F49" s="138" t="s">
        <v>122</v>
      </c>
      <c r="G49" s="139">
        <v>44288</v>
      </c>
      <c r="H49" s="139">
        <v>44288</v>
      </c>
      <c r="I49" s="152"/>
      <c r="J49" s="152" t="s">
        <v>27</v>
      </c>
      <c r="K49" s="152"/>
      <c r="L49" s="195">
        <v>0</v>
      </c>
      <c r="M49" s="195">
        <v>7</v>
      </c>
      <c r="N49" s="196">
        <f t="shared" si="6"/>
        <v>7</v>
      </c>
      <c r="O49" s="191" t="s">
        <v>202</v>
      </c>
      <c r="P49" s="182" t="s">
        <v>203</v>
      </c>
      <c r="Q49" s="186"/>
      <c r="R49" s="138" t="s">
        <v>31</v>
      </c>
      <c r="S49" s="138" t="s">
        <v>20</v>
      </c>
      <c r="T49" s="42"/>
      <c r="U49" s="40">
        <v>1</v>
      </c>
      <c r="V49" s="41"/>
      <c r="X49" s="226">
        <v>1</v>
      </c>
      <c r="Y49" s="226">
        <v>1</v>
      </c>
      <c r="Z49" s="249"/>
      <c r="AA49" s="230"/>
      <c r="AB49" s="230"/>
      <c r="AC49" s="230"/>
      <c r="AD49" s="230"/>
      <c r="AG49" s="265"/>
      <c r="AH49" s="238"/>
      <c r="AI49" s="238"/>
      <c r="AJ49" s="241"/>
      <c r="AK49" s="279"/>
      <c r="AL49" s="242"/>
      <c r="AM49" s="242"/>
      <c r="AN49" s="238"/>
      <c r="AO49" s="238"/>
      <c r="AP49" s="238"/>
      <c r="AQ49" s="266"/>
      <c r="AR49" s="266"/>
      <c r="AS49" s="245"/>
      <c r="AT49" s="287"/>
      <c r="AU49" s="287"/>
      <c r="AV49" s="259"/>
      <c r="AW49" s="241"/>
      <c r="AX49" s="240"/>
      <c r="AY49" s="246"/>
      <c r="AZ49" s="247"/>
      <c r="BA49" s="248"/>
      <c r="BB49" s="230"/>
      <c r="BC49" s="249"/>
      <c r="BD49" s="249"/>
    </row>
    <row r="50" spans="1:56" ht="39" x14ac:dyDescent="0.25">
      <c r="A50" s="230"/>
      <c r="B50" s="131">
        <v>36</v>
      </c>
      <c r="C50" s="148" t="s">
        <v>49</v>
      </c>
      <c r="D50" s="148" t="s">
        <v>41</v>
      </c>
      <c r="E50" s="138" t="s">
        <v>210</v>
      </c>
      <c r="F50" s="138" t="s">
        <v>122</v>
      </c>
      <c r="G50" s="139">
        <v>44288</v>
      </c>
      <c r="H50" s="139">
        <v>44288</v>
      </c>
      <c r="I50" s="148"/>
      <c r="J50" s="148" t="s">
        <v>153</v>
      </c>
      <c r="K50" s="148"/>
      <c r="L50" s="173">
        <v>0</v>
      </c>
      <c r="M50" s="173">
        <v>1.4</v>
      </c>
      <c r="N50" s="194">
        <f t="shared" si="6"/>
        <v>1.4</v>
      </c>
      <c r="O50" s="182" t="s">
        <v>193</v>
      </c>
      <c r="P50" s="182" t="s">
        <v>194</v>
      </c>
      <c r="Q50" s="186" t="s">
        <v>211</v>
      </c>
      <c r="R50" s="138" t="s">
        <v>191</v>
      </c>
      <c r="S50" s="138" t="s">
        <v>22</v>
      </c>
      <c r="T50" s="42"/>
      <c r="U50" s="40">
        <v>1</v>
      </c>
      <c r="V50" s="41"/>
      <c r="X50" s="226">
        <v>1</v>
      </c>
      <c r="Y50" s="226">
        <v>1</v>
      </c>
      <c r="Z50" s="249"/>
      <c r="AA50" s="230"/>
      <c r="AB50" s="230"/>
      <c r="AC50" s="230"/>
      <c r="AD50" s="230"/>
      <c r="AG50" s="265"/>
      <c r="AH50" s="238"/>
      <c r="AI50" s="238"/>
      <c r="AJ50" s="241"/>
      <c r="AK50" s="241"/>
      <c r="AL50" s="242"/>
      <c r="AM50" s="242"/>
      <c r="AN50" s="238"/>
      <c r="AO50" s="238"/>
      <c r="AP50" s="238"/>
      <c r="AQ50" s="263"/>
      <c r="AR50" s="263"/>
      <c r="AS50" s="264"/>
      <c r="AT50" s="287"/>
      <c r="AU50" s="287"/>
      <c r="AV50" s="259"/>
      <c r="AW50" s="241"/>
      <c r="AX50" s="240"/>
      <c r="AY50" s="246"/>
      <c r="AZ50" s="248"/>
      <c r="BA50" s="248"/>
      <c r="BB50" s="230"/>
      <c r="BC50" s="249"/>
      <c r="BD50" s="249"/>
    </row>
    <row r="51" spans="1:56" ht="39" x14ac:dyDescent="0.25">
      <c r="A51" s="230"/>
      <c r="B51" s="131">
        <v>37</v>
      </c>
      <c r="C51" s="148" t="s">
        <v>206</v>
      </c>
      <c r="D51" s="148" t="s">
        <v>44</v>
      </c>
      <c r="E51" s="138" t="s">
        <v>272</v>
      </c>
      <c r="F51" s="138" t="s">
        <v>122</v>
      </c>
      <c r="G51" s="139">
        <v>44288</v>
      </c>
      <c r="H51" s="139">
        <v>44288</v>
      </c>
      <c r="I51" s="148"/>
      <c r="J51" s="148" t="s">
        <v>90</v>
      </c>
      <c r="K51" s="148"/>
      <c r="L51" s="173">
        <v>0</v>
      </c>
      <c r="M51" s="173">
        <v>0.55000000000000004</v>
      </c>
      <c r="N51" s="194">
        <f t="shared" si="6"/>
        <v>0.55000000000000004</v>
      </c>
      <c r="O51" s="182" t="s">
        <v>207</v>
      </c>
      <c r="P51" s="182" t="s">
        <v>208</v>
      </c>
      <c r="Q51" s="186" t="s">
        <v>209</v>
      </c>
      <c r="R51" s="138" t="s">
        <v>204</v>
      </c>
      <c r="S51" s="138" t="s">
        <v>20</v>
      </c>
      <c r="T51" s="42"/>
      <c r="U51" s="40">
        <v>1</v>
      </c>
      <c r="V51" s="41"/>
      <c r="X51" s="226">
        <v>1</v>
      </c>
      <c r="Y51" s="226">
        <v>1</v>
      </c>
      <c r="Z51" s="249"/>
      <c r="AA51" s="230"/>
      <c r="AB51" s="230"/>
      <c r="AC51" s="230"/>
      <c r="AD51" s="230"/>
      <c r="AG51" s="265"/>
      <c r="AH51" s="238"/>
      <c r="AI51" s="238"/>
      <c r="AJ51" s="241"/>
      <c r="AK51" s="241"/>
      <c r="AL51" s="242"/>
      <c r="AM51" s="242"/>
      <c r="AN51" s="238"/>
      <c r="AO51" s="238"/>
      <c r="AP51" s="281"/>
      <c r="AQ51" s="263"/>
      <c r="AR51" s="263"/>
      <c r="AS51" s="264"/>
      <c r="AT51" s="287"/>
      <c r="AU51" s="287"/>
      <c r="AV51" s="259"/>
      <c r="AW51" s="241"/>
      <c r="AX51" s="240"/>
      <c r="AY51" s="246"/>
      <c r="AZ51" s="247"/>
      <c r="BA51" s="248"/>
      <c r="BB51" s="230"/>
      <c r="BC51" s="249"/>
      <c r="BD51" s="249"/>
    </row>
    <row r="52" spans="1:56" ht="39" x14ac:dyDescent="0.3">
      <c r="A52" s="230"/>
      <c r="B52" s="131">
        <v>38</v>
      </c>
      <c r="C52" s="148" t="s">
        <v>123</v>
      </c>
      <c r="D52" s="148" t="s">
        <v>40</v>
      </c>
      <c r="E52" s="138" t="s">
        <v>271</v>
      </c>
      <c r="F52" s="138" t="s">
        <v>122</v>
      </c>
      <c r="G52" s="139">
        <v>44289</v>
      </c>
      <c r="H52" s="139">
        <v>44289</v>
      </c>
      <c r="I52" s="148" t="s">
        <v>153</v>
      </c>
      <c r="J52" s="148"/>
      <c r="K52" s="148"/>
      <c r="L52" s="173">
        <v>1</v>
      </c>
      <c r="M52" s="173">
        <v>0</v>
      </c>
      <c r="N52" s="197">
        <f>SUM(L52:M52)</f>
        <v>1</v>
      </c>
      <c r="O52" s="198" t="s">
        <v>222</v>
      </c>
      <c r="P52" s="198" t="s">
        <v>223</v>
      </c>
      <c r="Q52" s="186" t="s">
        <v>216</v>
      </c>
      <c r="R52" s="138" t="s">
        <v>131</v>
      </c>
      <c r="S52" s="137" t="s">
        <v>15</v>
      </c>
      <c r="T52" s="42">
        <v>1</v>
      </c>
      <c r="U52" s="40"/>
      <c r="V52" s="41"/>
      <c r="X52" s="226">
        <v>1</v>
      </c>
      <c r="Y52" s="226">
        <v>1</v>
      </c>
      <c r="Z52" s="249"/>
      <c r="AA52" s="230"/>
      <c r="AB52" s="230"/>
      <c r="AC52" s="230"/>
      <c r="AD52" s="230"/>
      <c r="AG52" s="265"/>
      <c r="AH52" s="238"/>
      <c r="AI52" s="238"/>
      <c r="AJ52" s="241"/>
      <c r="AK52" s="241"/>
      <c r="AL52" s="242"/>
      <c r="AM52" s="242"/>
      <c r="AN52" s="238"/>
      <c r="AO52" s="238"/>
      <c r="AP52" s="238"/>
      <c r="AQ52" s="263"/>
      <c r="AR52" s="263"/>
      <c r="AS52" s="264"/>
      <c r="AT52" s="287"/>
      <c r="AU52" s="287"/>
      <c r="AV52" s="259"/>
      <c r="AW52" s="241"/>
      <c r="AX52" s="241"/>
      <c r="AY52" s="246"/>
      <c r="AZ52" s="247"/>
      <c r="BA52" s="248"/>
      <c r="BB52" s="230"/>
      <c r="BC52" s="249"/>
      <c r="BD52" s="249"/>
    </row>
    <row r="53" spans="1:56" ht="58.5" x14ac:dyDescent="0.25">
      <c r="A53" s="230"/>
      <c r="B53" s="131">
        <v>39</v>
      </c>
      <c r="C53" s="163" t="s">
        <v>123</v>
      </c>
      <c r="D53" s="148" t="s">
        <v>41</v>
      </c>
      <c r="E53" s="138" t="s">
        <v>48</v>
      </c>
      <c r="F53" s="138" t="s">
        <v>122</v>
      </c>
      <c r="G53" s="199">
        <v>44289</v>
      </c>
      <c r="H53" s="199"/>
      <c r="I53" s="163" t="s">
        <v>27</v>
      </c>
      <c r="J53" s="163"/>
      <c r="K53" s="148"/>
      <c r="L53" s="173">
        <v>3.5</v>
      </c>
      <c r="M53" s="173">
        <v>0</v>
      </c>
      <c r="N53" s="194">
        <f t="shared" ref="N53" si="7">SUM(L53:M53)</f>
        <v>3.5</v>
      </c>
      <c r="O53" s="145" t="s">
        <v>219</v>
      </c>
      <c r="P53" s="145" t="s">
        <v>220</v>
      </c>
      <c r="Q53" s="144" t="s">
        <v>221</v>
      </c>
      <c r="R53" s="144" t="s">
        <v>10</v>
      </c>
      <c r="S53" s="145" t="s">
        <v>15</v>
      </c>
      <c r="T53" s="42">
        <v>1</v>
      </c>
      <c r="U53" s="40"/>
      <c r="V53" s="41"/>
      <c r="X53" s="226">
        <v>1</v>
      </c>
      <c r="Y53" s="226">
        <v>1</v>
      </c>
      <c r="Z53" s="249"/>
      <c r="AA53" s="230"/>
      <c r="AB53" s="230"/>
      <c r="AC53" s="230"/>
      <c r="AD53" s="230"/>
      <c r="AG53" s="265"/>
      <c r="AH53" s="238"/>
      <c r="AI53" s="238"/>
      <c r="AJ53" s="241"/>
      <c r="AK53" s="241"/>
      <c r="AL53" s="242"/>
      <c r="AM53" s="242"/>
      <c r="AN53" s="238"/>
      <c r="AO53" s="238"/>
      <c r="AP53" s="238"/>
      <c r="AQ53" s="263"/>
      <c r="AR53" s="263"/>
      <c r="AS53" s="264"/>
      <c r="AT53" s="287"/>
      <c r="AU53" s="287"/>
      <c r="AV53" s="259"/>
      <c r="AW53" s="241"/>
      <c r="AX53" s="241"/>
      <c r="AY53" s="246"/>
      <c r="AZ53" s="247"/>
      <c r="BA53" s="248"/>
      <c r="BB53" s="230"/>
      <c r="BC53" s="249"/>
      <c r="BD53" s="249"/>
    </row>
    <row r="54" spans="1:56" ht="156" x14ac:dyDescent="0.25">
      <c r="A54" s="230"/>
      <c r="B54" s="131">
        <v>40</v>
      </c>
      <c r="C54" s="163" t="s">
        <v>49</v>
      </c>
      <c r="D54" s="163" t="s">
        <v>45</v>
      </c>
      <c r="E54" s="138" t="s">
        <v>62</v>
      </c>
      <c r="F54" s="138" t="s">
        <v>122</v>
      </c>
      <c r="G54" s="199">
        <v>44289</v>
      </c>
      <c r="H54" s="199">
        <v>44290</v>
      </c>
      <c r="I54" s="163" t="s">
        <v>153</v>
      </c>
      <c r="J54" s="163"/>
      <c r="K54" s="148"/>
      <c r="L54" s="173">
        <v>3</v>
      </c>
      <c r="M54" s="173">
        <v>0</v>
      </c>
      <c r="N54" s="194">
        <v>3</v>
      </c>
      <c r="O54" s="145" t="s">
        <v>227</v>
      </c>
      <c r="P54" s="145" t="s">
        <v>228</v>
      </c>
      <c r="Q54" s="144" t="s">
        <v>224</v>
      </c>
      <c r="R54" s="144" t="s">
        <v>32</v>
      </c>
      <c r="S54" s="145" t="s">
        <v>20</v>
      </c>
      <c r="T54" s="42">
        <v>1</v>
      </c>
      <c r="U54" s="40"/>
      <c r="V54" s="41"/>
      <c r="X54" s="226">
        <v>1</v>
      </c>
      <c r="Y54" s="226">
        <v>2</v>
      </c>
      <c r="Z54" s="249"/>
      <c r="AA54" s="230"/>
      <c r="AB54" s="230"/>
      <c r="AC54" s="230"/>
      <c r="AD54" s="230"/>
      <c r="AG54" s="265"/>
      <c r="AH54" s="238"/>
      <c r="AI54" s="238"/>
      <c r="AJ54" s="241"/>
      <c r="AK54" s="241"/>
      <c r="AL54" s="242"/>
      <c r="AM54" s="242"/>
      <c r="AN54" s="238"/>
      <c r="AO54" s="238"/>
      <c r="AP54" s="238"/>
      <c r="AQ54" s="263"/>
      <c r="AR54" s="263"/>
      <c r="AS54" s="264"/>
      <c r="AT54" s="287"/>
      <c r="AU54" s="287"/>
      <c r="AV54" s="259"/>
      <c r="AW54" s="241"/>
      <c r="AX54" s="241"/>
      <c r="AY54" s="246"/>
      <c r="AZ54" s="247"/>
      <c r="BA54" s="248"/>
      <c r="BB54" s="230"/>
      <c r="BC54" s="249"/>
      <c r="BD54" s="249"/>
    </row>
    <row r="55" spans="1:56" ht="175.5" x14ac:dyDescent="0.25">
      <c r="A55" s="230"/>
      <c r="B55" s="131">
        <v>41</v>
      </c>
      <c r="C55" s="163" t="s">
        <v>123</v>
      </c>
      <c r="D55" s="200" t="s">
        <v>39</v>
      </c>
      <c r="E55" s="144" t="s">
        <v>229</v>
      </c>
      <c r="F55" s="138" t="s">
        <v>122</v>
      </c>
      <c r="G55" s="199">
        <v>44290</v>
      </c>
      <c r="H55" s="199">
        <v>44290</v>
      </c>
      <c r="I55" s="163" t="s">
        <v>27</v>
      </c>
      <c r="J55" s="163" t="s">
        <v>27</v>
      </c>
      <c r="K55" s="148" t="s">
        <v>27</v>
      </c>
      <c r="L55" s="173">
        <v>1.88</v>
      </c>
      <c r="M55" s="173">
        <v>42</v>
      </c>
      <c r="N55" s="194">
        <f>SUM(L55:M55)</f>
        <v>43.88</v>
      </c>
      <c r="O55" s="145" t="s">
        <v>230</v>
      </c>
      <c r="P55" s="145" t="s">
        <v>231</v>
      </c>
      <c r="Q55" s="201" t="s">
        <v>270</v>
      </c>
      <c r="R55" s="144" t="s">
        <v>31</v>
      </c>
      <c r="S55" s="145" t="s">
        <v>26</v>
      </c>
      <c r="T55" s="42"/>
      <c r="U55" s="40"/>
      <c r="V55" s="41">
        <v>1</v>
      </c>
      <c r="X55" s="226">
        <v>1</v>
      </c>
      <c r="Y55" s="226">
        <v>1</v>
      </c>
      <c r="Z55" s="249"/>
      <c r="AA55" s="230"/>
      <c r="AB55" s="230"/>
      <c r="AC55" s="230"/>
      <c r="AD55" s="230"/>
      <c r="AG55" s="265"/>
      <c r="AH55" s="238"/>
      <c r="AI55" s="238"/>
      <c r="AJ55" s="241"/>
      <c r="AK55" s="241"/>
      <c r="AL55" s="242"/>
      <c r="AM55" s="242"/>
      <c r="AN55" s="238"/>
      <c r="AO55" s="238"/>
      <c r="AP55" s="238"/>
      <c r="AQ55" s="263"/>
      <c r="AR55" s="263"/>
      <c r="AS55" s="264"/>
      <c r="AT55" s="287"/>
      <c r="AU55" s="287"/>
      <c r="AV55" s="259"/>
      <c r="AW55" s="241"/>
      <c r="AX55" s="241"/>
      <c r="AY55" s="246"/>
      <c r="AZ55" s="247"/>
      <c r="BA55" s="248"/>
      <c r="BB55" s="230"/>
      <c r="BC55" s="249"/>
      <c r="BD55" s="249"/>
    </row>
    <row r="56" spans="1:56" ht="39" x14ac:dyDescent="0.25">
      <c r="A56" s="230"/>
      <c r="B56" s="131">
        <v>42</v>
      </c>
      <c r="C56" s="163" t="s">
        <v>123</v>
      </c>
      <c r="D56" s="163" t="s">
        <v>44</v>
      </c>
      <c r="E56" s="144" t="s">
        <v>272</v>
      </c>
      <c r="F56" s="138" t="s">
        <v>122</v>
      </c>
      <c r="G56" s="199">
        <v>44290</v>
      </c>
      <c r="H56" s="199">
        <v>44290</v>
      </c>
      <c r="I56" s="163" t="s">
        <v>127</v>
      </c>
      <c r="J56" s="163"/>
      <c r="K56" s="148"/>
      <c r="L56" s="173">
        <v>0.58550000000000002</v>
      </c>
      <c r="M56" s="173">
        <v>0</v>
      </c>
      <c r="N56" s="194">
        <v>0.58550000000000002</v>
      </c>
      <c r="O56" s="145" t="s">
        <v>232</v>
      </c>
      <c r="P56" s="145" t="s">
        <v>233</v>
      </c>
      <c r="Q56" s="144" t="s">
        <v>234</v>
      </c>
      <c r="R56" s="144" t="s">
        <v>204</v>
      </c>
      <c r="S56" s="145" t="s">
        <v>20</v>
      </c>
      <c r="T56" s="42">
        <v>1</v>
      </c>
      <c r="U56" s="40"/>
      <c r="V56" s="41"/>
      <c r="X56" s="226">
        <v>1</v>
      </c>
      <c r="Y56" s="226">
        <v>1</v>
      </c>
      <c r="Z56" s="249"/>
      <c r="AA56" s="230"/>
      <c r="AB56" s="230"/>
      <c r="AC56" s="230"/>
      <c r="AD56" s="230"/>
      <c r="AG56" s="265"/>
      <c r="AH56" s="238"/>
      <c r="AI56" s="238"/>
      <c r="AJ56" s="241"/>
      <c r="AK56" s="241"/>
      <c r="AL56" s="257"/>
      <c r="AM56" s="257"/>
      <c r="AN56" s="238"/>
      <c r="AO56" s="238"/>
      <c r="AP56" s="238"/>
      <c r="AQ56" s="263"/>
      <c r="AR56" s="263"/>
      <c r="AS56" s="264"/>
      <c r="AT56" s="240"/>
      <c r="AU56" s="240"/>
      <c r="AV56" s="241"/>
      <c r="AW56" s="241"/>
      <c r="AX56" s="240"/>
      <c r="AY56" s="246"/>
      <c r="AZ56" s="247"/>
      <c r="BA56" s="248"/>
      <c r="BB56" s="230"/>
      <c r="BC56" s="249"/>
      <c r="BD56" s="249"/>
    </row>
    <row r="57" spans="1:56" ht="97.5" x14ac:dyDescent="0.25">
      <c r="A57" s="230"/>
      <c r="B57" s="131">
        <v>43</v>
      </c>
      <c r="C57" s="202" t="s">
        <v>123</v>
      </c>
      <c r="D57" s="203" t="s">
        <v>40</v>
      </c>
      <c r="E57" s="204" t="s">
        <v>273</v>
      </c>
      <c r="F57" s="138" t="s">
        <v>122</v>
      </c>
      <c r="G57" s="205">
        <v>44290</v>
      </c>
      <c r="H57" s="205">
        <v>44290</v>
      </c>
      <c r="I57" s="163" t="s">
        <v>27</v>
      </c>
      <c r="J57" s="163"/>
      <c r="K57" s="148"/>
      <c r="L57" s="173">
        <v>2</v>
      </c>
      <c r="M57" s="173">
        <v>0</v>
      </c>
      <c r="N57" s="194">
        <v>2</v>
      </c>
      <c r="O57" s="145" t="s">
        <v>237</v>
      </c>
      <c r="P57" s="203" t="s">
        <v>238</v>
      </c>
      <c r="Q57" s="204" t="s">
        <v>239</v>
      </c>
      <c r="R57" s="204" t="s">
        <v>131</v>
      </c>
      <c r="S57" s="137" t="s">
        <v>15</v>
      </c>
      <c r="T57" s="42">
        <v>1</v>
      </c>
      <c r="U57" s="40"/>
      <c r="V57" s="41"/>
      <c r="X57" s="226">
        <v>1</v>
      </c>
      <c r="Y57" s="226">
        <v>1</v>
      </c>
      <c r="Z57" s="249"/>
      <c r="AA57" s="230"/>
      <c r="AB57" s="230"/>
      <c r="AC57" s="230"/>
      <c r="AD57" s="230"/>
      <c r="AG57" s="265"/>
      <c r="AH57" s="238"/>
      <c r="AI57" s="238"/>
      <c r="AJ57" s="241"/>
      <c r="AK57" s="241"/>
      <c r="AL57" s="257"/>
      <c r="AM57" s="257"/>
      <c r="AN57" s="238"/>
      <c r="AO57" s="238"/>
      <c r="AP57" s="238"/>
      <c r="AQ57" s="263"/>
      <c r="AR57" s="263"/>
      <c r="AS57" s="264"/>
      <c r="AT57" s="240"/>
      <c r="AU57" s="240"/>
      <c r="AV57" s="241"/>
      <c r="AW57" s="241"/>
      <c r="AX57" s="240"/>
      <c r="AY57" s="246"/>
      <c r="AZ57" s="247"/>
      <c r="BA57" s="248"/>
      <c r="BB57" s="230"/>
      <c r="BC57" s="249"/>
      <c r="BD57" s="249"/>
    </row>
    <row r="58" spans="1:56" ht="39" x14ac:dyDescent="0.25">
      <c r="A58" s="230"/>
      <c r="B58" s="131">
        <v>44</v>
      </c>
      <c r="C58" s="163" t="s">
        <v>206</v>
      </c>
      <c r="D58" s="163" t="s">
        <v>42</v>
      </c>
      <c r="E58" s="144" t="s">
        <v>181</v>
      </c>
      <c r="F58" s="138" t="s">
        <v>122</v>
      </c>
      <c r="G58" s="199">
        <v>44288</v>
      </c>
      <c r="H58" s="199">
        <v>44289</v>
      </c>
      <c r="I58" s="163"/>
      <c r="J58" s="163" t="s">
        <v>27</v>
      </c>
      <c r="K58" s="148"/>
      <c r="L58" s="170">
        <v>0</v>
      </c>
      <c r="M58" s="170">
        <v>5</v>
      </c>
      <c r="N58" s="206">
        <v>5</v>
      </c>
      <c r="O58" s="145" t="s">
        <v>242</v>
      </c>
      <c r="P58" s="207" t="s">
        <v>243</v>
      </c>
      <c r="Q58" s="144" t="s">
        <v>171</v>
      </c>
      <c r="R58" s="144" t="s">
        <v>34</v>
      </c>
      <c r="S58" s="137" t="s">
        <v>15</v>
      </c>
      <c r="T58" s="42"/>
      <c r="U58" s="40">
        <v>1</v>
      </c>
      <c r="V58" s="41"/>
      <c r="X58" s="226">
        <v>1</v>
      </c>
      <c r="Y58" s="226">
        <v>2</v>
      </c>
      <c r="Z58" s="249"/>
      <c r="AA58" s="230"/>
      <c r="AB58" s="230"/>
      <c r="AC58" s="230"/>
      <c r="AD58" s="230"/>
      <c r="AG58" s="265"/>
      <c r="AH58" s="238"/>
      <c r="AI58" s="238"/>
      <c r="AJ58" s="241"/>
      <c r="AK58" s="241"/>
      <c r="AL58" s="257"/>
      <c r="AM58" s="257"/>
      <c r="AN58" s="238"/>
      <c r="AO58" s="238"/>
      <c r="AP58" s="238"/>
      <c r="AQ58" s="266"/>
      <c r="AR58" s="266"/>
      <c r="AS58" s="267"/>
      <c r="AT58" s="240"/>
      <c r="AU58" s="294"/>
      <c r="AV58" s="241"/>
      <c r="AW58" s="241"/>
      <c r="AX58" s="240"/>
      <c r="AY58" s="246"/>
      <c r="AZ58" s="247"/>
      <c r="BA58" s="248"/>
      <c r="BB58" s="230"/>
      <c r="BC58" s="249"/>
      <c r="BD58" s="249"/>
    </row>
    <row r="59" spans="1:56" ht="39" x14ac:dyDescent="0.25">
      <c r="A59" s="230"/>
      <c r="B59" s="134">
        <v>45</v>
      </c>
      <c r="C59" s="163" t="s">
        <v>123</v>
      </c>
      <c r="D59" s="163" t="s">
        <v>42</v>
      </c>
      <c r="E59" s="144" t="s">
        <v>257</v>
      </c>
      <c r="F59" s="138" t="s">
        <v>122</v>
      </c>
      <c r="G59" s="199">
        <v>44288</v>
      </c>
      <c r="H59" s="199">
        <v>44290</v>
      </c>
      <c r="I59" s="163"/>
      <c r="J59" s="163" t="s">
        <v>27</v>
      </c>
      <c r="K59" s="148"/>
      <c r="L59" s="173">
        <v>0</v>
      </c>
      <c r="M59" s="173">
        <v>17</v>
      </c>
      <c r="N59" s="194">
        <v>17</v>
      </c>
      <c r="O59" s="172" t="s">
        <v>244</v>
      </c>
      <c r="P59" s="145" t="s">
        <v>245</v>
      </c>
      <c r="Q59" s="144" t="s">
        <v>171</v>
      </c>
      <c r="R59" s="144" t="s">
        <v>34</v>
      </c>
      <c r="S59" s="137" t="s">
        <v>15</v>
      </c>
      <c r="T59" s="42"/>
      <c r="U59" s="40">
        <v>1</v>
      </c>
      <c r="V59" s="41"/>
      <c r="X59" s="226">
        <v>1</v>
      </c>
      <c r="Y59" s="226">
        <v>3</v>
      </c>
      <c r="Z59" s="249"/>
      <c r="AA59" s="230"/>
      <c r="AB59" s="230"/>
      <c r="AC59" s="230"/>
      <c r="AD59" s="230"/>
      <c r="AG59" s="296"/>
      <c r="AH59" s="238"/>
      <c r="AI59" s="238"/>
      <c r="AJ59" s="241"/>
      <c r="AK59" s="241"/>
      <c r="AL59" s="257"/>
      <c r="AM59" s="257"/>
      <c r="AN59" s="238"/>
      <c r="AO59" s="238"/>
      <c r="AP59" s="238"/>
      <c r="AQ59" s="263"/>
      <c r="AR59" s="263"/>
      <c r="AS59" s="264"/>
      <c r="AT59" s="240"/>
      <c r="AU59" s="240"/>
      <c r="AV59" s="241"/>
      <c r="AW59" s="241"/>
      <c r="AX59" s="240"/>
      <c r="AY59" s="246"/>
      <c r="AZ59" s="247"/>
      <c r="BA59" s="248"/>
      <c r="BB59" s="230"/>
      <c r="BC59" s="249"/>
      <c r="BD59" s="249"/>
    </row>
    <row r="60" spans="1:56" ht="136.5" x14ac:dyDescent="0.25">
      <c r="A60" s="230"/>
      <c r="B60" s="131">
        <v>46</v>
      </c>
      <c r="C60" s="148" t="s">
        <v>123</v>
      </c>
      <c r="D60" s="163" t="s">
        <v>41</v>
      </c>
      <c r="E60" s="148" t="s">
        <v>210</v>
      </c>
      <c r="F60" s="138" t="s">
        <v>122</v>
      </c>
      <c r="G60" s="158">
        <v>44288</v>
      </c>
      <c r="H60" s="158">
        <v>44291</v>
      </c>
      <c r="I60" s="148" t="s">
        <v>127</v>
      </c>
      <c r="J60" s="148"/>
      <c r="K60" s="148"/>
      <c r="L60" s="173">
        <v>4.45</v>
      </c>
      <c r="M60" s="173">
        <v>0</v>
      </c>
      <c r="N60" s="194">
        <v>4.45</v>
      </c>
      <c r="O60" s="145" t="s">
        <v>253</v>
      </c>
      <c r="P60" s="145" t="s">
        <v>252</v>
      </c>
      <c r="Q60" s="144" t="s">
        <v>254</v>
      </c>
      <c r="R60" s="144" t="s">
        <v>255</v>
      </c>
      <c r="S60" s="145" t="s">
        <v>22</v>
      </c>
      <c r="T60" s="42">
        <v>1</v>
      </c>
      <c r="U60" s="40"/>
      <c r="V60" s="41"/>
      <c r="X60" s="226">
        <v>1</v>
      </c>
      <c r="Y60" s="226">
        <v>3</v>
      </c>
      <c r="Z60" s="249"/>
      <c r="AA60" s="230"/>
      <c r="AB60" s="230"/>
      <c r="AC60" s="230"/>
      <c r="AD60" s="230"/>
      <c r="AG60" s="265"/>
      <c r="AH60" s="238"/>
      <c r="AI60" s="238"/>
      <c r="AJ60" s="238"/>
      <c r="AK60" s="241"/>
      <c r="AL60" s="257"/>
      <c r="AM60" s="257"/>
      <c r="AN60" s="238"/>
      <c r="AO60" s="238"/>
      <c r="AP60" s="238"/>
      <c r="AQ60" s="263"/>
      <c r="AR60" s="263"/>
      <c r="AS60" s="264"/>
      <c r="AT60" s="240"/>
      <c r="AU60" s="240"/>
      <c r="AV60" s="241"/>
      <c r="AW60" s="241"/>
      <c r="AX60" s="240"/>
      <c r="AY60" s="246"/>
      <c r="AZ60" s="247"/>
      <c r="BA60" s="248"/>
      <c r="BB60" s="230"/>
      <c r="BC60" s="249"/>
      <c r="BD60" s="249"/>
    </row>
    <row r="61" spans="1:56" ht="39" x14ac:dyDescent="0.25">
      <c r="A61" s="230"/>
      <c r="B61" s="131">
        <v>47</v>
      </c>
      <c r="C61" s="148" t="s">
        <v>206</v>
      </c>
      <c r="D61" s="163" t="s">
        <v>44</v>
      </c>
      <c r="E61" s="148" t="s">
        <v>265</v>
      </c>
      <c r="F61" s="138" t="s">
        <v>122</v>
      </c>
      <c r="G61" s="158">
        <v>44293</v>
      </c>
      <c r="H61" s="158">
        <v>44293</v>
      </c>
      <c r="I61" s="148"/>
      <c r="J61" s="148" t="s">
        <v>27</v>
      </c>
      <c r="K61" s="148"/>
      <c r="L61" s="173">
        <v>0</v>
      </c>
      <c r="M61" s="173">
        <v>1.4</v>
      </c>
      <c r="N61" s="194">
        <v>1.4</v>
      </c>
      <c r="O61" s="145"/>
      <c r="P61" s="145"/>
      <c r="Q61" s="144" t="s">
        <v>267</v>
      </c>
      <c r="R61" s="144" t="s">
        <v>35</v>
      </c>
      <c r="S61" s="145" t="s">
        <v>15</v>
      </c>
      <c r="T61" s="42"/>
      <c r="U61" s="40">
        <v>1</v>
      </c>
      <c r="V61" s="41"/>
      <c r="X61" s="226">
        <v>1</v>
      </c>
      <c r="Y61" s="226">
        <v>1</v>
      </c>
      <c r="Z61" s="249"/>
      <c r="AA61" s="230"/>
      <c r="AB61" s="230"/>
      <c r="AC61" s="230"/>
      <c r="AD61" s="230"/>
      <c r="AG61" s="265"/>
      <c r="AH61" s="238"/>
      <c r="AI61" s="238"/>
      <c r="AJ61" s="238"/>
      <c r="AK61" s="241"/>
      <c r="AL61" s="257"/>
      <c r="AM61" s="257"/>
      <c r="AN61" s="238"/>
      <c r="AO61" s="238"/>
      <c r="AP61" s="238"/>
      <c r="AQ61" s="263"/>
      <c r="AR61" s="263"/>
      <c r="AS61" s="264"/>
      <c r="AT61" s="240"/>
      <c r="AU61" s="240"/>
      <c r="AV61" s="241"/>
      <c r="AW61" s="241"/>
      <c r="AX61" s="240"/>
      <c r="AY61" s="246"/>
      <c r="AZ61" s="247"/>
      <c r="BA61" s="248"/>
      <c r="BB61" s="230"/>
      <c r="BC61" s="249"/>
      <c r="BD61" s="249"/>
    </row>
    <row r="62" spans="1:56" ht="39" x14ac:dyDescent="0.25">
      <c r="A62" s="230"/>
      <c r="B62" s="131">
        <v>48</v>
      </c>
      <c r="C62" s="148" t="s">
        <v>206</v>
      </c>
      <c r="D62" s="163" t="s">
        <v>46</v>
      </c>
      <c r="E62" s="148" t="s">
        <v>266</v>
      </c>
      <c r="F62" s="138" t="s">
        <v>122</v>
      </c>
      <c r="G62" s="158">
        <v>44288</v>
      </c>
      <c r="H62" s="158">
        <v>44293</v>
      </c>
      <c r="I62" s="148"/>
      <c r="J62" s="148" t="s">
        <v>27</v>
      </c>
      <c r="K62" s="148"/>
      <c r="L62" s="173">
        <v>0</v>
      </c>
      <c r="M62" s="173">
        <v>45</v>
      </c>
      <c r="N62" s="194">
        <v>45</v>
      </c>
      <c r="O62" s="145"/>
      <c r="P62" s="145"/>
      <c r="Q62" s="144" t="s">
        <v>267</v>
      </c>
      <c r="R62" s="144"/>
      <c r="S62" s="145" t="s">
        <v>15</v>
      </c>
      <c r="T62" s="42"/>
      <c r="U62" s="40">
        <v>1</v>
      </c>
      <c r="V62" s="41"/>
      <c r="X62" s="226">
        <v>1</v>
      </c>
      <c r="Y62" s="226">
        <v>7</v>
      </c>
      <c r="Z62" s="249"/>
      <c r="AA62" s="230"/>
      <c r="AB62" s="230"/>
      <c r="AC62" s="230"/>
      <c r="AD62" s="230"/>
      <c r="AG62" s="265"/>
      <c r="AH62" s="238"/>
      <c r="AI62" s="238"/>
      <c r="AJ62" s="238"/>
      <c r="AK62" s="241"/>
      <c r="AL62" s="257"/>
      <c r="AM62" s="257"/>
      <c r="AN62" s="238"/>
      <c r="AO62" s="238"/>
      <c r="AP62" s="238"/>
      <c r="AQ62" s="263"/>
      <c r="AR62" s="263"/>
      <c r="AS62" s="264"/>
      <c r="AT62" s="240"/>
      <c r="AU62" s="240"/>
      <c r="AV62" s="241"/>
      <c r="AW62" s="241"/>
      <c r="AX62" s="240"/>
      <c r="AY62" s="246"/>
      <c r="AZ62" s="247"/>
      <c r="BA62" s="248"/>
      <c r="BB62" s="230"/>
      <c r="BC62" s="249"/>
      <c r="BD62" s="249"/>
    </row>
    <row r="63" spans="1:56" ht="78" x14ac:dyDescent="0.25">
      <c r="A63" s="230"/>
      <c r="B63" s="135">
        <v>49</v>
      </c>
      <c r="C63" s="148" t="s">
        <v>123</v>
      </c>
      <c r="D63" s="163" t="s">
        <v>40</v>
      </c>
      <c r="E63" s="157" t="s">
        <v>248</v>
      </c>
      <c r="F63" s="138" t="s">
        <v>122</v>
      </c>
      <c r="G63" s="158">
        <v>44294</v>
      </c>
      <c r="H63" s="158">
        <v>44294</v>
      </c>
      <c r="I63" s="148" t="s">
        <v>153</v>
      </c>
      <c r="J63" s="148"/>
      <c r="K63" s="148"/>
      <c r="L63" s="173">
        <v>1.3</v>
      </c>
      <c r="M63" s="173">
        <v>0</v>
      </c>
      <c r="N63" s="194">
        <v>1.3</v>
      </c>
      <c r="O63" s="145" t="s">
        <v>249</v>
      </c>
      <c r="P63" s="145" t="s">
        <v>250</v>
      </c>
      <c r="Q63" s="144" t="s">
        <v>251</v>
      </c>
      <c r="R63" s="144" t="s">
        <v>131</v>
      </c>
      <c r="S63" s="145" t="s">
        <v>20</v>
      </c>
      <c r="T63" s="42">
        <v>1</v>
      </c>
      <c r="U63" s="40"/>
      <c r="V63" s="41"/>
      <c r="X63" s="226">
        <v>1</v>
      </c>
      <c r="Y63" s="226">
        <v>1</v>
      </c>
      <c r="Z63" s="249"/>
      <c r="AA63" s="230"/>
      <c r="AB63" s="230"/>
      <c r="AC63" s="230"/>
      <c r="AD63" s="230"/>
      <c r="AG63" s="265"/>
      <c r="AH63" s="238"/>
      <c r="AI63" s="238"/>
      <c r="AJ63" s="256"/>
      <c r="AK63" s="241"/>
      <c r="AL63" s="257"/>
      <c r="AM63" s="257"/>
      <c r="AN63" s="238"/>
      <c r="AO63" s="238"/>
      <c r="AP63" s="238"/>
      <c r="AQ63" s="263"/>
      <c r="AR63" s="263"/>
      <c r="AS63" s="264"/>
      <c r="AT63" s="240"/>
      <c r="AU63" s="240"/>
      <c r="AV63" s="241"/>
      <c r="AW63" s="241"/>
      <c r="AX63" s="240"/>
      <c r="AY63" s="246"/>
      <c r="AZ63" s="247"/>
      <c r="BA63" s="248"/>
      <c r="BB63" s="230"/>
      <c r="BC63" s="249"/>
      <c r="BD63" s="249"/>
    </row>
    <row r="64" spans="1:56" ht="78" x14ac:dyDescent="0.25">
      <c r="A64" s="230"/>
      <c r="B64" s="135">
        <v>50</v>
      </c>
      <c r="C64" s="163" t="s">
        <v>123</v>
      </c>
      <c r="D64" s="163" t="s">
        <v>45</v>
      </c>
      <c r="E64" s="138" t="s">
        <v>62</v>
      </c>
      <c r="F64" s="138" t="s">
        <v>122</v>
      </c>
      <c r="G64" s="199">
        <v>44294</v>
      </c>
      <c r="H64" s="199">
        <v>44294</v>
      </c>
      <c r="I64" s="163" t="s">
        <v>153</v>
      </c>
      <c r="J64" s="163"/>
      <c r="K64" s="148"/>
      <c r="L64" s="173">
        <v>1</v>
      </c>
      <c r="M64" s="173">
        <v>0</v>
      </c>
      <c r="N64" s="194">
        <v>1</v>
      </c>
      <c r="O64" s="137" t="s">
        <v>258</v>
      </c>
      <c r="P64" s="137" t="s">
        <v>259</v>
      </c>
      <c r="Q64" s="144" t="s">
        <v>246</v>
      </c>
      <c r="R64" s="144" t="s">
        <v>247</v>
      </c>
      <c r="S64" s="145" t="s">
        <v>20</v>
      </c>
      <c r="T64" s="42">
        <v>1</v>
      </c>
      <c r="U64" s="40"/>
      <c r="V64" s="41"/>
      <c r="X64" s="226">
        <v>1</v>
      </c>
      <c r="Y64" s="226">
        <v>1</v>
      </c>
      <c r="Z64" s="249"/>
      <c r="AA64" s="230"/>
      <c r="AB64" s="230"/>
      <c r="AC64" s="230"/>
      <c r="AD64" s="230"/>
      <c r="AG64" s="265"/>
      <c r="AH64" s="238"/>
      <c r="AI64" s="238"/>
      <c r="AJ64" s="241"/>
      <c r="AK64" s="241"/>
      <c r="AL64" s="257"/>
      <c r="AM64" s="257"/>
      <c r="AN64" s="238"/>
      <c r="AO64" s="238"/>
      <c r="AP64" s="238"/>
      <c r="AQ64" s="263"/>
      <c r="AR64" s="263"/>
      <c r="AS64" s="264"/>
      <c r="AT64" s="240"/>
      <c r="AU64" s="240"/>
      <c r="AV64" s="241"/>
      <c r="AW64" s="241"/>
      <c r="AX64" s="240"/>
      <c r="AY64" s="246"/>
      <c r="AZ64" s="247"/>
      <c r="BA64" s="248"/>
      <c r="BB64" s="230"/>
      <c r="BC64" s="249"/>
      <c r="BD64" s="249"/>
    </row>
    <row r="65" spans="1:56" ht="39" x14ac:dyDescent="0.25">
      <c r="A65" s="230"/>
      <c r="B65" s="224">
        <v>51</v>
      </c>
      <c r="C65" s="163" t="s">
        <v>123</v>
      </c>
      <c r="D65" s="163" t="s">
        <v>39</v>
      </c>
      <c r="E65" s="145" t="s">
        <v>229</v>
      </c>
      <c r="F65" s="138" t="s">
        <v>122</v>
      </c>
      <c r="G65" s="199">
        <v>44294</v>
      </c>
      <c r="H65" s="199">
        <v>44294</v>
      </c>
      <c r="I65" s="163"/>
      <c r="J65" s="163" t="s">
        <v>127</v>
      </c>
      <c r="K65" s="148"/>
      <c r="L65" s="208">
        <v>0</v>
      </c>
      <c r="M65" s="173">
        <v>10</v>
      </c>
      <c r="N65" s="194">
        <v>10</v>
      </c>
      <c r="O65" s="145" t="s">
        <v>275</v>
      </c>
      <c r="P65" s="145" t="s">
        <v>262</v>
      </c>
      <c r="Q65" s="144" t="s">
        <v>282</v>
      </c>
      <c r="R65" s="144" t="s">
        <v>31</v>
      </c>
      <c r="S65" s="145" t="s">
        <v>20</v>
      </c>
      <c r="T65" s="42"/>
      <c r="U65" s="40">
        <v>1</v>
      </c>
      <c r="V65" s="41"/>
      <c r="X65" s="226">
        <v>1</v>
      </c>
      <c r="Y65" s="226">
        <v>1</v>
      </c>
      <c r="Z65" s="249"/>
      <c r="AA65" s="230"/>
      <c r="AB65" s="230"/>
      <c r="AC65" s="230"/>
      <c r="AD65" s="230"/>
      <c r="AG65" s="295"/>
      <c r="AH65" s="238"/>
      <c r="AI65" s="238"/>
      <c r="AJ65" s="240"/>
      <c r="AK65" s="241"/>
      <c r="AL65" s="257"/>
      <c r="AM65" s="257"/>
      <c r="AN65" s="238"/>
      <c r="AO65" s="238"/>
      <c r="AP65" s="238"/>
      <c r="AQ65" s="262"/>
      <c r="AR65" s="263"/>
      <c r="AS65" s="264"/>
      <c r="AT65" s="240"/>
      <c r="AU65" s="240"/>
      <c r="AV65" s="241"/>
      <c r="AW65" s="241"/>
      <c r="AX65" s="240"/>
      <c r="AY65" s="246"/>
      <c r="AZ65" s="247"/>
      <c r="BA65" s="248"/>
      <c r="BB65" s="230"/>
      <c r="BC65" s="249"/>
      <c r="BD65" s="249"/>
    </row>
    <row r="66" spans="1:56" ht="39" x14ac:dyDescent="0.25">
      <c r="A66" s="230"/>
      <c r="B66" s="225">
        <v>52</v>
      </c>
      <c r="C66" s="163" t="s">
        <v>123</v>
      </c>
      <c r="D66" s="163" t="s">
        <v>40</v>
      </c>
      <c r="E66" s="145" t="s">
        <v>248</v>
      </c>
      <c r="F66" s="138" t="s">
        <v>122</v>
      </c>
      <c r="G66" s="199">
        <v>44298</v>
      </c>
      <c r="H66" s="199">
        <v>44299</v>
      </c>
      <c r="I66" s="163"/>
      <c r="J66" s="163" t="s">
        <v>127</v>
      </c>
      <c r="K66" s="148"/>
      <c r="L66" s="208"/>
      <c r="M66" s="173">
        <v>8.4</v>
      </c>
      <c r="N66" s="194">
        <v>8.4</v>
      </c>
      <c r="O66" s="145" t="s">
        <v>276</v>
      </c>
      <c r="P66" s="145" t="s">
        <v>277</v>
      </c>
      <c r="Q66" s="144" t="s">
        <v>280</v>
      </c>
      <c r="R66" s="144" t="s">
        <v>131</v>
      </c>
      <c r="S66" s="145" t="s">
        <v>20</v>
      </c>
      <c r="T66" s="42"/>
      <c r="U66" s="40">
        <v>1</v>
      </c>
      <c r="V66" s="41"/>
      <c r="X66" s="226">
        <v>1</v>
      </c>
      <c r="Y66" s="226">
        <v>2</v>
      </c>
      <c r="Z66" s="249"/>
      <c r="AA66" s="230"/>
      <c r="AB66" s="230"/>
      <c r="AC66" s="230"/>
      <c r="AD66" s="230"/>
      <c r="AG66" s="261"/>
      <c r="AH66" s="238"/>
      <c r="AI66" s="238"/>
      <c r="AJ66" s="240"/>
      <c r="AK66" s="241"/>
      <c r="AL66" s="257"/>
      <c r="AM66" s="257"/>
      <c r="AN66" s="238"/>
      <c r="AO66" s="238"/>
      <c r="AP66" s="238"/>
      <c r="AQ66" s="262"/>
      <c r="AR66" s="263"/>
      <c r="AS66" s="264"/>
      <c r="AT66" s="240"/>
      <c r="AU66" s="240"/>
      <c r="AV66" s="241"/>
      <c r="AW66" s="241"/>
      <c r="AX66" s="240"/>
      <c r="AY66" s="246"/>
      <c r="AZ66" s="247"/>
      <c r="BA66" s="248"/>
      <c r="BB66" s="230"/>
      <c r="BC66" s="249"/>
      <c r="BD66" s="249"/>
    </row>
    <row r="67" spans="1:56" ht="19.5" x14ac:dyDescent="0.25">
      <c r="A67" s="230"/>
      <c r="B67" s="225">
        <v>53</v>
      </c>
      <c r="C67" s="163" t="s">
        <v>123</v>
      </c>
      <c r="D67" s="163" t="s">
        <v>44</v>
      </c>
      <c r="E67" s="145" t="s">
        <v>272</v>
      </c>
      <c r="F67" s="138" t="s">
        <v>122</v>
      </c>
      <c r="G67" s="199">
        <v>44298</v>
      </c>
      <c r="H67" s="199">
        <v>44299</v>
      </c>
      <c r="I67" s="163"/>
      <c r="J67" s="163" t="s">
        <v>153</v>
      </c>
      <c r="K67" s="148"/>
      <c r="L67" s="208"/>
      <c r="M67" s="173">
        <v>3.94</v>
      </c>
      <c r="N67" s="194">
        <v>3.94</v>
      </c>
      <c r="O67" s="145" t="s">
        <v>278</v>
      </c>
      <c r="P67" s="145" t="s">
        <v>279</v>
      </c>
      <c r="Q67" s="144" t="s">
        <v>283</v>
      </c>
      <c r="R67" s="144" t="s">
        <v>281</v>
      </c>
      <c r="S67" s="145" t="s">
        <v>15</v>
      </c>
      <c r="T67" s="42"/>
      <c r="U67" s="40">
        <v>1</v>
      </c>
      <c r="V67" s="41"/>
      <c r="X67" s="226">
        <v>1</v>
      </c>
      <c r="Y67" s="226">
        <v>2</v>
      </c>
      <c r="Z67" s="249"/>
      <c r="AA67" s="230"/>
      <c r="AB67" s="230"/>
      <c r="AC67" s="230"/>
      <c r="AD67" s="230"/>
      <c r="AG67" s="261"/>
      <c r="AH67" s="238"/>
      <c r="AI67" s="238"/>
      <c r="AJ67" s="240"/>
      <c r="AK67" s="241"/>
      <c r="AL67" s="257"/>
      <c r="AM67" s="257"/>
      <c r="AN67" s="238"/>
      <c r="AO67" s="238"/>
      <c r="AP67" s="238"/>
      <c r="AQ67" s="262"/>
      <c r="AR67" s="263"/>
      <c r="AS67" s="264"/>
      <c r="AT67" s="240"/>
      <c r="AU67" s="240"/>
      <c r="AV67" s="241"/>
      <c r="AW67" s="241"/>
      <c r="AX67" s="240"/>
      <c r="AY67" s="246"/>
      <c r="AZ67" s="247"/>
      <c r="BA67" s="248"/>
      <c r="BB67" s="230"/>
      <c r="BC67" s="249"/>
      <c r="BD67" s="249"/>
    </row>
    <row r="68" spans="1:56" ht="58.5" x14ac:dyDescent="0.25">
      <c r="A68" s="230"/>
      <c r="B68" s="225">
        <v>54</v>
      </c>
      <c r="C68" s="163" t="s">
        <v>206</v>
      </c>
      <c r="D68" s="163" t="s">
        <v>46</v>
      </c>
      <c r="E68" s="145" t="s">
        <v>286</v>
      </c>
      <c r="F68" s="138" t="s">
        <v>122</v>
      </c>
      <c r="G68" s="199">
        <v>44299</v>
      </c>
      <c r="H68" s="199">
        <v>44300</v>
      </c>
      <c r="I68" s="163" t="s">
        <v>153</v>
      </c>
      <c r="J68" s="163" t="s">
        <v>153</v>
      </c>
      <c r="K68" s="148" t="s">
        <v>153</v>
      </c>
      <c r="L68" s="208">
        <v>1</v>
      </c>
      <c r="M68" s="173">
        <v>6</v>
      </c>
      <c r="N68" s="194">
        <v>7</v>
      </c>
      <c r="O68" s="297"/>
      <c r="P68" s="297"/>
      <c r="Q68" s="144" t="s">
        <v>288</v>
      </c>
      <c r="R68" s="29" t="s">
        <v>287</v>
      </c>
      <c r="S68" s="145" t="s">
        <v>15</v>
      </c>
      <c r="T68" s="42"/>
      <c r="U68" s="40"/>
      <c r="V68" s="41">
        <v>1</v>
      </c>
      <c r="W68" s="248"/>
      <c r="X68" s="298">
        <v>1</v>
      </c>
      <c r="Y68" s="298">
        <v>2</v>
      </c>
      <c r="Z68" s="249"/>
      <c r="AA68" s="230"/>
      <c r="AB68" s="230"/>
      <c r="AC68" s="230"/>
      <c r="AD68" s="230"/>
      <c r="AG68" s="230"/>
      <c r="AH68" s="230"/>
      <c r="AI68" s="230"/>
      <c r="AJ68" s="230"/>
      <c r="AK68" s="230"/>
      <c r="AL68" s="230"/>
      <c r="AM68" s="230"/>
      <c r="AN68" s="230"/>
      <c r="AO68" s="230"/>
      <c r="AP68" s="230"/>
      <c r="AQ68" s="230"/>
      <c r="AR68" s="230"/>
      <c r="AS68" s="230"/>
      <c r="AT68" s="230"/>
      <c r="AU68" s="230"/>
      <c r="AV68" s="230"/>
      <c r="AW68" s="230"/>
      <c r="AX68" s="230"/>
      <c r="AY68" s="230"/>
      <c r="AZ68" s="230"/>
      <c r="BA68" s="230"/>
      <c r="BB68" s="230"/>
      <c r="BC68" s="230"/>
      <c r="BD68" s="230"/>
    </row>
    <row r="69" spans="1:56" ht="58.5" x14ac:dyDescent="0.25">
      <c r="A69" s="230"/>
      <c r="B69" s="225">
        <v>55</v>
      </c>
      <c r="C69" s="163" t="s">
        <v>206</v>
      </c>
      <c r="D69" s="163" t="s">
        <v>40</v>
      </c>
      <c r="E69" s="145" t="s">
        <v>248</v>
      </c>
      <c r="F69" s="138" t="s">
        <v>122</v>
      </c>
      <c r="G69" s="199">
        <v>44301</v>
      </c>
      <c r="H69" s="199">
        <v>44302</v>
      </c>
      <c r="I69" s="163" t="s">
        <v>153</v>
      </c>
      <c r="J69" s="163"/>
      <c r="K69" s="148"/>
      <c r="L69" s="208">
        <v>5.0000000000000001E-3</v>
      </c>
      <c r="M69" s="173"/>
      <c r="N69" s="194">
        <v>5.0000000000000001E-3</v>
      </c>
      <c r="O69" s="145" t="s">
        <v>291</v>
      </c>
      <c r="P69" s="145" t="s">
        <v>292</v>
      </c>
      <c r="Q69" s="144" t="s">
        <v>294</v>
      </c>
      <c r="R69" s="144" t="s">
        <v>131</v>
      </c>
      <c r="S69" s="145" t="s">
        <v>15</v>
      </c>
      <c r="T69" s="42">
        <v>1</v>
      </c>
      <c r="U69" s="40"/>
      <c r="V69" s="41"/>
      <c r="W69" s="268"/>
      <c r="X69" s="298">
        <v>1</v>
      </c>
      <c r="Y69" s="298">
        <v>2</v>
      </c>
      <c r="Z69" s="269"/>
      <c r="AA69" s="230"/>
      <c r="AB69" s="230"/>
      <c r="AC69" s="230"/>
      <c r="AD69" s="230"/>
    </row>
    <row r="70" spans="1:56" ht="58.5" x14ac:dyDescent="0.25">
      <c r="A70" s="230"/>
      <c r="B70" s="225">
        <v>56</v>
      </c>
      <c r="C70" s="163" t="s">
        <v>206</v>
      </c>
      <c r="D70" s="163" t="s">
        <v>40</v>
      </c>
      <c r="E70" s="145" t="s">
        <v>248</v>
      </c>
      <c r="F70" s="138" t="s">
        <v>122</v>
      </c>
      <c r="G70" s="199">
        <v>44302</v>
      </c>
      <c r="H70" s="199">
        <v>44302</v>
      </c>
      <c r="I70" s="163" t="s">
        <v>153</v>
      </c>
      <c r="J70" s="163" t="s">
        <v>153</v>
      </c>
      <c r="K70" s="148" t="s">
        <v>127</v>
      </c>
      <c r="L70" s="208">
        <v>1.5</v>
      </c>
      <c r="M70" s="173">
        <v>1</v>
      </c>
      <c r="N70" s="194">
        <v>2.5</v>
      </c>
      <c r="O70" s="145" t="s">
        <v>290</v>
      </c>
      <c r="P70" s="145" t="s">
        <v>289</v>
      </c>
      <c r="Q70" s="144" t="s">
        <v>293</v>
      </c>
      <c r="R70" s="144" t="s">
        <v>131</v>
      </c>
      <c r="S70" s="145" t="s">
        <v>15</v>
      </c>
      <c r="T70" s="42"/>
      <c r="U70" s="40"/>
      <c r="V70" s="41">
        <v>1</v>
      </c>
      <c r="W70" s="276"/>
      <c r="X70" s="299">
        <v>1</v>
      </c>
      <c r="Y70" s="299">
        <v>1</v>
      </c>
      <c r="Z70" s="278"/>
      <c r="AA70" s="230"/>
      <c r="AB70" s="230"/>
      <c r="AC70" s="230"/>
      <c r="AD70" s="230"/>
    </row>
    <row r="71" spans="1:56" ht="39" x14ac:dyDescent="0.25">
      <c r="A71" s="230"/>
      <c r="B71" s="225">
        <v>57</v>
      </c>
      <c r="C71" s="163" t="s">
        <v>206</v>
      </c>
      <c r="D71" s="163" t="s">
        <v>44</v>
      </c>
      <c r="E71" s="145" t="s">
        <v>69</v>
      </c>
      <c r="F71" s="138" t="s">
        <v>122</v>
      </c>
      <c r="G71" s="199">
        <v>44312</v>
      </c>
      <c r="H71" s="199">
        <v>44312</v>
      </c>
      <c r="I71" s="163" t="s">
        <v>153</v>
      </c>
      <c r="J71" s="163"/>
      <c r="K71" s="148"/>
      <c r="L71" s="208">
        <v>2.14</v>
      </c>
      <c r="M71" s="173"/>
      <c r="N71" s="194">
        <v>2.14</v>
      </c>
      <c r="O71" s="145" t="s">
        <v>295</v>
      </c>
      <c r="P71" s="145" t="s">
        <v>296</v>
      </c>
      <c r="Q71" s="144" t="s">
        <v>70</v>
      </c>
      <c r="R71" s="144" t="s">
        <v>35</v>
      </c>
      <c r="S71" s="145" t="s">
        <v>22</v>
      </c>
      <c r="T71" s="42">
        <v>1</v>
      </c>
      <c r="U71" s="40"/>
      <c r="V71" s="41"/>
      <c r="W71" s="230"/>
      <c r="X71" s="298">
        <v>1</v>
      </c>
      <c r="Y71" s="298">
        <v>1</v>
      </c>
      <c r="Z71" s="230"/>
      <c r="AA71" s="230"/>
      <c r="AB71" s="230"/>
      <c r="AC71" s="230"/>
      <c r="AD71" s="230"/>
    </row>
    <row r="72" spans="1:56" x14ac:dyDescent="0.25">
      <c r="A72" s="230"/>
      <c r="B72" s="230"/>
      <c r="C72" s="230"/>
      <c r="D72" s="230"/>
      <c r="E72" s="230"/>
      <c r="F72" s="230"/>
      <c r="G72" s="230"/>
      <c r="H72" s="230"/>
      <c r="I72" s="230"/>
      <c r="J72" s="230"/>
      <c r="K72" s="230"/>
      <c r="L72" s="230"/>
      <c r="M72" s="230"/>
      <c r="N72" s="230"/>
      <c r="O72" s="230"/>
      <c r="P72" s="230"/>
      <c r="Q72" s="230"/>
      <c r="R72" s="230"/>
      <c r="S72" s="230"/>
      <c r="T72" s="230"/>
      <c r="U72" s="230"/>
      <c r="V72" s="230"/>
      <c r="W72" s="230"/>
      <c r="X72" s="230"/>
      <c r="Y72" s="230"/>
      <c r="Z72" s="230"/>
      <c r="AA72" s="230"/>
      <c r="AB72" s="230"/>
      <c r="AC72" s="230"/>
      <c r="AD72" s="230"/>
    </row>
    <row r="73" spans="1:56" x14ac:dyDescent="0.25">
      <c r="A73" s="230"/>
      <c r="B73" s="230"/>
      <c r="C73" s="230"/>
      <c r="D73" s="230"/>
      <c r="E73" s="230"/>
      <c r="F73" s="230"/>
      <c r="G73" s="230"/>
      <c r="H73" s="230"/>
      <c r="I73" s="230"/>
      <c r="J73" s="230"/>
      <c r="K73" s="230"/>
      <c r="L73" s="230"/>
      <c r="M73" s="230"/>
      <c r="N73" s="230"/>
      <c r="O73" s="230"/>
      <c r="P73" s="230"/>
      <c r="Q73" s="230"/>
      <c r="R73" s="230"/>
      <c r="S73" s="230"/>
      <c r="T73" s="230"/>
      <c r="U73" s="230"/>
      <c r="V73" s="230"/>
      <c r="W73" s="230"/>
      <c r="X73" s="230"/>
      <c r="Y73" s="230"/>
      <c r="Z73" s="230"/>
      <c r="AA73" s="230"/>
      <c r="AB73" s="230"/>
      <c r="AC73" s="230"/>
      <c r="AD73" s="230"/>
    </row>
    <row r="74" spans="1:56" x14ac:dyDescent="0.25">
      <c r="A74" s="230"/>
      <c r="B74" s="230"/>
      <c r="C74" s="230"/>
      <c r="D74" s="230"/>
      <c r="E74" s="230"/>
      <c r="F74" s="230"/>
      <c r="G74" s="230"/>
      <c r="H74" s="230"/>
      <c r="I74" s="230"/>
      <c r="J74" s="230"/>
      <c r="K74" s="230"/>
      <c r="L74" s="230"/>
      <c r="M74" s="230"/>
      <c r="N74" s="230"/>
      <c r="O74" s="230"/>
      <c r="P74" s="230"/>
      <c r="Q74" s="230"/>
      <c r="R74" s="230"/>
      <c r="S74" s="230"/>
      <c r="T74" s="230"/>
      <c r="U74" s="230"/>
      <c r="V74" s="230"/>
      <c r="W74" s="230"/>
      <c r="X74" s="230">
        <f>SUM(X46:X71)</f>
        <v>26</v>
      </c>
      <c r="Y74" s="230">
        <f>SUM(Y46:Y71)</f>
        <v>45</v>
      </c>
      <c r="Z74" s="230"/>
      <c r="AA74" s="230"/>
      <c r="AB74" s="230"/>
      <c r="AC74" s="230"/>
      <c r="AD74" s="230"/>
    </row>
    <row r="75" spans="1:56" x14ac:dyDescent="0.25">
      <c r="A75" s="230"/>
      <c r="B75" s="230"/>
      <c r="C75" s="230"/>
      <c r="D75" s="230"/>
      <c r="E75" s="230"/>
      <c r="F75" s="230"/>
      <c r="G75" s="230"/>
      <c r="H75" s="230"/>
      <c r="I75" s="230"/>
      <c r="J75" s="230"/>
      <c r="K75" s="230"/>
      <c r="L75" s="230"/>
      <c r="M75" s="230"/>
      <c r="N75" s="230"/>
      <c r="O75" s="230"/>
      <c r="P75" s="230"/>
      <c r="Q75" s="230"/>
      <c r="R75" s="230"/>
      <c r="S75" s="230"/>
      <c r="T75" s="230"/>
      <c r="U75" s="230"/>
      <c r="V75" s="230"/>
      <c r="W75" s="230"/>
      <c r="X75" s="230"/>
      <c r="Y75" s="230"/>
      <c r="Z75" s="230"/>
      <c r="AA75" s="230"/>
      <c r="AB75" s="230"/>
      <c r="AC75" s="230"/>
      <c r="AD75" s="230"/>
    </row>
    <row r="76" spans="1:56" x14ac:dyDescent="0.25">
      <c r="A76" s="230"/>
      <c r="B76" s="230"/>
      <c r="C76" s="230"/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  <c r="R76" s="230"/>
      <c r="S76" s="230"/>
      <c r="T76" s="230"/>
      <c r="U76" s="230"/>
      <c r="V76" s="230"/>
      <c r="W76" s="230"/>
      <c r="X76" s="230"/>
      <c r="Y76" s="230"/>
      <c r="Z76" s="230"/>
      <c r="AA76" s="230"/>
      <c r="AB76" s="230"/>
      <c r="AC76" s="230"/>
      <c r="AD76" s="230"/>
    </row>
    <row r="77" spans="1:56" x14ac:dyDescent="0.25">
      <c r="A77" s="230"/>
      <c r="B77" s="230"/>
      <c r="C77" s="230"/>
      <c r="D77" s="230"/>
      <c r="E77" s="230"/>
      <c r="F77" s="230"/>
      <c r="G77" s="230"/>
      <c r="H77" s="230"/>
      <c r="I77" s="230"/>
      <c r="J77" s="230"/>
      <c r="K77" s="230"/>
      <c r="L77" s="230"/>
      <c r="M77" s="230"/>
      <c r="N77" s="230"/>
      <c r="O77" s="230"/>
      <c r="P77" s="230"/>
      <c r="Q77" s="230"/>
      <c r="R77" s="230"/>
      <c r="S77" s="230"/>
      <c r="T77" s="230"/>
      <c r="U77" s="230"/>
      <c r="V77" s="230"/>
      <c r="W77" s="230"/>
      <c r="X77" s="230"/>
      <c r="Y77" s="230"/>
      <c r="Z77" s="230"/>
      <c r="AA77" s="230"/>
      <c r="AB77" s="230"/>
      <c r="AC77" s="230"/>
      <c r="AD77" s="230"/>
    </row>
    <row r="78" spans="1:56" x14ac:dyDescent="0.25">
      <c r="A78" s="230"/>
      <c r="B78" s="230"/>
      <c r="C78" s="230"/>
      <c r="D78" s="230"/>
      <c r="E78" s="230"/>
      <c r="F78" s="230"/>
      <c r="G78" s="230"/>
      <c r="H78" s="230"/>
      <c r="I78" s="230"/>
      <c r="J78" s="230"/>
      <c r="K78" s="230"/>
      <c r="L78" s="230"/>
      <c r="M78" s="230"/>
      <c r="N78" s="230"/>
      <c r="O78" s="230"/>
      <c r="P78" s="230"/>
      <c r="Q78" s="230"/>
      <c r="R78" s="230"/>
      <c r="S78" s="230"/>
      <c r="T78" s="230"/>
      <c r="U78" s="230"/>
      <c r="V78" s="230"/>
      <c r="W78" s="230"/>
      <c r="X78" s="230"/>
      <c r="Y78" s="230"/>
      <c r="Z78" s="230"/>
      <c r="AA78" s="230"/>
      <c r="AB78" s="230"/>
      <c r="AC78" s="230"/>
      <c r="AD78" s="230"/>
    </row>
    <row r="79" spans="1:56" x14ac:dyDescent="0.25">
      <c r="A79" s="230"/>
      <c r="B79" s="230"/>
      <c r="C79" s="230"/>
      <c r="D79" s="230"/>
      <c r="E79" s="230"/>
      <c r="F79" s="230"/>
      <c r="G79" s="230"/>
      <c r="H79" s="230"/>
      <c r="I79" s="230"/>
      <c r="J79" s="230"/>
      <c r="K79" s="230"/>
      <c r="L79" s="230"/>
      <c r="M79" s="230"/>
      <c r="N79" s="230"/>
      <c r="O79" s="230"/>
      <c r="P79" s="230"/>
      <c r="Q79" s="230"/>
      <c r="R79" s="230"/>
      <c r="S79" s="230"/>
      <c r="T79" s="230"/>
      <c r="U79" s="230"/>
      <c r="V79" s="230"/>
      <c r="W79" s="230"/>
      <c r="X79" s="230"/>
      <c r="Y79" s="230"/>
      <c r="Z79" s="230"/>
      <c r="AA79" s="230"/>
      <c r="AB79" s="230"/>
      <c r="AC79" s="230"/>
      <c r="AD79" s="230"/>
    </row>
    <row r="80" spans="1:56" x14ac:dyDescent="0.25">
      <c r="A80" s="230"/>
      <c r="B80" s="230"/>
      <c r="C80" s="230"/>
      <c r="D80" s="230"/>
      <c r="E80" s="230"/>
      <c r="F80" s="230"/>
      <c r="G80" s="230"/>
      <c r="H80" s="230"/>
      <c r="I80" s="230"/>
      <c r="J80" s="230"/>
      <c r="K80" s="230"/>
      <c r="L80" s="230"/>
      <c r="M80" s="230"/>
      <c r="N80" s="230"/>
      <c r="O80" s="230"/>
      <c r="P80" s="230"/>
      <c r="Q80" s="230"/>
      <c r="R80" s="230"/>
      <c r="S80" s="230"/>
      <c r="T80" s="230"/>
      <c r="U80" s="230"/>
      <c r="V80" s="230"/>
      <c r="W80" s="230"/>
      <c r="X80" s="230"/>
      <c r="Y80" s="230"/>
      <c r="Z80" s="230"/>
      <c r="AA80" s="230"/>
      <c r="AB80" s="230"/>
      <c r="AC80" s="230"/>
      <c r="AD80" s="230"/>
    </row>
    <row r="81" spans="1:30" x14ac:dyDescent="0.25">
      <c r="A81" s="230"/>
      <c r="B81" s="230"/>
      <c r="C81" s="230"/>
      <c r="D81" s="230"/>
      <c r="E81" s="230"/>
      <c r="F81" s="230"/>
      <c r="G81" s="230"/>
      <c r="H81" s="230"/>
      <c r="I81" s="230"/>
      <c r="J81" s="230"/>
      <c r="K81" s="230"/>
      <c r="L81" s="230"/>
      <c r="M81" s="230"/>
      <c r="N81" s="230"/>
      <c r="O81" s="230"/>
      <c r="P81" s="230"/>
      <c r="Q81" s="230"/>
      <c r="R81" s="230"/>
      <c r="S81" s="230"/>
      <c r="T81" s="230"/>
      <c r="U81" s="230"/>
      <c r="V81" s="230"/>
      <c r="W81" s="230"/>
      <c r="X81" s="230"/>
      <c r="Y81" s="230"/>
      <c r="Z81" s="230"/>
      <c r="AA81" s="230"/>
      <c r="AB81" s="230"/>
      <c r="AC81" s="230"/>
      <c r="AD81" s="230"/>
    </row>
    <row r="82" spans="1:30" x14ac:dyDescent="0.25">
      <c r="A82" s="230"/>
      <c r="B82" s="230"/>
      <c r="C82" s="230"/>
      <c r="D82" s="230"/>
      <c r="E82" s="230"/>
      <c r="F82" s="230"/>
      <c r="G82" s="230"/>
      <c r="H82" s="230"/>
      <c r="I82" s="230"/>
      <c r="J82" s="230"/>
      <c r="K82" s="230"/>
      <c r="L82" s="230"/>
      <c r="M82" s="230"/>
      <c r="N82" s="230"/>
      <c r="O82" s="230"/>
      <c r="P82" s="230"/>
      <c r="Q82" s="230"/>
      <c r="R82" s="230"/>
      <c r="S82" s="230"/>
      <c r="T82" s="230"/>
      <c r="U82" s="230"/>
      <c r="V82" s="230"/>
      <c r="W82" s="230"/>
      <c r="X82" s="230"/>
      <c r="Y82" s="230"/>
      <c r="Z82" s="230"/>
      <c r="AA82" s="230"/>
      <c r="AB82" s="230"/>
      <c r="AC82" s="230"/>
      <c r="AD82" s="230"/>
    </row>
    <row r="83" spans="1:30" x14ac:dyDescent="0.25">
      <c r="A83" s="230"/>
      <c r="B83" s="230"/>
      <c r="C83" s="230"/>
      <c r="D83" s="230"/>
      <c r="E83" s="230"/>
      <c r="F83" s="230"/>
      <c r="G83" s="230"/>
      <c r="H83" s="230"/>
      <c r="I83" s="230"/>
      <c r="J83" s="230"/>
      <c r="K83" s="230"/>
      <c r="L83" s="230"/>
      <c r="M83" s="230"/>
      <c r="N83" s="230"/>
      <c r="O83" s="230"/>
      <c r="P83" s="230"/>
      <c r="Q83" s="230"/>
      <c r="R83" s="230"/>
      <c r="S83" s="230"/>
      <c r="T83" s="230"/>
      <c r="U83" s="230"/>
      <c r="V83" s="230"/>
      <c r="W83" s="230"/>
      <c r="X83" s="230"/>
      <c r="Y83" s="230"/>
      <c r="Z83" s="230"/>
      <c r="AA83" s="230"/>
      <c r="AB83" s="230"/>
      <c r="AC83" s="230"/>
      <c r="AD83" s="230"/>
    </row>
    <row r="84" spans="1:30" ht="19.5" x14ac:dyDescent="0.3">
      <c r="A84" s="230"/>
      <c r="B84" s="230"/>
      <c r="C84" s="231"/>
      <c r="D84" s="232"/>
      <c r="E84" s="231"/>
      <c r="F84" s="233"/>
      <c r="G84" s="233"/>
      <c r="H84" s="231"/>
      <c r="I84" s="231"/>
      <c r="J84" s="231"/>
      <c r="K84" s="231"/>
      <c r="L84" s="231"/>
      <c r="M84" s="234"/>
      <c r="N84" s="231"/>
      <c r="O84" s="231"/>
      <c r="P84" s="231"/>
      <c r="Q84" s="231"/>
      <c r="R84" s="233"/>
      <c r="S84" s="233"/>
      <c r="T84" s="233"/>
      <c r="U84" s="235"/>
      <c r="V84" s="236"/>
      <c r="W84" s="236"/>
      <c r="X84" s="237"/>
      <c r="Y84" s="238"/>
      <c r="Z84" s="238"/>
      <c r="AA84" s="230"/>
      <c r="AB84" s="230"/>
      <c r="AC84" s="230"/>
      <c r="AD84" s="230"/>
    </row>
    <row r="85" spans="1:30" ht="19.5" x14ac:dyDescent="0.25">
      <c r="A85" s="230"/>
      <c r="B85" s="230"/>
      <c r="C85" s="265"/>
      <c r="D85" s="238"/>
      <c r="E85" s="238"/>
      <c r="F85" s="241"/>
      <c r="G85" s="241"/>
      <c r="H85" s="242"/>
      <c r="I85" s="242"/>
      <c r="J85" s="238"/>
      <c r="K85" s="238"/>
      <c r="L85" s="238"/>
      <c r="M85" s="263"/>
      <c r="N85" s="263"/>
      <c r="O85" s="264"/>
      <c r="P85" s="287"/>
      <c r="Q85" s="287"/>
      <c r="R85" s="259"/>
      <c r="S85" s="241"/>
      <c r="T85" s="240"/>
      <c r="U85" s="246"/>
      <c r="V85" s="248"/>
      <c r="W85" s="248"/>
      <c r="X85" s="230"/>
      <c r="Y85" s="249"/>
      <c r="Z85" s="249"/>
      <c r="AA85" s="230"/>
      <c r="AB85" s="230"/>
      <c r="AC85" s="230"/>
      <c r="AD85" s="230"/>
    </row>
    <row r="86" spans="1:30" ht="19.5" x14ac:dyDescent="0.25">
      <c r="A86" s="230"/>
      <c r="B86" s="230"/>
      <c r="C86" s="265"/>
      <c r="D86" s="238"/>
      <c r="E86" s="238"/>
      <c r="F86" s="241"/>
      <c r="G86" s="241"/>
      <c r="H86" s="242"/>
      <c r="I86" s="242"/>
      <c r="J86" s="238"/>
      <c r="K86" s="238"/>
      <c r="L86" s="281"/>
      <c r="M86" s="263"/>
      <c r="N86" s="263"/>
      <c r="O86" s="264"/>
      <c r="P86" s="287"/>
      <c r="Q86" s="287"/>
      <c r="R86" s="259"/>
      <c r="S86" s="241"/>
      <c r="T86" s="240"/>
      <c r="U86" s="246"/>
      <c r="V86" s="247"/>
      <c r="W86" s="248"/>
      <c r="X86" s="230"/>
      <c r="Y86" s="249"/>
      <c r="Z86" s="249"/>
      <c r="AA86" s="230"/>
      <c r="AB86" s="230"/>
      <c r="AC86" s="230"/>
      <c r="AD86" s="230"/>
    </row>
    <row r="87" spans="1:30" ht="19.5" x14ac:dyDescent="0.25">
      <c r="A87" s="230"/>
      <c r="B87" s="230"/>
      <c r="C87" s="265"/>
      <c r="D87" s="238"/>
      <c r="E87" s="238"/>
      <c r="F87" s="241"/>
      <c r="G87" s="241"/>
      <c r="H87" s="242"/>
      <c r="I87" s="242"/>
      <c r="J87" s="238"/>
      <c r="K87" s="238"/>
      <c r="L87" s="238"/>
      <c r="M87" s="263"/>
      <c r="N87" s="263"/>
      <c r="O87" s="264"/>
      <c r="P87" s="287"/>
      <c r="Q87" s="287"/>
      <c r="R87" s="259"/>
      <c r="S87" s="241"/>
      <c r="T87" s="241"/>
      <c r="U87" s="246"/>
      <c r="V87" s="247"/>
      <c r="W87" s="248"/>
      <c r="X87" s="230"/>
      <c r="Y87" s="249"/>
      <c r="Z87" s="249"/>
      <c r="AA87" s="230"/>
      <c r="AB87" s="230"/>
      <c r="AC87" s="230"/>
      <c r="AD87" s="230"/>
    </row>
    <row r="88" spans="1:30" ht="19.5" x14ac:dyDescent="0.25">
      <c r="A88" s="230"/>
      <c r="B88" s="230"/>
      <c r="C88" s="265"/>
      <c r="D88" s="238"/>
      <c r="E88" s="238"/>
      <c r="F88" s="241"/>
      <c r="G88" s="241"/>
      <c r="H88" s="242"/>
      <c r="I88" s="242"/>
      <c r="J88" s="238"/>
      <c r="K88" s="238"/>
      <c r="L88" s="238"/>
      <c r="M88" s="263"/>
      <c r="N88" s="263"/>
      <c r="O88" s="264"/>
      <c r="P88" s="287"/>
      <c r="Q88" s="287"/>
      <c r="R88" s="259"/>
      <c r="S88" s="241"/>
      <c r="T88" s="241"/>
      <c r="U88" s="246"/>
      <c r="V88" s="247"/>
      <c r="W88" s="248"/>
      <c r="X88" s="230"/>
      <c r="Y88" s="249"/>
      <c r="Z88" s="249"/>
      <c r="AA88" s="230"/>
      <c r="AB88" s="230"/>
      <c r="AC88" s="230"/>
      <c r="AD88" s="230"/>
    </row>
    <row r="89" spans="1:30" ht="19.5" x14ac:dyDescent="0.25">
      <c r="A89" s="230"/>
      <c r="B89" s="230"/>
      <c r="C89" s="265"/>
      <c r="D89" s="238"/>
      <c r="E89" s="238"/>
      <c r="F89" s="241"/>
      <c r="G89" s="241"/>
      <c r="H89" s="242"/>
      <c r="I89" s="242"/>
      <c r="J89" s="238"/>
      <c r="K89" s="238"/>
      <c r="L89" s="238"/>
      <c r="M89" s="263"/>
      <c r="N89" s="263"/>
      <c r="O89" s="264"/>
      <c r="P89" s="287"/>
      <c r="Q89" s="287"/>
      <c r="R89" s="259"/>
      <c r="S89" s="241"/>
      <c r="T89" s="241"/>
      <c r="U89" s="246"/>
      <c r="V89" s="247"/>
      <c r="W89" s="248"/>
      <c r="X89" s="230"/>
      <c r="Y89" s="249"/>
      <c r="Z89" s="249"/>
      <c r="AA89" s="230"/>
      <c r="AB89" s="230"/>
      <c r="AC89" s="230"/>
      <c r="AD89" s="230"/>
    </row>
    <row r="90" spans="1:30" ht="19.5" x14ac:dyDescent="0.25">
      <c r="A90" s="230"/>
      <c r="B90" s="230"/>
      <c r="C90" s="265"/>
      <c r="D90" s="238"/>
      <c r="E90" s="238"/>
      <c r="F90" s="241"/>
      <c r="G90" s="241"/>
      <c r="H90" s="242"/>
      <c r="I90" s="242"/>
      <c r="J90" s="238"/>
      <c r="K90" s="238"/>
      <c r="L90" s="238"/>
      <c r="M90" s="263"/>
      <c r="N90" s="263"/>
      <c r="O90" s="264"/>
      <c r="P90" s="287"/>
      <c r="Q90" s="287"/>
      <c r="R90" s="259"/>
      <c r="S90" s="241"/>
      <c r="T90" s="241"/>
      <c r="U90" s="246"/>
      <c r="V90" s="247"/>
      <c r="W90" s="248"/>
      <c r="X90" s="230"/>
      <c r="Y90" s="249"/>
      <c r="Z90" s="249"/>
      <c r="AA90" s="230"/>
      <c r="AB90" s="230"/>
      <c r="AC90" s="230"/>
      <c r="AD90" s="230"/>
    </row>
    <row r="91" spans="1:30" ht="19.5" x14ac:dyDescent="0.3">
      <c r="A91" s="230"/>
      <c r="B91" s="230"/>
      <c r="C91" s="265"/>
      <c r="D91" s="238"/>
      <c r="E91" s="238"/>
      <c r="F91" s="241"/>
      <c r="G91" s="241"/>
      <c r="H91" s="242"/>
      <c r="I91" s="242"/>
      <c r="J91" s="238"/>
      <c r="K91" s="238"/>
      <c r="L91" s="238"/>
      <c r="M91" s="263"/>
      <c r="N91" s="263"/>
      <c r="O91" s="292"/>
      <c r="P91" s="293"/>
      <c r="Q91" s="293"/>
      <c r="R91" s="259"/>
      <c r="S91" s="241"/>
      <c r="T91" s="240"/>
      <c r="U91" s="246"/>
      <c r="V91" s="247"/>
      <c r="W91" s="248"/>
      <c r="X91" s="230"/>
      <c r="Y91" s="249"/>
      <c r="Z91" s="249"/>
      <c r="AA91" s="230"/>
      <c r="AB91" s="230"/>
      <c r="AC91" s="230"/>
      <c r="AD91" s="230"/>
    </row>
    <row r="92" spans="1:30" ht="19.5" x14ac:dyDescent="0.25">
      <c r="A92" s="230"/>
      <c r="B92" s="230"/>
      <c r="C92" s="265"/>
      <c r="D92" s="238"/>
      <c r="E92" s="238"/>
      <c r="F92" s="241"/>
      <c r="G92" s="241"/>
      <c r="H92" s="257"/>
      <c r="I92" s="257"/>
      <c r="J92" s="238"/>
      <c r="K92" s="238"/>
      <c r="L92" s="238"/>
      <c r="M92" s="263"/>
      <c r="N92" s="263"/>
      <c r="O92" s="264"/>
      <c r="P92" s="240"/>
      <c r="Q92" s="240"/>
      <c r="R92" s="241"/>
      <c r="S92" s="241"/>
      <c r="T92" s="240"/>
      <c r="U92" s="246"/>
      <c r="V92" s="247"/>
      <c r="W92" s="248"/>
      <c r="X92" s="230"/>
      <c r="Y92" s="249"/>
      <c r="Z92" s="249"/>
      <c r="AA92" s="230"/>
      <c r="AB92" s="230"/>
      <c r="AC92" s="230"/>
      <c r="AD92" s="230"/>
    </row>
    <row r="93" spans="1:30" ht="19.5" x14ac:dyDescent="0.25">
      <c r="A93" s="230"/>
      <c r="B93" s="230"/>
      <c r="C93" s="265"/>
      <c r="D93" s="238"/>
      <c r="E93" s="238"/>
      <c r="F93" s="241"/>
      <c r="G93" s="241"/>
      <c r="H93" s="257"/>
      <c r="I93" s="257"/>
      <c r="J93" s="238"/>
      <c r="K93" s="238"/>
      <c r="L93" s="238"/>
      <c r="M93" s="263"/>
      <c r="N93" s="263"/>
      <c r="O93" s="264"/>
      <c r="P93" s="240"/>
      <c r="Q93" s="240"/>
      <c r="R93" s="241"/>
      <c r="S93" s="241"/>
      <c r="T93" s="240"/>
      <c r="U93" s="246"/>
      <c r="V93" s="247"/>
      <c r="W93" s="248"/>
      <c r="X93" s="230"/>
      <c r="Y93" s="249"/>
      <c r="Z93" s="249"/>
      <c r="AA93" s="230"/>
      <c r="AB93" s="230"/>
      <c r="AC93" s="230"/>
      <c r="AD93" s="230"/>
    </row>
    <row r="94" spans="1:30" ht="19.5" x14ac:dyDescent="0.25">
      <c r="A94" s="230"/>
      <c r="B94" s="230"/>
      <c r="C94" s="265"/>
      <c r="D94" s="238"/>
      <c r="E94" s="238"/>
      <c r="F94" s="241"/>
      <c r="G94" s="241"/>
      <c r="H94" s="257"/>
      <c r="I94" s="257"/>
      <c r="J94" s="238"/>
      <c r="K94" s="238"/>
      <c r="L94" s="238"/>
      <c r="M94" s="263"/>
      <c r="N94" s="263"/>
      <c r="O94" s="264"/>
      <c r="P94" s="240"/>
      <c r="Q94" s="240"/>
      <c r="R94" s="241"/>
      <c r="S94" s="241"/>
      <c r="T94" s="240"/>
      <c r="U94" s="246"/>
      <c r="V94" s="247"/>
      <c r="W94" s="248"/>
      <c r="X94" s="230"/>
      <c r="Y94" s="249"/>
      <c r="Z94" s="249"/>
      <c r="AA94" s="230"/>
      <c r="AB94" s="230"/>
      <c r="AC94" s="230"/>
      <c r="AD94" s="230"/>
    </row>
    <row r="95" spans="1:30" ht="19.5" x14ac:dyDescent="0.25">
      <c r="A95" s="230"/>
      <c r="B95" s="230"/>
      <c r="C95" s="265"/>
      <c r="D95" s="238"/>
      <c r="E95" s="238"/>
      <c r="F95" s="241"/>
      <c r="G95" s="241"/>
      <c r="H95" s="257"/>
      <c r="I95" s="257"/>
      <c r="J95" s="238"/>
      <c r="K95" s="238"/>
      <c r="L95" s="238"/>
      <c r="M95" s="263"/>
      <c r="N95" s="263"/>
      <c r="O95" s="264"/>
      <c r="P95" s="240"/>
      <c r="Q95" s="240"/>
      <c r="R95" s="241"/>
      <c r="S95" s="241"/>
      <c r="T95" s="240"/>
      <c r="U95" s="246"/>
      <c r="V95" s="247"/>
      <c r="W95" s="248"/>
      <c r="X95" s="230"/>
      <c r="Y95" s="249"/>
      <c r="Z95" s="249"/>
      <c r="AA95" s="230"/>
      <c r="AB95" s="230"/>
      <c r="AC95" s="230"/>
      <c r="AD95" s="230"/>
    </row>
    <row r="96" spans="1:30" ht="19.5" x14ac:dyDescent="0.25">
      <c r="A96" s="230"/>
      <c r="B96" s="230"/>
      <c r="C96" s="265"/>
      <c r="D96" s="238"/>
      <c r="E96" s="240"/>
      <c r="F96" s="241"/>
      <c r="G96" s="241"/>
      <c r="H96" s="257"/>
      <c r="I96" s="257"/>
      <c r="J96" s="238"/>
      <c r="K96" s="238"/>
      <c r="L96" s="238"/>
      <c r="M96" s="263"/>
      <c r="N96" s="263"/>
      <c r="O96" s="264"/>
      <c r="P96" s="240"/>
      <c r="Q96" s="240"/>
      <c r="R96" s="241"/>
      <c r="S96" s="241"/>
      <c r="T96" s="240"/>
      <c r="U96" s="246"/>
      <c r="V96" s="247"/>
      <c r="W96" s="248"/>
      <c r="X96" s="230"/>
      <c r="Y96" s="249"/>
      <c r="Z96" s="249"/>
      <c r="AA96" s="230"/>
      <c r="AB96" s="230"/>
      <c r="AC96" s="230"/>
      <c r="AD96" s="230"/>
    </row>
    <row r="97" spans="1:30" ht="19.5" x14ac:dyDescent="0.25">
      <c r="A97" s="230"/>
      <c r="B97" s="230"/>
      <c r="C97" s="265"/>
      <c r="D97" s="238"/>
      <c r="E97" s="238"/>
      <c r="F97" s="241"/>
      <c r="G97" s="241"/>
      <c r="H97" s="257"/>
      <c r="I97" s="257"/>
      <c r="J97" s="238"/>
      <c r="K97" s="238"/>
      <c r="L97" s="238"/>
      <c r="M97" s="266"/>
      <c r="N97" s="266"/>
      <c r="O97" s="267"/>
      <c r="P97" s="240"/>
      <c r="Q97" s="294"/>
      <c r="R97" s="241"/>
      <c r="S97" s="241"/>
      <c r="T97" s="240"/>
      <c r="U97" s="246"/>
      <c r="V97" s="247"/>
      <c r="W97" s="248"/>
      <c r="X97" s="230"/>
      <c r="Y97" s="249"/>
      <c r="Z97" s="249"/>
      <c r="AA97" s="230"/>
      <c r="AB97" s="230"/>
      <c r="AC97" s="230"/>
      <c r="AD97" s="230"/>
    </row>
    <row r="98" spans="1:30" ht="19.5" x14ac:dyDescent="0.25">
      <c r="A98" s="230"/>
      <c r="B98" s="230"/>
      <c r="C98" s="296"/>
      <c r="D98" s="238"/>
      <c r="E98" s="238"/>
      <c r="F98" s="241"/>
      <c r="G98" s="241"/>
      <c r="H98" s="257"/>
      <c r="I98" s="257"/>
      <c r="J98" s="238"/>
      <c r="K98" s="238"/>
      <c r="L98" s="238"/>
      <c r="M98" s="263"/>
      <c r="N98" s="263"/>
      <c r="O98" s="264"/>
      <c r="P98" s="240"/>
      <c r="Q98" s="240"/>
      <c r="R98" s="241"/>
      <c r="S98" s="241"/>
      <c r="T98" s="240"/>
      <c r="U98" s="246"/>
      <c r="V98" s="247"/>
      <c r="W98" s="248"/>
      <c r="X98" s="230"/>
      <c r="Y98" s="249"/>
      <c r="Z98" s="249"/>
      <c r="AA98" s="230"/>
      <c r="AB98" s="230"/>
      <c r="AC98" s="230"/>
      <c r="AD98" s="230"/>
    </row>
    <row r="99" spans="1:30" ht="19.5" x14ac:dyDescent="0.25">
      <c r="A99" s="230"/>
      <c r="B99" s="230"/>
      <c r="C99" s="265"/>
      <c r="D99" s="238"/>
      <c r="E99" s="238"/>
      <c r="F99" s="238"/>
      <c r="G99" s="241"/>
      <c r="H99" s="257"/>
      <c r="I99" s="257"/>
      <c r="J99" s="238"/>
      <c r="K99" s="238"/>
      <c r="L99" s="238"/>
      <c r="M99" s="263"/>
      <c r="N99" s="263"/>
      <c r="O99" s="264"/>
      <c r="P99" s="240"/>
      <c r="Q99" s="240"/>
      <c r="R99" s="241"/>
      <c r="S99" s="241"/>
      <c r="T99" s="240"/>
      <c r="U99" s="246"/>
      <c r="V99" s="247"/>
      <c r="W99" s="248"/>
      <c r="X99" s="230"/>
      <c r="Y99" s="249"/>
      <c r="Z99" s="249"/>
      <c r="AA99" s="230"/>
      <c r="AB99" s="230"/>
      <c r="AC99" s="230"/>
      <c r="AD99" s="230"/>
    </row>
    <row r="100" spans="1:30" ht="19.5" x14ac:dyDescent="0.25">
      <c r="A100" s="230"/>
      <c r="B100" s="230"/>
      <c r="C100" s="265"/>
      <c r="D100" s="238"/>
      <c r="E100" s="238"/>
      <c r="F100" s="238"/>
      <c r="G100" s="241"/>
      <c r="H100" s="257"/>
      <c r="I100" s="257"/>
      <c r="J100" s="238"/>
      <c r="K100" s="238"/>
      <c r="L100" s="238"/>
      <c r="M100" s="263"/>
      <c r="N100" s="263"/>
      <c r="O100" s="264"/>
      <c r="P100" s="240"/>
      <c r="Q100" s="240"/>
      <c r="R100" s="241"/>
      <c r="S100" s="241"/>
      <c r="T100" s="240"/>
      <c r="U100" s="246"/>
      <c r="V100" s="247"/>
      <c r="W100" s="248"/>
      <c r="X100" s="230"/>
      <c r="Y100" s="249"/>
      <c r="Z100" s="249"/>
      <c r="AA100" s="230"/>
      <c r="AB100" s="230"/>
      <c r="AC100" s="230"/>
      <c r="AD100" s="230"/>
    </row>
    <row r="101" spans="1:30" ht="19.5" x14ac:dyDescent="0.25">
      <c r="A101" s="230"/>
      <c r="B101" s="230"/>
      <c r="C101" s="265"/>
      <c r="D101" s="238"/>
      <c r="E101" s="238"/>
      <c r="F101" s="238"/>
      <c r="G101" s="241"/>
      <c r="H101" s="257"/>
      <c r="I101" s="257"/>
      <c r="J101" s="238"/>
      <c r="K101" s="238"/>
      <c r="L101" s="238"/>
      <c r="M101" s="263"/>
      <c r="N101" s="263"/>
      <c r="O101" s="264"/>
      <c r="P101" s="240"/>
      <c r="Q101" s="240"/>
      <c r="R101" s="241"/>
      <c r="S101" s="241"/>
      <c r="T101" s="240"/>
      <c r="U101" s="246"/>
      <c r="V101" s="247"/>
      <c r="W101" s="248"/>
      <c r="X101" s="230"/>
      <c r="Y101" s="249"/>
      <c r="Z101" s="249"/>
      <c r="AA101" s="230"/>
      <c r="AB101" s="230"/>
      <c r="AC101" s="230"/>
      <c r="AD101" s="230"/>
    </row>
    <row r="102" spans="1:30" ht="19.5" x14ac:dyDescent="0.25">
      <c r="A102" s="230"/>
      <c r="B102" s="230"/>
      <c r="C102" s="265"/>
      <c r="D102" s="238"/>
      <c r="E102" s="238"/>
      <c r="F102" s="256"/>
      <c r="G102" s="241"/>
      <c r="H102" s="257"/>
      <c r="I102" s="257"/>
      <c r="J102" s="238"/>
      <c r="K102" s="238"/>
      <c r="L102" s="238"/>
      <c r="M102" s="263"/>
      <c r="N102" s="263"/>
      <c r="O102" s="264"/>
      <c r="P102" s="240"/>
      <c r="Q102" s="240"/>
      <c r="R102" s="241"/>
      <c r="S102" s="241"/>
      <c r="T102" s="240"/>
      <c r="U102" s="246"/>
      <c r="V102" s="247"/>
      <c r="W102" s="248"/>
      <c r="X102" s="230"/>
      <c r="Y102" s="249"/>
      <c r="Z102" s="249"/>
      <c r="AA102" s="230"/>
      <c r="AB102" s="230"/>
      <c r="AC102" s="230"/>
      <c r="AD102" s="230"/>
    </row>
    <row r="103" spans="1:30" ht="19.5" x14ac:dyDescent="0.25">
      <c r="A103" s="230"/>
      <c r="B103" s="230"/>
      <c r="C103" s="265"/>
      <c r="D103" s="238"/>
      <c r="E103" s="238"/>
      <c r="F103" s="241"/>
      <c r="G103" s="241"/>
      <c r="H103" s="257"/>
      <c r="I103" s="257"/>
      <c r="J103" s="238"/>
      <c r="K103" s="238"/>
      <c r="L103" s="238"/>
      <c r="M103" s="263"/>
      <c r="N103" s="263"/>
      <c r="O103" s="264"/>
      <c r="P103" s="240"/>
      <c r="Q103" s="240"/>
      <c r="R103" s="241"/>
      <c r="S103" s="241"/>
      <c r="T103" s="240"/>
      <c r="U103" s="246"/>
      <c r="V103" s="247"/>
      <c r="W103" s="248"/>
      <c r="X103" s="230"/>
      <c r="Y103" s="249"/>
      <c r="Z103" s="249"/>
      <c r="AA103" s="230"/>
      <c r="AB103" s="230"/>
      <c r="AC103" s="230"/>
      <c r="AD103" s="230"/>
    </row>
    <row r="104" spans="1:30" ht="19.5" x14ac:dyDescent="0.25">
      <c r="A104" s="230"/>
      <c r="B104" s="230"/>
      <c r="C104" s="295"/>
      <c r="D104" s="238"/>
      <c r="E104" s="238"/>
      <c r="F104" s="240"/>
      <c r="G104" s="241"/>
      <c r="H104" s="257"/>
      <c r="I104" s="257"/>
      <c r="J104" s="238"/>
      <c r="K104" s="238"/>
      <c r="L104" s="238"/>
      <c r="M104" s="262"/>
      <c r="N104" s="263"/>
      <c r="O104" s="264"/>
      <c r="P104" s="240"/>
      <c r="Q104" s="240"/>
      <c r="R104" s="241"/>
      <c r="S104" s="241"/>
      <c r="T104" s="240"/>
      <c r="U104" s="246"/>
      <c r="V104" s="247"/>
      <c r="W104" s="248"/>
      <c r="X104" s="230"/>
      <c r="Y104" s="249"/>
      <c r="Z104" s="249"/>
      <c r="AA104" s="230"/>
      <c r="AB104" s="230"/>
      <c r="AC104" s="230"/>
      <c r="AD104" s="230"/>
    </row>
    <row r="105" spans="1:30" ht="19.5" x14ac:dyDescent="0.25">
      <c r="A105" s="230"/>
      <c r="B105" s="230"/>
      <c r="C105" s="261"/>
      <c r="D105" s="238"/>
      <c r="E105" s="238"/>
      <c r="F105" s="240"/>
      <c r="G105" s="241"/>
      <c r="H105" s="257"/>
      <c r="I105" s="257"/>
      <c r="J105" s="238"/>
      <c r="K105" s="238"/>
      <c r="L105" s="238"/>
      <c r="M105" s="262"/>
      <c r="N105" s="263"/>
      <c r="O105" s="264"/>
      <c r="P105" s="240"/>
      <c r="Q105" s="240"/>
      <c r="R105" s="241"/>
      <c r="S105" s="241"/>
      <c r="T105" s="240"/>
      <c r="U105" s="246"/>
      <c r="V105" s="247"/>
      <c r="W105" s="248"/>
      <c r="X105" s="230"/>
      <c r="Y105" s="249"/>
      <c r="Z105" s="249"/>
      <c r="AA105" s="230"/>
      <c r="AB105" s="230"/>
      <c r="AC105" s="230"/>
      <c r="AD105" s="230"/>
    </row>
    <row r="106" spans="1:30" ht="19.5" x14ac:dyDescent="0.25">
      <c r="A106" s="230"/>
      <c r="B106" s="230"/>
      <c r="C106" s="261"/>
      <c r="D106" s="238"/>
      <c r="E106" s="238"/>
      <c r="F106" s="240"/>
      <c r="G106" s="241"/>
      <c r="H106" s="257"/>
      <c r="I106" s="257"/>
      <c r="J106" s="238"/>
      <c r="K106" s="238"/>
      <c r="L106" s="238"/>
      <c r="M106" s="262"/>
      <c r="N106" s="263"/>
      <c r="O106" s="264"/>
      <c r="P106" s="240"/>
      <c r="Q106" s="240"/>
      <c r="R106" s="241"/>
      <c r="S106" s="241"/>
      <c r="T106" s="240"/>
      <c r="U106" s="246"/>
      <c r="V106" s="247"/>
      <c r="W106" s="248"/>
      <c r="X106" s="230"/>
      <c r="Y106" s="249"/>
      <c r="Z106" s="249"/>
      <c r="AA106" s="230"/>
      <c r="AB106" s="230"/>
      <c r="AC106" s="230"/>
      <c r="AD106" s="230"/>
    </row>
    <row r="107" spans="1:30" ht="19.5" x14ac:dyDescent="0.25">
      <c r="A107" s="230"/>
      <c r="B107" s="230"/>
      <c r="C107" s="261"/>
      <c r="D107" s="238"/>
      <c r="E107" s="238"/>
      <c r="F107" s="240"/>
      <c r="G107" s="241"/>
      <c r="H107" s="257"/>
      <c r="I107" s="257"/>
      <c r="J107" s="238"/>
      <c r="K107" s="238"/>
      <c r="L107" s="238"/>
      <c r="M107" s="262"/>
      <c r="N107" s="263"/>
      <c r="O107" s="264"/>
      <c r="P107" s="240"/>
      <c r="Q107" s="240"/>
      <c r="R107" s="241"/>
      <c r="S107" s="241"/>
      <c r="T107" s="240"/>
      <c r="U107" s="246"/>
      <c r="V107" s="247"/>
      <c r="W107" s="248"/>
      <c r="X107" s="230"/>
      <c r="Y107" s="249"/>
      <c r="Z107" s="249"/>
      <c r="AA107" s="230"/>
      <c r="AB107" s="230"/>
      <c r="AC107" s="230"/>
      <c r="AD107" s="230"/>
    </row>
    <row r="108" spans="1:30" ht="19.5" x14ac:dyDescent="0.25">
      <c r="A108" s="230"/>
      <c r="B108" s="230"/>
      <c r="C108" s="261"/>
      <c r="D108" s="238"/>
      <c r="E108" s="238"/>
      <c r="F108" s="240"/>
      <c r="G108" s="241"/>
      <c r="H108" s="257"/>
      <c r="I108" s="257"/>
      <c r="J108" s="238"/>
      <c r="K108" s="238"/>
      <c r="L108" s="238"/>
      <c r="M108" s="262"/>
      <c r="N108" s="263"/>
      <c r="O108" s="264"/>
      <c r="P108" s="240"/>
      <c r="Q108" s="240"/>
      <c r="R108" s="241"/>
      <c r="S108" s="241"/>
      <c r="T108" s="240"/>
      <c r="U108" s="246"/>
      <c r="V108" s="247"/>
      <c r="W108" s="248"/>
      <c r="X108" s="230"/>
      <c r="Y108" s="249"/>
      <c r="Z108" s="249"/>
      <c r="AA108" s="230"/>
      <c r="AB108" s="230"/>
      <c r="AC108" s="230"/>
      <c r="AD108" s="230"/>
    </row>
    <row r="109" spans="1:30" ht="19.5" x14ac:dyDescent="0.25">
      <c r="A109" s="230"/>
      <c r="B109" s="230"/>
      <c r="C109" s="261"/>
      <c r="D109" s="238"/>
      <c r="E109" s="238"/>
      <c r="F109" s="240"/>
      <c r="G109" s="241"/>
      <c r="H109" s="257"/>
      <c r="I109" s="257"/>
      <c r="J109" s="238"/>
      <c r="K109" s="238"/>
      <c r="L109" s="238"/>
      <c r="M109" s="262"/>
      <c r="N109" s="263"/>
      <c r="O109" s="264"/>
      <c r="P109" s="240"/>
      <c r="Q109" s="240"/>
      <c r="R109" s="241"/>
      <c r="S109" s="241"/>
      <c r="T109" s="240"/>
      <c r="U109" s="246"/>
      <c r="V109" s="247"/>
      <c r="W109" s="248"/>
      <c r="X109" s="230"/>
      <c r="Y109" s="249"/>
      <c r="Z109" s="249"/>
      <c r="AA109" s="230"/>
      <c r="AB109" s="230"/>
      <c r="AC109" s="230"/>
      <c r="AD109" s="230"/>
    </row>
    <row r="110" spans="1:30" ht="19.5" x14ac:dyDescent="0.25">
      <c r="A110" s="230"/>
      <c r="B110" s="230"/>
      <c r="C110" s="265"/>
      <c r="D110" s="238"/>
      <c r="E110" s="238"/>
      <c r="F110" s="238"/>
      <c r="G110" s="238"/>
      <c r="H110" s="257"/>
      <c r="I110" s="257"/>
      <c r="J110" s="238"/>
      <c r="K110" s="238"/>
      <c r="L110" s="238"/>
      <c r="M110" s="266"/>
      <c r="N110" s="266"/>
      <c r="O110" s="267"/>
      <c r="P110" s="238"/>
      <c r="Q110" s="238"/>
      <c r="R110" s="238"/>
      <c r="S110" s="238"/>
      <c r="T110" s="238"/>
      <c r="U110" s="268"/>
      <c r="V110" s="268"/>
      <c r="W110" s="268"/>
      <c r="X110" s="230"/>
      <c r="Y110" s="249"/>
      <c r="Z110" s="269"/>
      <c r="AA110" s="230"/>
      <c r="AB110" s="230"/>
      <c r="AC110" s="230"/>
      <c r="AD110" s="230"/>
    </row>
    <row r="111" spans="1:30" ht="21" x14ac:dyDescent="0.35">
      <c r="A111" s="230"/>
      <c r="B111" s="230"/>
      <c r="C111" s="270"/>
      <c r="D111" s="271"/>
      <c r="E111" s="272"/>
      <c r="F111" s="272"/>
      <c r="G111" s="272"/>
      <c r="H111" s="272"/>
      <c r="I111" s="272"/>
      <c r="J111" s="273"/>
      <c r="K111" s="273"/>
      <c r="L111" s="273"/>
      <c r="M111" s="274"/>
      <c r="N111" s="274"/>
      <c r="O111" s="274"/>
      <c r="P111" s="272"/>
      <c r="Q111" s="272"/>
      <c r="R111" s="272"/>
      <c r="S111" s="272"/>
      <c r="T111" s="272"/>
      <c r="U111" s="275"/>
      <c r="V111" s="276"/>
      <c r="W111" s="276"/>
      <c r="X111" s="277"/>
      <c r="Y111" s="278"/>
      <c r="Z111" s="278"/>
      <c r="AA111" s="230"/>
      <c r="AB111" s="230"/>
      <c r="AC111" s="230"/>
      <c r="AD111" s="230"/>
    </row>
    <row r="112" spans="1:30" x14ac:dyDescent="0.25">
      <c r="A112" s="230"/>
      <c r="B112" s="230"/>
      <c r="C112" s="230"/>
      <c r="D112" s="230"/>
      <c r="E112" s="230"/>
      <c r="F112" s="230"/>
      <c r="G112" s="230"/>
      <c r="H112" s="230"/>
      <c r="I112" s="230"/>
      <c r="J112" s="230"/>
      <c r="K112" s="230"/>
      <c r="L112" s="230"/>
      <c r="M112" s="230"/>
      <c r="N112" s="230"/>
      <c r="O112" s="230"/>
      <c r="P112" s="230"/>
      <c r="Q112" s="230"/>
      <c r="R112" s="230"/>
      <c r="S112" s="230"/>
      <c r="T112" s="230"/>
      <c r="U112" s="230"/>
      <c r="V112" s="230"/>
      <c r="W112" s="230"/>
      <c r="X112" s="230"/>
      <c r="Y112" s="230"/>
      <c r="Z112" s="230"/>
      <c r="AA112" s="230"/>
      <c r="AB112" s="230"/>
      <c r="AC112" s="230"/>
      <c r="AD112" s="230"/>
    </row>
    <row r="113" spans="1:30" x14ac:dyDescent="0.25">
      <c r="A113" s="230"/>
      <c r="B113" s="230"/>
      <c r="C113" s="230"/>
      <c r="D113" s="230"/>
      <c r="E113" s="230"/>
      <c r="F113" s="230"/>
      <c r="G113" s="230"/>
      <c r="H113" s="230"/>
      <c r="I113" s="230"/>
      <c r="J113" s="230"/>
      <c r="K113" s="230"/>
      <c r="L113" s="230"/>
      <c r="M113" s="230"/>
      <c r="N113" s="230"/>
      <c r="O113" s="230"/>
      <c r="P113" s="230"/>
      <c r="Q113" s="230"/>
      <c r="R113" s="230"/>
      <c r="S113" s="230"/>
      <c r="T113" s="230"/>
      <c r="U113" s="230"/>
      <c r="V113" s="230"/>
      <c r="W113" s="230"/>
      <c r="X113" s="230"/>
      <c r="Y113" s="230"/>
      <c r="Z113" s="230"/>
      <c r="AA113" s="230"/>
      <c r="AB113" s="230"/>
      <c r="AC113" s="230"/>
      <c r="AD113" s="230"/>
    </row>
    <row r="114" spans="1:30" x14ac:dyDescent="0.25">
      <c r="A114" s="230"/>
      <c r="B114" s="230"/>
      <c r="C114" s="230"/>
      <c r="D114" s="230"/>
      <c r="E114" s="230"/>
      <c r="F114" s="230"/>
      <c r="G114" s="230"/>
      <c r="H114" s="230"/>
      <c r="I114" s="230"/>
      <c r="J114" s="230"/>
      <c r="K114" s="230"/>
      <c r="L114" s="230"/>
      <c r="M114" s="230"/>
      <c r="N114" s="230"/>
      <c r="O114" s="230"/>
      <c r="P114" s="230"/>
      <c r="Q114" s="230"/>
      <c r="R114" s="230"/>
      <c r="S114" s="230"/>
      <c r="T114" s="230"/>
      <c r="U114" s="230"/>
      <c r="V114" s="230"/>
      <c r="W114" s="230"/>
      <c r="X114" s="230"/>
      <c r="Y114" s="230"/>
      <c r="Z114" s="230"/>
      <c r="AA114" s="230"/>
      <c r="AB114" s="230"/>
      <c r="AC114" s="230"/>
      <c r="AD114" s="230"/>
    </row>
    <row r="115" spans="1:30" x14ac:dyDescent="0.25">
      <c r="A115" s="230"/>
      <c r="B115" s="230"/>
      <c r="C115" s="230"/>
      <c r="D115" s="230"/>
      <c r="E115" s="230"/>
      <c r="F115" s="230"/>
      <c r="G115" s="230"/>
      <c r="H115" s="230"/>
      <c r="I115" s="230"/>
      <c r="J115" s="230"/>
      <c r="K115" s="230"/>
      <c r="L115" s="230"/>
      <c r="M115" s="230"/>
      <c r="N115" s="230"/>
      <c r="O115" s="230"/>
      <c r="P115" s="230"/>
      <c r="Q115" s="230"/>
      <c r="R115" s="230"/>
      <c r="S115" s="230"/>
      <c r="T115" s="230"/>
      <c r="U115" s="230"/>
      <c r="V115" s="230"/>
      <c r="W115" s="230"/>
      <c r="X115" s="230"/>
      <c r="Y115" s="230"/>
      <c r="Z115" s="230"/>
      <c r="AA115" s="230"/>
      <c r="AB115" s="230"/>
      <c r="AC115" s="230"/>
      <c r="AD115" s="230"/>
    </row>
    <row r="116" spans="1:30" x14ac:dyDescent="0.25">
      <c r="A116" s="230"/>
      <c r="B116" s="230"/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</row>
    <row r="117" spans="1:30" x14ac:dyDescent="0.25">
      <c r="A117" s="230"/>
      <c r="B117" s="230"/>
      <c r="C117" s="230"/>
      <c r="D117" s="230"/>
      <c r="E117" s="230"/>
      <c r="F117" s="230"/>
      <c r="G117" s="230"/>
      <c r="H117" s="230"/>
      <c r="I117" s="230"/>
      <c r="J117" s="230"/>
      <c r="K117" s="230"/>
      <c r="L117" s="230"/>
      <c r="M117" s="230"/>
      <c r="N117" s="230"/>
      <c r="O117" s="230"/>
      <c r="P117" s="230"/>
      <c r="Q117" s="230"/>
      <c r="R117" s="230"/>
      <c r="S117" s="230"/>
      <c r="T117" s="230"/>
      <c r="U117" s="230"/>
      <c r="V117" s="230"/>
      <c r="W117" s="230"/>
      <c r="X117" s="230"/>
      <c r="Y117" s="230"/>
      <c r="Z117" s="230"/>
      <c r="AA117" s="230"/>
      <c r="AB117" s="230"/>
      <c r="AC117" s="230"/>
      <c r="AD117" s="230"/>
    </row>
    <row r="118" spans="1:30" x14ac:dyDescent="0.25">
      <c r="A118" s="230"/>
      <c r="B118" s="230"/>
      <c r="C118" s="230"/>
      <c r="D118" s="230"/>
      <c r="E118" s="230"/>
      <c r="F118" s="230"/>
      <c r="G118" s="230"/>
      <c r="H118" s="230"/>
      <c r="I118" s="230"/>
      <c r="J118" s="230"/>
      <c r="K118" s="230"/>
      <c r="L118" s="230"/>
      <c r="M118" s="230"/>
      <c r="N118" s="230"/>
      <c r="O118" s="230"/>
      <c r="P118" s="230"/>
      <c r="Q118" s="230"/>
      <c r="R118" s="230"/>
      <c r="S118" s="230"/>
      <c r="T118" s="230"/>
      <c r="U118" s="230"/>
      <c r="V118" s="230"/>
      <c r="W118" s="230"/>
      <c r="X118" s="230"/>
      <c r="Y118" s="230"/>
      <c r="Z118" s="230"/>
      <c r="AA118" s="230"/>
      <c r="AB118" s="230"/>
      <c r="AC118" s="230"/>
      <c r="AD118" s="230"/>
    </row>
    <row r="119" spans="1:30" x14ac:dyDescent="0.25">
      <c r="A119" s="230"/>
      <c r="B119" s="230"/>
      <c r="C119" s="230"/>
      <c r="D119" s="230"/>
      <c r="E119" s="230"/>
      <c r="F119" s="230"/>
      <c r="G119" s="230"/>
      <c r="H119" s="230"/>
      <c r="I119" s="230"/>
      <c r="J119" s="230"/>
      <c r="K119" s="230"/>
      <c r="L119" s="230"/>
      <c r="M119" s="230"/>
      <c r="N119" s="230"/>
      <c r="O119" s="230"/>
      <c r="P119" s="230"/>
      <c r="Q119" s="230"/>
      <c r="R119" s="230"/>
      <c r="S119" s="230"/>
      <c r="T119" s="230"/>
      <c r="U119" s="230"/>
      <c r="V119" s="230"/>
      <c r="W119" s="230"/>
      <c r="X119" s="230"/>
      <c r="Y119" s="230"/>
      <c r="Z119" s="230"/>
      <c r="AA119" s="230"/>
      <c r="AB119" s="230"/>
      <c r="AC119" s="230"/>
      <c r="AD119" s="230"/>
    </row>
    <row r="120" spans="1:30" x14ac:dyDescent="0.25">
      <c r="A120" s="230"/>
      <c r="B120" s="230"/>
      <c r="C120" s="230"/>
      <c r="D120" s="230"/>
      <c r="E120" s="230"/>
      <c r="F120" s="230"/>
      <c r="G120" s="230"/>
      <c r="H120" s="230"/>
      <c r="I120" s="230"/>
      <c r="J120" s="230"/>
      <c r="K120" s="230"/>
      <c r="L120" s="230"/>
      <c r="M120" s="230"/>
      <c r="N120" s="230"/>
      <c r="O120" s="230"/>
      <c r="P120" s="230"/>
      <c r="Q120" s="230"/>
      <c r="R120" s="230"/>
      <c r="S120" s="230"/>
      <c r="T120" s="230"/>
      <c r="U120" s="230"/>
      <c r="V120" s="230"/>
      <c r="W120" s="230"/>
      <c r="X120" s="230"/>
      <c r="Y120" s="230"/>
      <c r="Z120" s="230"/>
      <c r="AA120" s="230"/>
      <c r="AB120" s="230"/>
      <c r="AC120" s="230"/>
      <c r="AD120" s="230"/>
    </row>
    <row r="121" spans="1:30" x14ac:dyDescent="0.25">
      <c r="A121" s="230"/>
      <c r="B121" s="230"/>
      <c r="C121" s="230"/>
      <c r="D121" s="230"/>
      <c r="E121" s="230"/>
      <c r="F121" s="230"/>
      <c r="G121" s="230"/>
      <c r="H121" s="230"/>
      <c r="I121" s="230"/>
      <c r="J121" s="230"/>
      <c r="K121" s="230"/>
      <c r="L121" s="230"/>
      <c r="M121" s="230"/>
      <c r="N121" s="230"/>
      <c r="O121" s="230"/>
      <c r="P121" s="230"/>
      <c r="Q121" s="230"/>
      <c r="R121" s="230"/>
      <c r="S121" s="230"/>
      <c r="T121" s="230"/>
      <c r="U121" s="230"/>
      <c r="V121" s="230"/>
      <c r="W121" s="230"/>
      <c r="X121" s="230"/>
      <c r="Y121" s="230"/>
      <c r="Z121" s="230"/>
      <c r="AA121" s="230"/>
      <c r="AB121" s="230"/>
      <c r="AC121" s="230"/>
      <c r="AD121" s="230"/>
    </row>
    <row r="122" spans="1:30" x14ac:dyDescent="0.25">
      <c r="A122" s="230"/>
      <c r="B122" s="230"/>
      <c r="C122" s="230"/>
      <c r="D122" s="230"/>
      <c r="E122" s="230"/>
      <c r="F122" s="230"/>
      <c r="G122" s="230"/>
      <c r="H122" s="230"/>
      <c r="I122" s="230"/>
      <c r="J122" s="230"/>
      <c r="K122" s="230"/>
      <c r="L122" s="230"/>
      <c r="M122" s="230"/>
      <c r="N122" s="230"/>
      <c r="O122" s="230"/>
      <c r="P122" s="230"/>
      <c r="Q122" s="230"/>
      <c r="R122" s="230"/>
      <c r="S122" s="230"/>
      <c r="T122" s="230"/>
      <c r="U122" s="230"/>
      <c r="V122" s="230"/>
      <c r="W122" s="230"/>
      <c r="X122" s="230"/>
      <c r="Y122" s="230"/>
      <c r="Z122" s="230"/>
      <c r="AA122" s="230"/>
      <c r="AB122" s="230"/>
      <c r="AC122" s="230"/>
      <c r="AD122" s="230"/>
    </row>
    <row r="123" spans="1:30" x14ac:dyDescent="0.25">
      <c r="A123" s="230"/>
      <c r="B123" s="230"/>
      <c r="C123" s="230"/>
      <c r="D123" s="230"/>
      <c r="E123" s="230"/>
      <c r="F123" s="230"/>
      <c r="G123" s="230"/>
      <c r="H123" s="230"/>
      <c r="I123" s="230"/>
      <c r="J123" s="230"/>
      <c r="K123" s="230"/>
      <c r="L123" s="230"/>
      <c r="M123" s="230"/>
      <c r="N123" s="230"/>
      <c r="O123" s="230"/>
      <c r="P123" s="230"/>
      <c r="Q123" s="230"/>
      <c r="R123" s="230"/>
      <c r="S123" s="230"/>
      <c r="T123" s="230"/>
      <c r="U123" s="230"/>
      <c r="V123" s="230"/>
      <c r="W123" s="230"/>
      <c r="X123" s="230"/>
      <c r="Y123" s="230"/>
      <c r="Z123" s="230"/>
      <c r="AA123" s="230"/>
      <c r="AB123" s="230"/>
      <c r="AC123" s="230"/>
      <c r="AD123" s="230"/>
    </row>
    <row r="124" spans="1:30" x14ac:dyDescent="0.25">
      <c r="A124" s="230"/>
      <c r="B124" s="230"/>
      <c r="C124" s="230"/>
      <c r="D124" s="230"/>
      <c r="E124" s="230"/>
      <c r="F124" s="230"/>
      <c r="G124" s="230"/>
      <c r="H124" s="230"/>
      <c r="I124" s="230"/>
      <c r="J124" s="230"/>
      <c r="K124" s="230"/>
      <c r="L124" s="230"/>
      <c r="M124" s="230"/>
      <c r="N124" s="230"/>
      <c r="O124" s="230"/>
      <c r="P124" s="230"/>
      <c r="Q124" s="230"/>
      <c r="R124" s="230"/>
      <c r="S124" s="230"/>
      <c r="T124" s="230"/>
      <c r="U124" s="230"/>
      <c r="V124" s="230"/>
      <c r="W124" s="230"/>
      <c r="X124" s="230"/>
      <c r="Y124" s="230"/>
      <c r="Z124" s="230"/>
      <c r="AA124" s="230"/>
      <c r="AB124" s="230"/>
      <c r="AC124" s="230"/>
      <c r="AD124" s="230"/>
    </row>
    <row r="125" spans="1:30" x14ac:dyDescent="0.25">
      <c r="A125" s="230"/>
      <c r="B125" s="230"/>
      <c r="C125" s="230"/>
      <c r="D125" s="230"/>
      <c r="E125" s="230"/>
      <c r="F125" s="230"/>
      <c r="G125" s="230"/>
      <c r="H125" s="230"/>
      <c r="I125" s="230"/>
      <c r="J125" s="230"/>
      <c r="K125" s="230"/>
      <c r="L125" s="230"/>
      <c r="M125" s="230"/>
      <c r="N125" s="230"/>
      <c r="O125" s="230"/>
      <c r="P125" s="230"/>
      <c r="Q125" s="230"/>
      <c r="R125" s="230"/>
      <c r="S125" s="230"/>
      <c r="T125" s="230"/>
      <c r="U125" s="230"/>
      <c r="V125" s="230"/>
      <c r="W125" s="230"/>
      <c r="X125" s="230"/>
      <c r="Y125" s="230"/>
      <c r="Z125" s="230"/>
      <c r="AA125" s="230"/>
      <c r="AB125" s="230"/>
      <c r="AC125" s="230"/>
      <c r="AD125" s="230"/>
    </row>
    <row r="126" spans="1:30" x14ac:dyDescent="0.25">
      <c r="A126" s="230"/>
      <c r="B126" s="230"/>
      <c r="C126" s="230"/>
      <c r="D126" s="230"/>
      <c r="E126" s="230"/>
      <c r="F126" s="230"/>
      <c r="G126" s="230"/>
      <c r="H126" s="230"/>
      <c r="I126" s="230"/>
      <c r="J126" s="230"/>
      <c r="K126" s="230"/>
      <c r="L126" s="230"/>
      <c r="M126" s="230"/>
      <c r="N126" s="230"/>
      <c r="O126" s="230"/>
      <c r="P126" s="230"/>
      <c r="Q126" s="230"/>
      <c r="R126" s="230"/>
      <c r="S126" s="230"/>
      <c r="T126" s="230"/>
      <c r="U126" s="230"/>
      <c r="V126" s="230"/>
      <c r="W126" s="230"/>
      <c r="X126" s="230"/>
      <c r="Y126" s="230"/>
      <c r="Z126" s="230"/>
      <c r="AA126" s="230"/>
      <c r="AB126" s="230"/>
      <c r="AC126" s="230"/>
      <c r="AD126" s="230"/>
    </row>
    <row r="127" spans="1:30" x14ac:dyDescent="0.25">
      <c r="A127" s="230"/>
      <c r="B127" s="230"/>
      <c r="C127" s="230"/>
      <c r="D127" s="230"/>
      <c r="E127" s="230"/>
      <c r="F127" s="230"/>
      <c r="G127" s="230"/>
      <c r="H127" s="230"/>
      <c r="I127" s="230"/>
      <c r="J127" s="230"/>
      <c r="K127" s="230"/>
      <c r="L127" s="230"/>
      <c r="M127" s="230"/>
      <c r="N127" s="230"/>
      <c r="O127" s="230"/>
      <c r="P127" s="230"/>
      <c r="Q127" s="230"/>
      <c r="R127" s="230"/>
      <c r="S127" s="230"/>
      <c r="T127" s="230"/>
      <c r="U127" s="230"/>
      <c r="V127" s="230"/>
      <c r="W127" s="230"/>
      <c r="X127" s="230"/>
      <c r="Y127" s="230"/>
      <c r="Z127" s="230"/>
      <c r="AA127" s="230"/>
      <c r="AB127" s="230"/>
      <c r="AC127" s="230"/>
      <c r="AD127" s="230"/>
    </row>
    <row r="128" spans="1:30" x14ac:dyDescent="0.25">
      <c r="A128" s="230"/>
      <c r="B128" s="230"/>
      <c r="C128" s="230"/>
      <c r="D128" s="230"/>
      <c r="E128" s="230"/>
      <c r="F128" s="230"/>
      <c r="G128" s="230"/>
      <c r="H128" s="230"/>
      <c r="I128" s="230"/>
      <c r="J128" s="230"/>
      <c r="K128" s="230"/>
      <c r="L128" s="230"/>
      <c r="M128" s="230"/>
      <c r="N128" s="230"/>
      <c r="O128" s="230"/>
      <c r="P128" s="230"/>
      <c r="Q128" s="230"/>
      <c r="R128" s="230"/>
      <c r="S128" s="230"/>
      <c r="T128" s="230"/>
      <c r="U128" s="230"/>
      <c r="V128" s="230"/>
      <c r="W128" s="230"/>
      <c r="X128" s="230"/>
      <c r="Y128" s="230"/>
      <c r="Z128" s="230"/>
      <c r="AA128" s="230"/>
      <c r="AB128" s="230"/>
      <c r="AC128" s="230"/>
      <c r="AD128" s="230"/>
    </row>
    <row r="129" spans="1:30" x14ac:dyDescent="0.25">
      <c r="A129" s="230"/>
      <c r="B129" s="230"/>
      <c r="C129" s="230"/>
      <c r="D129" s="230"/>
      <c r="E129" s="230"/>
      <c r="F129" s="230"/>
      <c r="G129" s="230"/>
      <c r="H129" s="230"/>
      <c r="I129" s="230"/>
      <c r="J129" s="230"/>
      <c r="K129" s="230"/>
      <c r="L129" s="230"/>
      <c r="M129" s="230"/>
      <c r="N129" s="230"/>
      <c r="O129" s="230"/>
      <c r="P129" s="230"/>
      <c r="Q129" s="230"/>
      <c r="R129" s="230"/>
      <c r="S129" s="230"/>
      <c r="T129" s="230"/>
      <c r="U129" s="230"/>
      <c r="V129" s="230"/>
      <c r="W129" s="230"/>
      <c r="X129" s="230"/>
      <c r="Y129" s="230"/>
      <c r="Z129" s="230"/>
      <c r="AA129" s="230"/>
      <c r="AB129" s="230"/>
      <c r="AC129" s="230"/>
      <c r="AD129" s="230"/>
    </row>
    <row r="130" spans="1:30" x14ac:dyDescent="0.25">
      <c r="A130" s="230"/>
      <c r="B130" s="230"/>
      <c r="C130" s="230"/>
      <c r="D130" s="230"/>
      <c r="E130" s="230"/>
      <c r="F130" s="230"/>
      <c r="G130" s="230"/>
      <c r="H130" s="230"/>
      <c r="I130" s="230"/>
      <c r="J130" s="230"/>
      <c r="K130" s="230"/>
      <c r="L130" s="230"/>
      <c r="M130" s="230"/>
      <c r="N130" s="230"/>
      <c r="O130" s="230"/>
      <c r="P130" s="230"/>
      <c r="Q130" s="230"/>
      <c r="R130" s="230"/>
      <c r="S130" s="230"/>
      <c r="T130" s="230"/>
      <c r="U130" s="230"/>
      <c r="V130" s="230"/>
      <c r="W130" s="230"/>
      <c r="X130" s="230"/>
      <c r="Y130" s="230"/>
      <c r="Z130" s="230"/>
      <c r="AA130" s="230"/>
      <c r="AB130" s="230"/>
      <c r="AC130" s="230"/>
      <c r="AD130" s="230"/>
    </row>
    <row r="131" spans="1:30" x14ac:dyDescent="0.25">
      <c r="A131" s="230"/>
      <c r="B131" s="230"/>
      <c r="C131" s="230"/>
      <c r="D131" s="230"/>
      <c r="E131" s="230"/>
      <c r="F131" s="230"/>
      <c r="G131" s="230"/>
      <c r="H131" s="230"/>
      <c r="I131" s="230"/>
      <c r="J131" s="230"/>
      <c r="K131" s="230"/>
      <c r="L131" s="230"/>
      <c r="M131" s="230"/>
      <c r="N131" s="230"/>
      <c r="O131" s="230"/>
      <c r="P131" s="230"/>
      <c r="Q131" s="230"/>
      <c r="R131" s="230"/>
      <c r="S131" s="230"/>
      <c r="T131" s="230"/>
      <c r="U131" s="230"/>
      <c r="V131" s="230"/>
      <c r="W131" s="230"/>
      <c r="X131" s="230"/>
      <c r="Y131" s="230"/>
      <c r="Z131" s="230"/>
      <c r="AA131" s="230"/>
      <c r="AB131" s="230"/>
      <c r="AC131" s="230"/>
      <c r="AD131" s="230"/>
    </row>
    <row r="132" spans="1:30" x14ac:dyDescent="0.25">
      <c r="A132" s="230"/>
      <c r="B132" s="230"/>
      <c r="C132" s="230"/>
      <c r="D132" s="230"/>
      <c r="E132" s="230"/>
      <c r="F132" s="230"/>
      <c r="G132" s="230"/>
      <c r="H132" s="230"/>
      <c r="I132" s="230"/>
      <c r="J132" s="230"/>
      <c r="K132" s="230"/>
      <c r="L132" s="230"/>
      <c r="M132" s="230"/>
      <c r="N132" s="230"/>
      <c r="O132" s="230"/>
      <c r="P132" s="230"/>
      <c r="Q132" s="230"/>
      <c r="R132" s="230"/>
      <c r="S132" s="230"/>
      <c r="T132" s="230"/>
      <c r="U132" s="230"/>
      <c r="V132" s="230"/>
      <c r="W132" s="230"/>
      <c r="X132" s="230"/>
      <c r="Y132" s="230"/>
      <c r="Z132" s="230"/>
      <c r="AA132" s="230"/>
      <c r="AB132" s="230"/>
      <c r="AC132" s="230"/>
      <c r="AD132" s="230"/>
    </row>
    <row r="133" spans="1:30" x14ac:dyDescent="0.25">
      <c r="A133" s="230"/>
      <c r="B133" s="230"/>
      <c r="C133" s="230"/>
      <c r="D133" s="230"/>
      <c r="E133" s="230"/>
      <c r="F133" s="230"/>
      <c r="G133" s="230"/>
      <c r="H133" s="230"/>
      <c r="I133" s="230"/>
      <c r="J133" s="230"/>
      <c r="K133" s="230"/>
      <c r="L133" s="230"/>
      <c r="M133" s="230"/>
      <c r="N133" s="230"/>
      <c r="O133" s="230"/>
      <c r="P133" s="230"/>
      <c r="Q133" s="230"/>
      <c r="R133" s="230"/>
      <c r="S133" s="230"/>
      <c r="T133" s="230"/>
      <c r="U133" s="230"/>
      <c r="V133" s="230"/>
      <c r="W133" s="230"/>
      <c r="X133" s="230"/>
      <c r="Y133" s="230"/>
      <c r="Z133" s="230"/>
      <c r="AA133" s="230"/>
      <c r="AB133" s="230"/>
      <c r="AC133" s="230"/>
      <c r="AD133" s="230"/>
    </row>
    <row r="134" spans="1:30" x14ac:dyDescent="0.25">
      <c r="A134" s="230"/>
      <c r="B134" s="230"/>
      <c r="C134" s="230"/>
      <c r="D134" s="230"/>
      <c r="E134" s="230"/>
      <c r="F134" s="230"/>
      <c r="G134" s="230"/>
      <c r="H134" s="230"/>
      <c r="I134" s="230"/>
      <c r="J134" s="230"/>
      <c r="K134" s="230"/>
      <c r="L134" s="230"/>
      <c r="M134" s="230"/>
      <c r="N134" s="230"/>
      <c r="O134" s="230"/>
      <c r="P134" s="230"/>
      <c r="Q134" s="230"/>
      <c r="R134" s="230"/>
      <c r="S134" s="230"/>
      <c r="T134" s="230"/>
      <c r="U134" s="230"/>
      <c r="V134" s="230"/>
      <c r="W134" s="230"/>
      <c r="X134" s="230"/>
      <c r="Y134" s="230"/>
      <c r="Z134" s="230"/>
      <c r="AA134" s="230"/>
      <c r="AB134" s="230"/>
      <c r="AC134" s="230"/>
      <c r="AD134" s="230"/>
    </row>
    <row r="135" spans="1:30" x14ac:dyDescent="0.25">
      <c r="A135" s="230"/>
      <c r="B135" s="230"/>
      <c r="C135" s="230"/>
      <c r="D135" s="230"/>
      <c r="E135" s="230"/>
      <c r="F135" s="230"/>
      <c r="G135" s="230"/>
      <c r="H135" s="230"/>
      <c r="I135" s="230"/>
      <c r="J135" s="230"/>
      <c r="K135" s="230"/>
      <c r="L135" s="230"/>
      <c r="M135" s="230"/>
      <c r="N135" s="230"/>
      <c r="O135" s="230"/>
      <c r="P135" s="230"/>
      <c r="Q135" s="230"/>
      <c r="R135" s="230"/>
      <c r="S135" s="230"/>
      <c r="T135" s="230"/>
      <c r="U135" s="230"/>
      <c r="V135" s="230"/>
      <c r="W135" s="230"/>
      <c r="X135" s="230"/>
      <c r="Y135" s="230"/>
      <c r="Z135" s="230"/>
      <c r="AA135" s="230"/>
      <c r="AB135" s="230"/>
      <c r="AC135" s="230"/>
      <c r="AD135" s="230"/>
    </row>
    <row r="136" spans="1:30" x14ac:dyDescent="0.25">
      <c r="A136" s="230"/>
      <c r="B136" s="230"/>
      <c r="C136" s="230"/>
      <c r="D136" s="230"/>
      <c r="E136" s="230"/>
      <c r="F136" s="230"/>
      <c r="G136" s="230"/>
      <c r="H136" s="230"/>
      <c r="I136" s="230"/>
      <c r="J136" s="230"/>
      <c r="K136" s="230"/>
      <c r="L136" s="230"/>
      <c r="M136" s="230"/>
      <c r="N136" s="230"/>
      <c r="O136" s="230"/>
      <c r="P136" s="230"/>
      <c r="Q136" s="230"/>
      <c r="R136" s="230"/>
      <c r="S136" s="230"/>
      <c r="T136" s="230"/>
      <c r="U136" s="230"/>
      <c r="V136" s="230"/>
      <c r="W136" s="230"/>
      <c r="X136" s="230"/>
      <c r="Y136" s="230"/>
      <c r="Z136" s="230"/>
      <c r="AA136" s="230"/>
      <c r="AB136" s="230"/>
      <c r="AC136" s="230"/>
      <c r="AD136" s="230"/>
    </row>
    <row r="137" spans="1:30" x14ac:dyDescent="0.25">
      <c r="A137" s="230"/>
      <c r="B137" s="230"/>
      <c r="C137" s="230"/>
      <c r="D137" s="230"/>
      <c r="E137" s="230"/>
      <c r="F137" s="230"/>
      <c r="G137" s="230"/>
      <c r="H137" s="230"/>
      <c r="I137" s="230"/>
      <c r="J137" s="230"/>
      <c r="K137" s="230"/>
      <c r="L137" s="230"/>
      <c r="M137" s="230"/>
      <c r="N137" s="230"/>
      <c r="O137" s="230"/>
      <c r="P137" s="230"/>
      <c r="Q137" s="230"/>
      <c r="R137" s="230"/>
      <c r="S137" s="230"/>
      <c r="T137" s="230"/>
      <c r="U137" s="230"/>
      <c r="V137" s="230"/>
      <c r="W137" s="230"/>
      <c r="X137" s="230"/>
      <c r="Y137" s="230"/>
      <c r="Z137" s="230"/>
      <c r="AA137" s="230"/>
      <c r="AB137" s="230"/>
      <c r="AC137" s="230"/>
      <c r="AD137" s="230"/>
    </row>
    <row r="138" spans="1:30" x14ac:dyDescent="0.25">
      <c r="A138" s="230"/>
      <c r="B138" s="230"/>
      <c r="C138" s="230"/>
      <c r="D138" s="230"/>
      <c r="E138" s="230"/>
      <c r="F138" s="230"/>
      <c r="G138" s="230"/>
      <c r="H138" s="230"/>
      <c r="I138" s="230"/>
      <c r="J138" s="230"/>
      <c r="K138" s="230"/>
      <c r="L138" s="230"/>
      <c r="M138" s="230"/>
      <c r="N138" s="230"/>
      <c r="O138" s="230"/>
      <c r="P138" s="230"/>
      <c r="Q138" s="230"/>
      <c r="R138" s="230"/>
      <c r="S138" s="230"/>
      <c r="T138" s="230"/>
      <c r="U138" s="230"/>
      <c r="V138" s="230"/>
      <c r="W138" s="230"/>
      <c r="X138" s="230"/>
      <c r="Y138" s="230"/>
      <c r="Z138" s="230"/>
      <c r="AA138" s="230"/>
      <c r="AB138" s="230"/>
      <c r="AC138" s="230"/>
      <c r="AD138" s="230"/>
    </row>
    <row r="139" spans="1:30" x14ac:dyDescent="0.25">
      <c r="A139" s="230"/>
      <c r="B139" s="230"/>
      <c r="C139" s="230"/>
      <c r="D139" s="230"/>
      <c r="E139" s="230"/>
      <c r="F139" s="230"/>
      <c r="G139" s="230"/>
      <c r="H139" s="230"/>
      <c r="I139" s="230"/>
      <c r="J139" s="230"/>
      <c r="K139" s="230"/>
      <c r="L139" s="230"/>
      <c r="M139" s="230"/>
      <c r="N139" s="230"/>
      <c r="O139" s="230"/>
      <c r="P139" s="230"/>
      <c r="Q139" s="230"/>
      <c r="R139" s="230"/>
      <c r="S139" s="230"/>
      <c r="T139" s="230"/>
      <c r="U139" s="230"/>
      <c r="V139" s="230"/>
      <c r="W139" s="230"/>
      <c r="X139" s="230"/>
      <c r="Y139" s="230"/>
      <c r="Z139" s="230"/>
      <c r="AA139" s="230"/>
      <c r="AB139" s="230"/>
      <c r="AC139" s="230"/>
      <c r="AD139" s="230"/>
    </row>
    <row r="140" spans="1:30" x14ac:dyDescent="0.25">
      <c r="A140" s="230"/>
      <c r="B140" s="230"/>
      <c r="C140" s="230"/>
      <c r="D140" s="230"/>
      <c r="E140" s="230"/>
      <c r="F140" s="230"/>
      <c r="G140" s="230"/>
      <c r="H140" s="230"/>
      <c r="I140" s="230"/>
      <c r="J140" s="230"/>
      <c r="K140" s="230"/>
      <c r="L140" s="230"/>
      <c r="M140" s="230"/>
      <c r="N140" s="230"/>
      <c r="O140" s="230"/>
      <c r="P140" s="230"/>
      <c r="Q140" s="230"/>
      <c r="R140" s="230"/>
      <c r="S140" s="230"/>
      <c r="T140" s="230"/>
      <c r="U140" s="230"/>
      <c r="V140" s="230"/>
      <c r="W140" s="230"/>
      <c r="X140" s="230"/>
      <c r="Y140" s="230"/>
      <c r="Z140" s="230"/>
      <c r="AA140" s="230"/>
      <c r="AB140" s="230"/>
      <c r="AC140" s="230"/>
      <c r="AD140" s="230"/>
    </row>
    <row r="141" spans="1:30" x14ac:dyDescent="0.25">
      <c r="A141" s="230"/>
      <c r="B141" s="230"/>
      <c r="C141" s="230"/>
      <c r="D141" s="230"/>
      <c r="E141" s="230"/>
      <c r="F141" s="230"/>
      <c r="G141" s="230"/>
      <c r="H141" s="230"/>
      <c r="I141" s="230"/>
      <c r="J141" s="230"/>
      <c r="K141" s="230"/>
      <c r="L141" s="230"/>
      <c r="M141" s="230"/>
      <c r="N141" s="230"/>
      <c r="O141" s="230"/>
      <c r="P141" s="230"/>
      <c r="Q141" s="230"/>
      <c r="R141" s="230"/>
      <c r="S141" s="230"/>
      <c r="T141" s="230"/>
      <c r="U141" s="230"/>
      <c r="V141" s="230"/>
      <c r="W141" s="230"/>
      <c r="X141" s="230"/>
      <c r="Y141" s="230"/>
      <c r="Z141" s="230"/>
      <c r="AA141" s="230"/>
      <c r="AB141" s="230"/>
      <c r="AC141" s="230"/>
      <c r="AD141" s="230"/>
    </row>
    <row r="142" spans="1:30" x14ac:dyDescent="0.25">
      <c r="A142" s="230"/>
      <c r="B142" s="230"/>
      <c r="C142" s="230"/>
      <c r="D142" s="230"/>
      <c r="E142" s="230"/>
      <c r="F142" s="230"/>
      <c r="G142" s="230"/>
      <c r="H142" s="230"/>
      <c r="I142" s="230"/>
      <c r="J142" s="230"/>
      <c r="K142" s="230"/>
      <c r="L142" s="230"/>
      <c r="M142" s="230"/>
      <c r="N142" s="230"/>
      <c r="O142" s="230"/>
      <c r="P142" s="230"/>
      <c r="Q142" s="230"/>
      <c r="R142" s="230"/>
      <c r="S142" s="230"/>
      <c r="T142" s="230"/>
      <c r="U142" s="230"/>
      <c r="V142" s="230"/>
      <c r="W142" s="230"/>
      <c r="X142" s="230"/>
      <c r="Y142" s="230"/>
      <c r="Z142" s="230"/>
      <c r="AA142" s="230"/>
      <c r="AB142" s="230"/>
      <c r="AC142" s="230"/>
      <c r="AD142" s="230"/>
    </row>
    <row r="143" spans="1:30" x14ac:dyDescent="0.25">
      <c r="A143" s="230"/>
      <c r="B143" s="230"/>
      <c r="C143" s="230"/>
      <c r="D143" s="230"/>
      <c r="E143" s="230"/>
      <c r="F143" s="230"/>
      <c r="G143" s="230"/>
      <c r="H143" s="230"/>
      <c r="I143" s="230"/>
      <c r="J143" s="230"/>
      <c r="K143" s="230"/>
      <c r="L143" s="230"/>
      <c r="M143" s="230"/>
      <c r="N143" s="230"/>
      <c r="O143" s="230"/>
      <c r="P143" s="230"/>
      <c r="Q143" s="230"/>
      <c r="R143" s="230"/>
      <c r="S143" s="230"/>
      <c r="T143" s="230"/>
      <c r="U143" s="230"/>
      <c r="V143" s="230"/>
      <c r="W143" s="230"/>
      <c r="X143" s="230"/>
      <c r="Y143" s="230"/>
      <c r="Z143" s="230"/>
      <c r="AA143" s="230"/>
      <c r="AB143" s="230"/>
      <c r="AC143" s="230"/>
      <c r="AD143" s="230"/>
    </row>
    <row r="144" spans="1:30" x14ac:dyDescent="0.25">
      <c r="A144" s="230"/>
      <c r="B144" s="230"/>
      <c r="C144" s="230"/>
      <c r="D144" s="230"/>
      <c r="E144" s="230"/>
      <c r="F144" s="230"/>
      <c r="G144" s="230"/>
      <c r="H144" s="230"/>
      <c r="I144" s="230"/>
      <c r="J144" s="230"/>
      <c r="K144" s="230"/>
      <c r="L144" s="230"/>
      <c r="M144" s="230"/>
      <c r="N144" s="230"/>
      <c r="O144" s="230"/>
      <c r="P144" s="230"/>
      <c r="Q144" s="230"/>
      <c r="R144" s="230"/>
      <c r="S144" s="230"/>
      <c r="T144" s="230"/>
      <c r="U144" s="230"/>
      <c r="V144" s="230"/>
      <c r="W144" s="230"/>
      <c r="X144" s="230"/>
      <c r="Y144" s="230"/>
      <c r="Z144" s="230"/>
      <c r="AA144" s="230"/>
      <c r="AB144" s="230"/>
      <c r="AC144" s="230"/>
      <c r="AD144" s="230"/>
    </row>
    <row r="145" spans="1:30" x14ac:dyDescent="0.25">
      <c r="A145" s="230"/>
      <c r="B145" s="230"/>
      <c r="C145" s="230"/>
      <c r="D145" s="230"/>
      <c r="E145" s="230"/>
      <c r="F145" s="230"/>
      <c r="G145" s="230"/>
      <c r="H145" s="230"/>
      <c r="I145" s="230"/>
      <c r="J145" s="230"/>
      <c r="K145" s="230"/>
      <c r="L145" s="230"/>
      <c r="M145" s="230"/>
      <c r="N145" s="230"/>
      <c r="O145" s="230"/>
      <c r="P145" s="230"/>
      <c r="Q145" s="230"/>
      <c r="R145" s="230"/>
      <c r="S145" s="230"/>
      <c r="T145" s="230"/>
      <c r="U145" s="230"/>
      <c r="V145" s="230"/>
      <c r="W145" s="230"/>
      <c r="X145" s="230"/>
      <c r="Y145" s="230"/>
      <c r="Z145" s="230"/>
      <c r="AA145" s="230"/>
      <c r="AB145" s="230"/>
      <c r="AC145" s="230"/>
      <c r="AD145" s="230"/>
    </row>
    <row r="146" spans="1:30" x14ac:dyDescent="0.25">
      <c r="A146" s="230"/>
      <c r="B146" s="230"/>
      <c r="C146" s="230"/>
      <c r="D146" s="230"/>
      <c r="E146" s="230"/>
      <c r="F146" s="230"/>
      <c r="G146" s="230"/>
      <c r="H146" s="230"/>
      <c r="I146" s="230"/>
      <c r="J146" s="230"/>
      <c r="K146" s="230"/>
      <c r="L146" s="230"/>
      <c r="M146" s="230"/>
      <c r="N146" s="230"/>
      <c r="O146" s="230"/>
      <c r="P146" s="230"/>
      <c r="Q146" s="230"/>
      <c r="R146" s="230"/>
      <c r="S146" s="230"/>
      <c r="T146" s="230"/>
      <c r="U146" s="230"/>
      <c r="V146" s="230"/>
      <c r="W146" s="230"/>
      <c r="X146" s="230"/>
      <c r="Y146" s="230"/>
      <c r="Z146" s="230"/>
      <c r="AA146" s="230"/>
      <c r="AB146" s="230"/>
      <c r="AC146" s="230"/>
      <c r="AD146" s="230"/>
    </row>
    <row r="147" spans="1:30" x14ac:dyDescent="0.25">
      <c r="A147" s="230"/>
      <c r="B147" s="230"/>
      <c r="C147" s="230"/>
      <c r="D147" s="230"/>
      <c r="E147" s="230"/>
      <c r="F147" s="230"/>
      <c r="G147" s="230"/>
      <c r="H147" s="230"/>
      <c r="I147" s="230"/>
      <c r="J147" s="230"/>
      <c r="K147" s="230"/>
      <c r="L147" s="230"/>
      <c r="M147" s="230"/>
      <c r="N147" s="230"/>
      <c r="O147" s="230"/>
      <c r="P147" s="230"/>
      <c r="Q147" s="230"/>
      <c r="R147" s="230"/>
      <c r="S147" s="230"/>
      <c r="T147" s="230"/>
      <c r="U147" s="230"/>
      <c r="V147" s="230"/>
      <c r="W147" s="230"/>
      <c r="X147" s="230"/>
      <c r="Y147" s="230"/>
      <c r="Z147" s="230"/>
      <c r="AA147" s="230"/>
      <c r="AB147" s="230"/>
      <c r="AC147" s="230"/>
      <c r="AD147" s="230"/>
    </row>
    <row r="148" spans="1:30" x14ac:dyDescent="0.25">
      <c r="A148" s="230"/>
      <c r="B148" s="230"/>
      <c r="C148" s="230"/>
      <c r="D148" s="230"/>
      <c r="E148" s="230"/>
      <c r="F148" s="230"/>
      <c r="G148" s="230"/>
      <c r="H148" s="230"/>
      <c r="I148" s="230"/>
      <c r="J148" s="230"/>
      <c r="K148" s="230"/>
      <c r="L148" s="230"/>
      <c r="M148" s="230"/>
      <c r="N148" s="230"/>
      <c r="O148" s="230"/>
      <c r="P148" s="230"/>
      <c r="Q148" s="230"/>
      <c r="R148" s="230"/>
      <c r="S148" s="230"/>
      <c r="T148" s="230"/>
      <c r="U148" s="230"/>
      <c r="V148" s="230"/>
      <c r="W148" s="230"/>
      <c r="X148" s="230"/>
      <c r="Y148" s="230"/>
      <c r="Z148" s="230"/>
      <c r="AA148" s="230"/>
      <c r="AB148" s="230"/>
      <c r="AC148" s="230"/>
      <c r="AD148" s="230"/>
    </row>
    <row r="149" spans="1:30" x14ac:dyDescent="0.25">
      <c r="A149" s="230"/>
      <c r="B149" s="230"/>
      <c r="C149" s="230"/>
      <c r="D149" s="230"/>
      <c r="E149" s="230"/>
      <c r="F149" s="230"/>
      <c r="G149" s="230"/>
      <c r="H149" s="230"/>
      <c r="I149" s="230"/>
      <c r="J149" s="230"/>
      <c r="K149" s="230"/>
      <c r="L149" s="230"/>
      <c r="M149" s="230"/>
      <c r="N149" s="230"/>
      <c r="O149" s="230"/>
      <c r="P149" s="230"/>
      <c r="Q149" s="230"/>
      <c r="R149" s="230"/>
      <c r="S149" s="230"/>
      <c r="T149" s="230"/>
      <c r="U149" s="230"/>
      <c r="V149" s="230"/>
      <c r="W149" s="230"/>
      <c r="X149" s="230"/>
      <c r="Y149" s="230"/>
      <c r="Z149" s="230"/>
      <c r="AA149" s="230"/>
      <c r="AB149" s="230"/>
      <c r="AC149" s="230"/>
      <c r="AD149" s="230"/>
    </row>
    <row r="150" spans="1:30" x14ac:dyDescent="0.25">
      <c r="A150" s="230"/>
      <c r="B150" s="230"/>
      <c r="C150" s="230"/>
      <c r="D150" s="230"/>
      <c r="E150" s="230"/>
      <c r="F150" s="230"/>
      <c r="G150" s="230"/>
      <c r="H150" s="230"/>
      <c r="I150" s="230"/>
      <c r="J150" s="230"/>
      <c r="K150" s="230"/>
      <c r="L150" s="230"/>
      <c r="M150" s="230"/>
      <c r="N150" s="230"/>
      <c r="O150" s="230"/>
      <c r="P150" s="230"/>
      <c r="Q150" s="230"/>
      <c r="R150" s="230"/>
      <c r="S150" s="230"/>
      <c r="T150" s="230"/>
      <c r="U150" s="230"/>
      <c r="V150" s="230"/>
      <c r="W150" s="230"/>
      <c r="X150" s="230"/>
      <c r="Y150" s="230"/>
      <c r="Z150" s="230"/>
      <c r="AA150" s="230"/>
      <c r="AB150" s="230"/>
      <c r="AC150" s="230"/>
      <c r="AD150" s="230"/>
    </row>
    <row r="151" spans="1:30" x14ac:dyDescent="0.25">
      <c r="A151" s="230"/>
      <c r="B151" s="230"/>
      <c r="C151" s="230"/>
      <c r="D151" s="230"/>
      <c r="E151" s="230"/>
      <c r="F151" s="230"/>
      <c r="G151" s="230"/>
      <c r="H151" s="230"/>
      <c r="I151" s="230"/>
      <c r="J151" s="230"/>
      <c r="K151" s="230"/>
      <c r="L151" s="230"/>
      <c r="M151" s="230"/>
      <c r="N151" s="230"/>
      <c r="O151" s="230"/>
      <c r="P151" s="230"/>
      <c r="Q151" s="230"/>
      <c r="R151" s="230"/>
      <c r="S151" s="230"/>
      <c r="T151" s="230"/>
      <c r="U151" s="230"/>
      <c r="V151" s="230"/>
      <c r="W151" s="230"/>
      <c r="X151" s="230"/>
      <c r="Y151" s="230"/>
      <c r="Z151" s="230"/>
      <c r="AA151" s="230"/>
      <c r="AB151" s="230"/>
      <c r="AC151" s="230"/>
      <c r="AD151" s="230"/>
    </row>
    <row r="152" spans="1:30" x14ac:dyDescent="0.25">
      <c r="A152" s="230"/>
      <c r="B152" s="230"/>
      <c r="C152" s="230"/>
      <c r="D152" s="230"/>
      <c r="E152" s="230"/>
      <c r="F152" s="230"/>
      <c r="G152" s="230"/>
      <c r="H152" s="230"/>
      <c r="I152" s="230"/>
      <c r="J152" s="230"/>
      <c r="K152" s="230"/>
      <c r="L152" s="230"/>
      <c r="M152" s="230"/>
      <c r="N152" s="230"/>
      <c r="O152" s="230"/>
      <c r="P152" s="230"/>
      <c r="Q152" s="230"/>
      <c r="R152" s="230"/>
      <c r="S152" s="230"/>
      <c r="T152" s="230"/>
      <c r="U152" s="230"/>
      <c r="V152" s="230"/>
      <c r="W152" s="230"/>
      <c r="X152" s="230"/>
      <c r="Y152" s="230"/>
      <c r="Z152" s="230"/>
      <c r="AA152" s="230"/>
      <c r="AB152" s="230"/>
      <c r="AC152" s="230"/>
      <c r="AD152" s="230"/>
    </row>
    <row r="153" spans="1:30" x14ac:dyDescent="0.25">
      <c r="A153" s="230"/>
      <c r="B153" s="230"/>
      <c r="C153" s="230"/>
      <c r="D153" s="230"/>
      <c r="E153" s="230"/>
      <c r="F153" s="230"/>
      <c r="G153" s="230"/>
      <c r="H153" s="230"/>
      <c r="I153" s="230"/>
      <c r="J153" s="230"/>
      <c r="K153" s="230"/>
      <c r="L153" s="230"/>
      <c r="M153" s="230"/>
      <c r="N153" s="230"/>
      <c r="O153" s="230"/>
      <c r="P153" s="230"/>
      <c r="Q153" s="230"/>
      <c r="R153" s="230"/>
      <c r="S153" s="230"/>
      <c r="T153" s="230"/>
      <c r="U153" s="230"/>
      <c r="V153" s="230"/>
      <c r="W153" s="230"/>
      <c r="X153" s="230"/>
      <c r="Y153" s="230"/>
      <c r="Z153" s="230"/>
      <c r="AA153" s="230"/>
      <c r="AB153" s="230"/>
      <c r="AC153" s="230"/>
      <c r="AD153" s="230"/>
    </row>
    <row r="154" spans="1:30" x14ac:dyDescent="0.25">
      <c r="A154" s="230"/>
      <c r="B154" s="230"/>
      <c r="C154" s="230"/>
      <c r="D154" s="230"/>
      <c r="E154" s="230"/>
      <c r="F154" s="230"/>
      <c r="G154" s="230"/>
      <c r="H154" s="230"/>
      <c r="I154" s="230"/>
      <c r="J154" s="230"/>
      <c r="K154" s="230"/>
      <c r="L154" s="230"/>
      <c r="M154" s="230"/>
      <c r="N154" s="230"/>
      <c r="O154" s="230"/>
      <c r="P154" s="230"/>
      <c r="Q154" s="230"/>
      <c r="R154" s="230"/>
      <c r="S154" s="230"/>
      <c r="T154" s="230"/>
      <c r="U154" s="230"/>
      <c r="V154" s="230"/>
      <c r="W154" s="230"/>
      <c r="X154" s="230"/>
      <c r="Y154" s="230"/>
      <c r="Z154" s="230"/>
      <c r="AA154" s="230"/>
      <c r="AB154" s="230"/>
      <c r="AC154" s="230"/>
      <c r="AD154" s="230"/>
    </row>
    <row r="155" spans="1:30" x14ac:dyDescent="0.25">
      <c r="A155" s="230"/>
      <c r="B155" s="230"/>
      <c r="C155" s="230"/>
      <c r="D155" s="230"/>
      <c r="E155" s="230"/>
      <c r="F155" s="230"/>
      <c r="G155" s="230"/>
      <c r="H155" s="230"/>
      <c r="I155" s="230"/>
      <c r="J155" s="230"/>
      <c r="K155" s="230"/>
      <c r="L155" s="230"/>
      <c r="M155" s="230"/>
      <c r="N155" s="230"/>
      <c r="O155" s="230"/>
      <c r="P155" s="230"/>
      <c r="Q155" s="230"/>
      <c r="R155" s="230"/>
      <c r="S155" s="230"/>
      <c r="T155" s="230"/>
      <c r="U155" s="230"/>
      <c r="V155" s="230"/>
      <c r="W155" s="230"/>
      <c r="X155" s="230"/>
      <c r="Y155" s="230"/>
      <c r="Z155" s="230"/>
      <c r="AA155" s="230"/>
      <c r="AB155" s="230"/>
      <c r="AC155" s="230"/>
      <c r="AD155" s="230"/>
    </row>
    <row r="156" spans="1:30" x14ac:dyDescent="0.25">
      <c r="A156" s="230"/>
      <c r="B156" s="230"/>
      <c r="C156" s="230"/>
      <c r="D156" s="230"/>
      <c r="E156" s="230"/>
      <c r="F156" s="230"/>
      <c r="G156" s="230"/>
      <c r="H156" s="230"/>
      <c r="I156" s="230"/>
      <c r="J156" s="230"/>
      <c r="K156" s="230"/>
      <c r="L156" s="230"/>
      <c r="M156" s="230"/>
      <c r="N156" s="230"/>
      <c r="O156" s="230"/>
      <c r="P156" s="230"/>
      <c r="Q156" s="230"/>
      <c r="R156" s="230"/>
      <c r="S156" s="230"/>
      <c r="T156" s="230"/>
      <c r="U156" s="230"/>
      <c r="V156" s="230"/>
      <c r="W156" s="230"/>
      <c r="X156" s="230"/>
      <c r="Y156" s="230"/>
      <c r="Z156" s="230"/>
      <c r="AA156" s="230"/>
      <c r="AB156" s="230"/>
      <c r="AC156" s="230"/>
      <c r="AD156" s="230"/>
    </row>
    <row r="157" spans="1:30" x14ac:dyDescent="0.25">
      <c r="A157" s="230"/>
      <c r="B157" s="230"/>
      <c r="C157" s="230"/>
      <c r="D157" s="230"/>
      <c r="E157" s="230"/>
      <c r="F157" s="230"/>
      <c r="G157" s="230"/>
      <c r="H157" s="230"/>
      <c r="I157" s="230"/>
      <c r="J157" s="230"/>
      <c r="K157" s="230"/>
      <c r="L157" s="230"/>
      <c r="M157" s="230"/>
      <c r="N157" s="230"/>
      <c r="O157" s="230"/>
      <c r="P157" s="230"/>
      <c r="Q157" s="230"/>
      <c r="R157" s="230"/>
      <c r="S157" s="230"/>
      <c r="T157" s="230"/>
      <c r="U157" s="230"/>
      <c r="V157" s="230"/>
      <c r="W157" s="230"/>
      <c r="X157" s="230"/>
      <c r="Y157" s="230"/>
      <c r="Z157" s="230"/>
      <c r="AA157" s="230"/>
      <c r="AB157" s="230"/>
      <c r="AC157" s="230"/>
      <c r="AD157" s="230"/>
    </row>
    <row r="158" spans="1:30" x14ac:dyDescent="0.25">
      <c r="A158" s="230"/>
      <c r="B158" s="230"/>
      <c r="C158" s="230"/>
      <c r="D158" s="230"/>
      <c r="E158" s="230"/>
      <c r="F158" s="230"/>
      <c r="G158" s="230"/>
      <c r="H158" s="230"/>
      <c r="I158" s="230"/>
      <c r="J158" s="230"/>
      <c r="K158" s="230"/>
      <c r="L158" s="230"/>
      <c r="M158" s="230"/>
      <c r="N158" s="230"/>
      <c r="O158" s="230"/>
      <c r="P158" s="230"/>
      <c r="Q158" s="230"/>
      <c r="R158" s="230"/>
      <c r="S158" s="230"/>
      <c r="T158" s="230"/>
      <c r="U158" s="230"/>
      <c r="V158" s="230"/>
      <c r="W158" s="230"/>
      <c r="X158" s="230"/>
      <c r="Y158" s="230"/>
      <c r="Z158" s="230"/>
      <c r="AA158" s="230"/>
      <c r="AB158" s="230"/>
      <c r="AC158" s="230"/>
      <c r="AD158" s="230"/>
    </row>
    <row r="159" spans="1:30" x14ac:dyDescent="0.25">
      <c r="A159" s="230"/>
      <c r="B159" s="230"/>
      <c r="C159" s="230"/>
      <c r="D159" s="230"/>
      <c r="E159" s="230"/>
      <c r="F159" s="230"/>
      <c r="G159" s="230"/>
      <c r="H159" s="230"/>
      <c r="I159" s="230"/>
      <c r="J159" s="230"/>
      <c r="K159" s="230"/>
      <c r="L159" s="230"/>
      <c r="M159" s="230"/>
      <c r="N159" s="230"/>
      <c r="O159" s="230"/>
      <c r="P159" s="230"/>
      <c r="Q159" s="230"/>
      <c r="R159" s="230"/>
      <c r="S159" s="230"/>
      <c r="T159" s="230"/>
      <c r="U159" s="230"/>
      <c r="V159" s="230"/>
      <c r="W159" s="230"/>
      <c r="X159" s="230"/>
      <c r="Y159" s="230"/>
      <c r="Z159" s="230"/>
      <c r="AA159" s="230"/>
      <c r="AB159" s="230"/>
      <c r="AC159" s="230"/>
      <c r="AD159" s="230"/>
    </row>
    <row r="160" spans="1:30" x14ac:dyDescent="0.25">
      <c r="A160" s="230"/>
      <c r="B160" s="230"/>
      <c r="C160" s="230"/>
      <c r="D160" s="230"/>
      <c r="E160" s="230"/>
      <c r="F160" s="230"/>
      <c r="G160" s="230"/>
      <c r="H160" s="230"/>
      <c r="I160" s="230"/>
      <c r="J160" s="230"/>
      <c r="K160" s="230"/>
      <c r="L160" s="230"/>
      <c r="M160" s="230"/>
      <c r="N160" s="230"/>
      <c r="O160" s="230"/>
      <c r="P160" s="230"/>
      <c r="Q160" s="230"/>
      <c r="R160" s="230"/>
      <c r="S160" s="230"/>
      <c r="T160" s="230"/>
      <c r="U160" s="230"/>
      <c r="V160" s="230"/>
      <c r="W160" s="230"/>
      <c r="X160" s="230"/>
      <c r="Y160" s="230"/>
      <c r="Z160" s="230"/>
      <c r="AA160" s="230"/>
      <c r="AB160" s="230"/>
      <c r="AC160" s="230"/>
      <c r="AD160" s="230"/>
    </row>
    <row r="161" spans="1:30" x14ac:dyDescent="0.25">
      <c r="A161" s="230"/>
      <c r="B161" s="230"/>
      <c r="C161" s="230"/>
      <c r="D161" s="230"/>
      <c r="E161" s="230"/>
      <c r="F161" s="230"/>
      <c r="G161" s="230"/>
      <c r="H161" s="230"/>
      <c r="I161" s="230"/>
      <c r="J161" s="230"/>
      <c r="K161" s="230"/>
      <c r="L161" s="230"/>
      <c r="M161" s="230"/>
      <c r="N161" s="230"/>
      <c r="O161" s="230"/>
      <c r="P161" s="230"/>
      <c r="Q161" s="230"/>
      <c r="R161" s="230"/>
      <c r="S161" s="230"/>
      <c r="T161" s="230"/>
      <c r="U161" s="230"/>
      <c r="V161" s="230"/>
      <c r="W161" s="230"/>
      <c r="X161" s="230"/>
      <c r="Y161" s="230"/>
      <c r="Z161" s="230"/>
      <c r="AA161" s="230"/>
      <c r="AB161" s="230"/>
      <c r="AC161" s="230"/>
      <c r="AD161" s="230"/>
    </row>
    <row r="162" spans="1:30" x14ac:dyDescent="0.25">
      <c r="A162" s="230"/>
      <c r="B162" s="230"/>
      <c r="C162" s="230"/>
      <c r="D162" s="230"/>
      <c r="E162" s="230"/>
      <c r="F162" s="230"/>
      <c r="G162" s="230"/>
      <c r="H162" s="230"/>
      <c r="I162" s="230"/>
      <c r="J162" s="230"/>
      <c r="K162" s="230"/>
      <c r="L162" s="230"/>
      <c r="M162" s="230"/>
      <c r="N162" s="230"/>
      <c r="O162" s="230"/>
      <c r="P162" s="230"/>
      <c r="Q162" s="230"/>
      <c r="R162" s="230"/>
      <c r="S162" s="230"/>
      <c r="T162" s="230"/>
      <c r="U162" s="230"/>
      <c r="V162" s="230"/>
      <c r="W162" s="230"/>
      <c r="X162" s="230"/>
      <c r="Y162" s="230"/>
      <c r="Z162" s="230"/>
      <c r="AA162" s="230"/>
      <c r="AB162" s="230"/>
      <c r="AC162" s="230"/>
      <c r="AD162" s="230"/>
    </row>
    <row r="163" spans="1:30" x14ac:dyDescent="0.25">
      <c r="A163" s="230"/>
      <c r="B163" s="230"/>
      <c r="C163" s="230"/>
      <c r="D163" s="230"/>
      <c r="E163" s="230"/>
      <c r="F163" s="230"/>
      <c r="G163" s="230"/>
      <c r="H163" s="230"/>
      <c r="I163" s="230"/>
      <c r="J163" s="230"/>
      <c r="K163" s="230"/>
      <c r="L163" s="230"/>
      <c r="M163" s="230"/>
      <c r="N163" s="230"/>
      <c r="O163" s="230"/>
      <c r="P163" s="230"/>
      <c r="Q163" s="230"/>
      <c r="R163" s="230"/>
      <c r="S163" s="230"/>
      <c r="T163" s="230"/>
      <c r="U163" s="230"/>
      <c r="V163" s="230"/>
      <c r="W163" s="230"/>
      <c r="X163" s="230"/>
      <c r="Y163" s="230"/>
      <c r="Z163" s="230"/>
      <c r="AA163" s="230"/>
      <c r="AB163" s="230"/>
      <c r="AC163" s="230"/>
      <c r="AD163" s="230"/>
    </row>
    <row r="164" spans="1:30" x14ac:dyDescent="0.25">
      <c r="A164" s="230"/>
      <c r="B164" s="230"/>
      <c r="C164" s="230"/>
      <c r="D164" s="230"/>
      <c r="E164" s="230"/>
      <c r="F164" s="230"/>
      <c r="G164" s="230"/>
      <c r="H164" s="230"/>
      <c r="I164" s="230"/>
      <c r="J164" s="230"/>
      <c r="K164" s="230"/>
      <c r="L164" s="230"/>
      <c r="M164" s="230"/>
      <c r="N164" s="230"/>
      <c r="O164" s="230"/>
      <c r="P164" s="230"/>
      <c r="Q164" s="230"/>
      <c r="R164" s="230"/>
      <c r="S164" s="230"/>
      <c r="T164" s="230"/>
      <c r="U164" s="230"/>
      <c r="V164" s="230"/>
      <c r="W164" s="230"/>
      <c r="X164" s="230"/>
      <c r="Y164" s="230"/>
      <c r="Z164" s="230"/>
      <c r="AA164" s="230"/>
      <c r="AB164" s="230"/>
      <c r="AC164" s="230"/>
      <c r="AD164" s="230"/>
    </row>
    <row r="165" spans="1:30" x14ac:dyDescent="0.25">
      <c r="A165" s="230"/>
      <c r="B165" s="230"/>
      <c r="C165" s="230"/>
      <c r="D165" s="230"/>
      <c r="E165" s="230"/>
      <c r="F165" s="230"/>
      <c r="G165" s="230"/>
      <c r="H165" s="230"/>
      <c r="I165" s="230"/>
      <c r="J165" s="230"/>
      <c r="K165" s="230"/>
      <c r="L165" s="230"/>
      <c r="M165" s="230"/>
      <c r="N165" s="230"/>
      <c r="O165" s="230"/>
      <c r="P165" s="230"/>
      <c r="Q165" s="230"/>
      <c r="R165" s="230"/>
      <c r="S165" s="230"/>
      <c r="T165" s="230"/>
      <c r="U165" s="230"/>
      <c r="V165" s="230"/>
      <c r="W165" s="230"/>
      <c r="X165" s="230"/>
      <c r="Y165" s="230"/>
      <c r="Z165" s="230"/>
      <c r="AA165" s="230"/>
      <c r="AB165" s="230"/>
      <c r="AC165" s="230"/>
      <c r="AD165" s="230"/>
    </row>
    <row r="166" spans="1:30" x14ac:dyDescent="0.25">
      <c r="A166" s="230"/>
      <c r="B166" s="230"/>
      <c r="C166" s="230"/>
      <c r="D166" s="230"/>
      <c r="E166" s="230"/>
      <c r="F166" s="230"/>
      <c r="G166" s="230"/>
      <c r="H166" s="230"/>
      <c r="I166" s="230"/>
      <c r="J166" s="230"/>
      <c r="K166" s="230"/>
      <c r="L166" s="230"/>
      <c r="M166" s="230"/>
      <c r="N166" s="230"/>
      <c r="O166" s="230"/>
      <c r="P166" s="230"/>
      <c r="Q166" s="230"/>
      <c r="R166" s="230"/>
      <c r="S166" s="230"/>
      <c r="T166" s="230"/>
      <c r="U166" s="230"/>
      <c r="V166" s="230"/>
      <c r="W166" s="230"/>
      <c r="X166" s="230"/>
      <c r="Y166" s="230"/>
      <c r="Z166" s="230"/>
      <c r="AA166" s="230"/>
      <c r="AB166" s="230"/>
      <c r="AC166" s="230"/>
      <c r="AD166" s="230"/>
    </row>
    <row r="167" spans="1:30" x14ac:dyDescent="0.25">
      <c r="A167" s="230"/>
      <c r="B167" s="230"/>
      <c r="C167" s="230"/>
      <c r="D167" s="230"/>
      <c r="E167" s="230"/>
      <c r="F167" s="230"/>
      <c r="G167" s="230"/>
      <c r="H167" s="230"/>
      <c r="I167" s="230"/>
      <c r="J167" s="230"/>
      <c r="K167" s="230"/>
      <c r="L167" s="230"/>
      <c r="M167" s="230"/>
      <c r="N167" s="230"/>
      <c r="O167" s="230"/>
      <c r="P167" s="230"/>
      <c r="Q167" s="230"/>
      <c r="R167" s="230"/>
      <c r="S167" s="230"/>
      <c r="T167" s="230"/>
      <c r="U167" s="230"/>
      <c r="V167" s="230"/>
      <c r="W167" s="230"/>
      <c r="X167" s="230"/>
      <c r="Y167" s="230"/>
      <c r="Z167" s="230"/>
      <c r="AA167" s="230"/>
      <c r="AB167" s="230"/>
      <c r="AC167" s="230"/>
      <c r="AD167" s="230"/>
    </row>
    <row r="168" spans="1:30" x14ac:dyDescent="0.25">
      <c r="A168" s="230"/>
      <c r="B168" s="230"/>
      <c r="C168" s="230"/>
      <c r="D168" s="230"/>
      <c r="E168" s="230"/>
      <c r="F168" s="230"/>
      <c r="G168" s="230"/>
      <c r="H168" s="230"/>
      <c r="I168" s="230"/>
      <c r="J168" s="230"/>
      <c r="K168" s="230"/>
      <c r="L168" s="230"/>
      <c r="M168" s="230"/>
      <c r="N168" s="230"/>
      <c r="O168" s="230"/>
      <c r="P168" s="230"/>
      <c r="Q168" s="230"/>
      <c r="R168" s="230"/>
      <c r="S168" s="230"/>
      <c r="T168" s="230"/>
      <c r="U168" s="230"/>
      <c r="V168" s="230"/>
      <c r="W168" s="230"/>
      <c r="X168" s="230"/>
      <c r="Y168" s="230"/>
      <c r="Z168" s="230"/>
      <c r="AA168" s="230"/>
      <c r="AB168" s="230"/>
      <c r="AC168" s="230"/>
      <c r="AD168" s="230"/>
    </row>
    <row r="169" spans="1:30" x14ac:dyDescent="0.25">
      <c r="A169" s="230"/>
      <c r="B169" s="230"/>
      <c r="C169" s="230"/>
      <c r="D169" s="230"/>
      <c r="E169" s="230"/>
      <c r="F169" s="230"/>
      <c r="G169" s="230"/>
      <c r="H169" s="230"/>
      <c r="I169" s="230"/>
      <c r="J169" s="230"/>
      <c r="K169" s="230"/>
      <c r="L169" s="230"/>
      <c r="M169" s="230"/>
      <c r="N169" s="230"/>
      <c r="O169" s="230"/>
      <c r="P169" s="230"/>
      <c r="Q169" s="230"/>
      <c r="R169" s="230"/>
      <c r="S169" s="230"/>
      <c r="T169" s="230"/>
      <c r="U169" s="230"/>
      <c r="V169" s="230"/>
      <c r="W169" s="230"/>
      <c r="X169" s="230"/>
      <c r="Y169" s="230"/>
      <c r="Z169" s="230"/>
      <c r="AA169" s="230"/>
      <c r="AB169" s="230"/>
      <c r="AC169" s="230"/>
      <c r="AD169" s="230"/>
    </row>
    <row r="170" spans="1:30" x14ac:dyDescent="0.25">
      <c r="A170" s="230"/>
      <c r="B170" s="230"/>
      <c r="C170" s="230"/>
      <c r="D170" s="230"/>
      <c r="E170" s="230"/>
      <c r="F170" s="230"/>
      <c r="G170" s="230"/>
      <c r="H170" s="230"/>
      <c r="I170" s="230"/>
      <c r="J170" s="230"/>
      <c r="K170" s="230"/>
      <c r="L170" s="230"/>
      <c r="M170" s="230"/>
      <c r="N170" s="230"/>
      <c r="O170" s="230"/>
      <c r="P170" s="230"/>
      <c r="Q170" s="230"/>
      <c r="R170" s="230"/>
      <c r="S170" s="230"/>
      <c r="T170" s="230"/>
      <c r="U170" s="230"/>
      <c r="V170" s="230"/>
      <c r="W170" s="230"/>
      <c r="X170" s="230"/>
      <c r="Y170" s="230"/>
      <c r="Z170" s="230"/>
      <c r="AA170" s="230"/>
      <c r="AB170" s="230"/>
      <c r="AC170" s="230"/>
      <c r="AD170" s="230"/>
    </row>
    <row r="171" spans="1:30" x14ac:dyDescent="0.25">
      <c r="A171" s="230"/>
      <c r="B171" s="230"/>
      <c r="C171" s="230"/>
      <c r="D171" s="230"/>
      <c r="E171" s="230"/>
      <c r="F171" s="230"/>
      <c r="G171" s="230"/>
      <c r="H171" s="230"/>
      <c r="I171" s="230"/>
      <c r="J171" s="230"/>
      <c r="K171" s="230"/>
      <c r="L171" s="230"/>
      <c r="M171" s="230"/>
      <c r="N171" s="230"/>
      <c r="O171" s="230"/>
      <c r="P171" s="230"/>
      <c r="Q171" s="230"/>
      <c r="R171" s="230"/>
      <c r="S171" s="230"/>
      <c r="T171" s="230"/>
      <c r="U171" s="230"/>
      <c r="V171" s="230"/>
      <c r="W171" s="230"/>
      <c r="X171" s="230"/>
      <c r="Y171" s="230"/>
      <c r="Z171" s="230"/>
      <c r="AA171" s="230"/>
      <c r="AB171" s="230"/>
      <c r="AC171" s="230"/>
      <c r="AD171" s="230"/>
    </row>
    <row r="172" spans="1:30" x14ac:dyDescent="0.25">
      <c r="A172" s="230"/>
      <c r="B172" s="230"/>
      <c r="C172" s="230"/>
      <c r="D172" s="230"/>
      <c r="E172" s="230"/>
      <c r="F172" s="230"/>
      <c r="G172" s="230"/>
      <c r="H172" s="230"/>
      <c r="I172" s="230"/>
      <c r="J172" s="230"/>
      <c r="K172" s="230"/>
      <c r="L172" s="230"/>
      <c r="M172" s="230"/>
      <c r="N172" s="230"/>
      <c r="O172" s="230"/>
      <c r="P172" s="230"/>
      <c r="Q172" s="230"/>
      <c r="R172" s="230"/>
      <c r="S172" s="230"/>
      <c r="T172" s="230"/>
      <c r="U172" s="230"/>
      <c r="V172" s="230"/>
      <c r="W172" s="230"/>
      <c r="X172" s="230"/>
      <c r="Y172" s="230"/>
      <c r="Z172" s="230"/>
      <c r="AA172" s="230"/>
      <c r="AB172" s="230"/>
      <c r="AC172" s="230"/>
      <c r="AD172" s="230"/>
    </row>
    <row r="173" spans="1:30" x14ac:dyDescent="0.25">
      <c r="A173" s="230"/>
      <c r="B173" s="230"/>
      <c r="C173" s="230"/>
      <c r="D173" s="230"/>
      <c r="E173" s="230"/>
      <c r="F173" s="230"/>
      <c r="G173" s="230"/>
      <c r="H173" s="230"/>
      <c r="I173" s="230"/>
      <c r="J173" s="230"/>
      <c r="K173" s="230"/>
      <c r="L173" s="230"/>
      <c r="M173" s="230"/>
      <c r="N173" s="230"/>
      <c r="O173" s="230"/>
      <c r="P173" s="230"/>
      <c r="Q173" s="230"/>
      <c r="R173" s="230"/>
      <c r="S173" s="230"/>
      <c r="T173" s="230"/>
      <c r="U173" s="230"/>
      <c r="V173" s="230"/>
      <c r="W173" s="230"/>
      <c r="X173" s="230"/>
      <c r="Y173" s="230"/>
      <c r="Z173" s="230"/>
      <c r="AA173" s="230"/>
      <c r="AB173" s="230"/>
      <c r="AC173" s="230"/>
      <c r="AD173" s="230"/>
    </row>
    <row r="174" spans="1:30" x14ac:dyDescent="0.25">
      <c r="A174" s="230"/>
      <c r="B174" s="230"/>
      <c r="C174" s="230"/>
      <c r="D174" s="230"/>
      <c r="E174" s="230"/>
      <c r="F174" s="230"/>
      <c r="G174" s="230"/>
      <c r="H174" s="230"/>
      <c r="I174" s="230"/>
      <c r="J174" s="230"/>
      <c r="K174" s="230"/>
      <c r="L174" s="230"/>
      <c r="M174" s="230"/>
      <c r="N174" s="230"/>
      <c r="O174" s="230"/>
      <c r="P174" s="230"/>
      <c r="Q174" s="230"/>
      <c r="R174" s="230"/>
      <c r="S174" s="230"/>
      <c r="T174" s="230"/>
      <c r="U174" s="230"/>
      <c r="V174" s="230"/>
      <c r="W174" s="230"/>
      <c r="X174" s="230"/>
      <c r="Y174" s="230"/>
      <c r="Z174" s="230"/>
      <c r="AA174" s="230"/>
      <c r="AB174" s="230"/>
      <c r="AC174" s="230"/>
      <c r="AD174" s="230"/>
    </row>
    <row r="175" spans="1:30" x14ac:dyDescent="0.25">
      <c r="A175" s="230"/>
      <c r="B175" s="230"/>
      <c r="C175" s="230"/>
      <c r="D175" s="230"/>
      <c r="E175" s="230"/>
      <c r="F175" s="230"/>
      <c r="G175" s="230"/>
      <c r="H175" s="230"/>
      <c r="I175" s="230"/>
      <c r="J175" s="230"/>
      <c r="K175" s="230"/>
      <c r="L175" s="230"/>
      <c r="M175" s="230"/>
      <c r="N175" s="230"/>
      <c r="O175" s="230"/>
      <c r="P175" s="230"/>
      <c r="Q175" s="230"/>
      <c r="R175" s="230"/>
      <c r="S175" s="230"/>
      <c r="T175" s="230"/>
      <c r="U175" s="230"/>
      <c r="V175" s="230"/>
      <c r="W175" s="230"/>
      <c r="X175" s="230"/>
      <c r="Y175" s="230"/>
      <c r="Z175" s="230"/>
      <c r="AA175" s="230"/>
      <c r="AB175" s="230"/>
      <c r="AC175" s="230"/>
      <c r="AD175" s="230"/>
    </row>
    <row r="176" spans="1:30" x14ac:dyDescent="0.25">
      <c r="A176" s="230"/>
      <c r="B176" s="230"/>
      <c r="C176" s="230"/>
      <c r="D176" s="230"/>
      <c r="E176" s="230"/>
      <c r="F176" s="230"/>
      <c r="G176" s="230"/>
      <c r="H176" s="230"/>
      <c r="I176" s="230"/>
      <c r="J176" s="230"/>
      <c r="K176" s="230"/>
      <c r="L176" s="230"/>
      <c r="M176" s="230"/>
      <c r="N176" s="230"/>
      <c r="O176" s="230"/>
      <c r="P176" s="230"/>
      <c r="Q176" s="230"/>
      <c r="R176" s="230"/>
      <c r="S176" s="230"/>
      <c r="T176" s="230"/>
      <c r="U176" s="230"/>
      <c r="V176" s="230"/>
      <c r="W176" s="230"/>
      <c r="X176" s="230"/>
      <c r="Y176" s="230"/>
      <c r="Z176" s="230"/>
      <c r="AA176" s="230"/>
      <c r="AB176" s="230"/>
      <c r="AC176" s="230"/>
      <c r="AD176" s="230"/>
    </row>
    <row r="177" spans="1:30" x14ac:dyDescent="0.25">
      <c r="A177" s="230"/>
      <c r="B177" s="230"/>
      <c r="C177" s="230"/>
      <c r="D177" s="230"/>
      <c r="E177" s="230"/>
      <c r="F177" s="230"/>
      <c r="G177" s="230"/>
      <c r="H177" s="230"/>
      <c r="I177" s="230"/>
      <c r="J177" s="230"/>
      <c r="K177" s="230"/>
      <c r="L177" s="230"/>
      <c r="M177" s="230"/>
      <c r="N177" s="230"/>
      <c r="O177" s="230"/>
      <c r="P177" s="230"/>
      <c r="Q177" s="230"/>
      <c r="R177" s="230"/>
      <c r="S177" s="230"/>
      <c r="T177" s="230"/>
      <c r="U177" s="230"/>
      <c r="V177" s="230"/>
      <c r="W177" s="230"/>
      <c r="X177" s="230"/>
      <c r="Y177" s="230"/>
      <c r="Z177" s="230"/>
      <c r="AA177" s="230"/>
      <c r="AB177" s="230"/>
      <c r="AC177" s="230"/>
      <c r="AD177" s="230"/>
    </row>
    <row r="178" spans="1:30" x14ac:dyDescent="0.25">
      <c r="A178" s="230"/>
      <c r="B178" s="230"/>
      <c r="C178" s="230"/>
      <c r="D178" s="230"/>
      <c r="E178" s="230"/>
      <c r="F178" s="230"/>
      <c r="G178" s="230"/>
      <c r="H178" s="230"/>
      <c r="I178" s="230"/>
      <c r="J178" s="230"/>
      <c r="K178" s="230"/>
      <c r="L178" s="230"/>
      <c r="M178" s="230"/>
      <c r="N178" s="230"/>
      <c r="O178" s="230"/>
      <c r="P178" s="230"/>
      <c r="Q178" s="230"/>
      <c r="R178" s="230"/>
      <c r="S178" s="230"/>
      <c r="T178" s="230"/>
      <c r="U178" s="230"/>
      <c r="V178" s="230"/>
      <c r="W178" s="230"/>
      <c r="X178" s="230"/>
      <c r="Y178" s="230"/>
      <c r="Z178" s="230"/>
      <c r="AA178" s="230"/>
      <c r="AB178" s="230"/>
      <c r="AC178" s="230"/>
      <c r="AD178" s="230"/>
    </row>
    <row r="179" spans="1:30" x14ac:dyDescent="0.25">
      <c r="A179" s="230"/>
      <c r="B179" s="230"/>
      <c r="C179" s="230"/>
      <c r="D179" s="230"/>
      <c r="E179" s="230"/>
      <c r="F179" s="230"/>
      <c r="G179" s="230"/>
      <c r="H179" s="230"/>
      <c r="I179" s="230"/>
      <c r="J179" s="230"/>
      <c r="K179" s="230"/>
      <c r="L179" s="230"/>
      <c r="M179" s="230"/>
      <c r="N179" s="230"/>
      <c r="O179" s="230"/>
      <c r="P179" s="230"/>
      <c r="Q179" s="230"/>
      <c r="R179" s="230"/>
      <c r="S179" s="230"/>
      <c r="T179" s="230"/>
      <c r="U179" s="230"/>
      <c r="V179" s="230"/>
      <c r="W179" s="230"/>
      <c r="X179" s="230"/>
      <c r="Y179" s="230"/>
      <c r="Z179" s="230"/>
      <c r="AA179" s="230"/>
      <c r="AB179" s="230"/>
      <c r="AC179" s="230"/>
      <c r="AD179" s="230"/>
    </row>
    <row r="180" spans="1:30" x14ac:dyDescent="0.25">
      <c r="A180" s="230"/>
      <c r="B180" s="230"/>
      <c r="C180" s="230"/>
      <c r="D180" s="230"/>
      <c r="E180" s="230"/>
      <c r="F180" s="230"/>
      <c r="G180" s="230"/>
      <c r="H180" s="230"/>
      <c r="I180" s="230"/>
      <c r="J180" s="230"/>
      <c r="K180" s="230"/>
      <c r="L180" s="230"/>
      <c r="M180" s="230"/>
      <c r="N180" s="230"/>
      <c r="O180" s="230"/>
      <c r="P180" s="230"/>
      <c r="Q180" s="230"/>
      <c r="R180" s="230"/>
      <c r="S180" s="230"/>
      <c r="T180" s="230"/>
      <c r="U180" s="230"/>
      <c r="V180" s="230"/>
      <c r="W180" s="230"/>
      <c r="X180" s="230"/>
      <c r="Y180" s="230"/>
      <c r="Z180" s="230"/>
      <c r="AA180" s="230"/>
      <c r="AB180" s="230"/>
      <c r="AC180" s="230"/>
      <c r="AD180" s="230"/>
    </row>
    <row r="181" spans="1:30" x14ac:dyDescent="0.25">
      <c r="A181" s="230"/>
      <c r="B181" s="230"/>
      <c r="C181" s="230"/>
      <c r="D181" s="230"/>
      <c r="E181" s="230"/>
      <c r="F181" s="230"/>
      <c r="G181" s="230"/>
      <c r="H181" s="230"/>
      <c r="I181" s="230"/>
      <c r="J181" s="230"/>
      <c r="K181" s="230"/>
      <c r="L181" s="230"/>
      <c r="M181" s="230"/>
      <c r="N181" s="230"/>
      <c r="O181" s="230"/>
      <c r="P181" s="230"/>
      <c r="Q181" s="230"/>
      <c r="R181" s="230"/>
      <c r="S181" s="230"/>
      <c r="T181" s="230"/>
      <c r="U181" s="230"/>
      <c r="V181" s="230"/>
      <c r="W181" s="230"/>
      <c r="X181" s="230"/>
      <c r="Y181" s="230"/>
      <c r="Z181" s="230"/>
      <c r="AA181" s="230"/>
      <c r="AB181" s="230"/>
      <c r="AC181" s="230"/>
      <c r="AD181" s="230"/>
    </row>
    <row r="182" spans="1:30" x14ac:dyDescent="0.25">
      <c r="A182" s="230"/>
      <c r="B182" s="230"/>
      <c r="C182" s="230"/>
      <c r="D182" s="230"/>
      <c r="E182" s="230"/>
      <c r="F182" s="230"/>
      <c r="G182" s="230"/>
      <c r="H182" s="230"/>
      <c r="I182" s="230"/>
      <c r="J182" s="230"/>
      <c r="K182" s="230"/>
      <c r="L182" s="230"/>
      <c r="M182" s="230"/>
      <c r="N182" s="230"/>
      <c r="O182" s="230"/>
      <c r="P182" s="230"/>
      <c r="Q182" s="230"/>
      <c r="R182" s="230"/>
      <c r="S182" s="230"/>
      <c r="T182" s="230"/>
      <c r="U182" s="230"/>
      <c r="V182" s="230"/>
      <c r="W182" s="230"/>
      <c r="X182" s="230"/>
      <c r="Y182" s="230"/>
      <c r="Z182" s="230"/>
      <c r="AA182" s="230"/>
      <c r="AB182" s="230"/>
      <c r="AC182" s="230"/>
      <c r="AD182" s="230"/>
    </row>
    <row r="183" spans="1:30" x14ac:dyDescent="0.25">
      <c r="A183" s="230"/>
      <c r="B183" s="230"/>
      <c r="C183" s="230"/>
      <c r="D183" s="230"/>
      <c r="E183" s="230"/>
      <c r="F183" s="230"/>
      <c r="G183" s="230"/>
      <c r="H183" s="230"/>
      <c r="I183" s="230"/>
      <c r="J183" s="230"/>
      <c r="K183" s="230"/>
      <c r="L183" s="230"/>
      <c r="M183" s="230"/>
      <c r="N183" s="230"/>
      <c r="O183" s="230"/>
      <c r="P183" s="230"/>
      <c r="Q183" s="230"/>
      <c r="R183" s="230"/>
      <c r="S183" s="230"/>
      <c r="T183" s="230"/>
      <c r="U183" s="230"/>
      <c r="V183" s="230"/>
      <c r="W183" s="230"/>
      <c r="X183" s="230"/>
      <c r="Y183" s="230"/>
      <c r="Z183" s="230"/>
      <c r="AA183" s="230"/>
      <c r="AB183" s="230"/>
      <c r="AC183" s="230"/>
      <c r="AD183" s="230"/>
    </row>
    <row r="184" spans="1:30" x14ac:dyDescent="0.25">
      <c r="A184" s="230"/>
      <c r="B184" s="230"/>
      <c r="C184" s="230"/>
      <c r="D184" s="230"/>
      <c r="E184" s="230"/>
      <c r="F184" s="230"/>
      <c r="G184" s="230"/>
      <c r="H184" s="230"/>
      <c r="I184" s="230"/>
      <c r="J184" s="230"/>
      <c r="K184" s="230"/>
      <c r="L184" s="230"/>
      <c r="M184" s="230"/>
      <c r="N184" s="230"/>
      <c r="O184" s="230"/>
      <c r="P184" s="230"/>
      <c r="Q184" s="230"/>
      <c r="R184" s="230"/>
      <c r="S184" s="230"/>
      <c r="T184" s="230"/>
      <c r="U184" s="230"/>
      <c r="V184" s="230"/>
      <c r="W184" s="230"/>
      <c r="X184" s="230"/>
      <c r="Y184" s="230"/>
      <c r="Z184" s="230"/>
      <c r="AA184" s="230"/>
      <c r="AB184" s="230"/>
      <c r="AC184" s="230"/>
      <c r="AD184" s="230"/>
    </row>
    <row r="185" spans="1:30" x14ac:dyDescent="0.25">
      <c r="A185" s="230"/>
      <c r="B185" s="230"/>
      <c r="C185" s="230"/>
      <c r="D185" s="230"/>
      <c r="E185" s="230"/>
      <c r="F185" s="230"/>
      <c r="G185" s="230"/>
      <c r="H185" s="230"/>
      <c r="I185" s="230"/>
      <c r="J185" s="230"/>
      <c r="K185" s="230"/>
      <c r="L185" s="230"/>
      <c r="M185" s="230"/>
      <c r="N185" s="230"/>
      <c r="O185" s="230"/>
      <c r="P185" s="230"/>
      <c r="Q185" s="230"/>
      <c r="R185" s="230"/>
      <c r="S185" s="230"/>
      <c r="T185" s="230"/>
      <c r="U185" s="230"/>
      <c r="V185" s="230"/>
      <c r="W185" s="230"/>
      <c r="X185" s="230"/>
      <c r="Y185" s="230"/>
      <c r="Z185" s="230"/>
      <c r="AA185" s="230"/>
      <c r="AB185" s="230"/>
      <c r="AC185" s="230"/>
      <c r="AD185" s="230"/>
    </row>
    <row r="186" spans="1:30" x14ac:dyDescent="0.25">
      <c r="A186" s="230"/>
      <c r="B186" s="230"/>
      <c r="C186" s="230"/>
      <c r="D186" s="230"/>
      <c r="E186" s="230"/>
      <c r="F186" s="230"/>
      <c r="G186" s="230"/>
      <c r="H186" s="230"/>
      <c r="I186" s="230"/>
      <c r="J186" s="230"/>
      <c r="K186" s="230"/>
      <c r="L186" s="230"/>
      <c r="M186" s="230"/>
      <c r="N186" s="230"/>
      <c r="O186" s="230"/>
      <c r="P186" s="230"/>
      <c r="Q186" s="230"/>
      <c r="R186" s="230"/>
      <c r="S186" s="230"/>
      <c r="T186" s="230"/>
      <c r="U186" s="230"/>
      <c r="V186" s="230"/>
      <c r="W186" s="230"/>
      <c r="X186" s="230"/>
      <c r="Y186" s="230"/>
      <c r="Z186" s="230"/>
      <c r="AA186" s="230"/>
      <c r="AB186" s="230"/>
      <c r="AC186" s="230"/>
      <c r="AD186" s="230"/>
    </row>
    <row r="187" spans="1:30" x14ac:dyDescent="0.25">
      <c r="A187" s="230"/>
      <c r="B187" s="230"/>
      <c r="C187" s="230"/>
      <c r="D187" s="230"/>
      <c r="E187" s="230"/>
      <c r="F187" s="230"/>
      <c r="G187" s="230"/>
      <c r="H187" s="230"/>
      <c r="I187" s="230"/>
      <c r="J187" s="230"/>
      <c r="K187" s="230"/>
      <c r="L187" s="230"/>
      <c r="M187" s="230"/>
      <c r="N187" s="230"/>
      <c r="O187" s="230"/>
      <c r="P187" s="230"/>
      <c r="Q187" s="230"/>
      <c r="R187" s="230"/>
      <c r="S187" s="230"/>
      <c r="T187" s="230"/>
      <c r="U187" s="230"/>
      <c r="V187" s="230"/>
      <c r="W187" s="230"/>
      <c r="X187" s="230"/>
      <c r="Y187" s="230"/>
      <c r="Z187" s="230"/>
      <c r="AA187" s="230"/>
      <c r="AB187" s="230"/>
      <c r="AC187" s="230"/>
      <c r="AD187" s="230"/>
    </row>
    <row r="188" spans="1:30" x14ac:dyDescent="0.25">
      <c r="A188" s="230"/>
      <c r="B188" s="230"/>
      <c r="C188" s="230"/>
      <c r="D188" s="230"/>
      <c r="E188" s="230"/>
      <c r="F188" s="230"/>
      <c r="G188" s="230"/>
      <c r="H188" s="230"/>
      <c r="I188" s="230"/>
      <c r="J188" s="230"/>
      <c r="K188" s="230"/>
      <c r="L188" s="230"/>
      <c r="M188" s="230"/>
      <c r="N188" s="230"/>
      <c r="O188" s="230"/>
      <c r="P188" s="230"/>
      <c r="Q188" s="230"/>
      <c r="R188" s="230"/>
      <c r="S188" s="230"/>
      <c r="T188" s="230"/>
      <c r="U188" s="230"/>
      <c r="V188" s="230"/>
      <c r="W188" s="230"/>
      <c r="X188" s="230"/>
      <c r="Y188" s="230"/>
      <c r="Z188" s="230"/>
      <c r="AA188" s="230"/>
      <c r="AB188" s="230"/>
      <c r="AC188" s="230"/>
      <c r="AD188" s="230"/>
    </row>
    <row r="189" spans="1:30" x14ac:dyDescent="0.25">
      <c r="A189" s="230"/>
      <c r="B189" s="230"/>
      <c r="C189" s="230"/>
      <c r="D189" s="230"/>
      <c r="E189" s="230"/>
      <c r="F189" s="230"/>
      <c r="G189" s="230"/>
      <c r="H189" s="230"/>
      <c r="I189" s="230"/>
      <c r="J189" s="230"/>
      <c r="K189" s="230"/>
      <c r="L189" s="230"/>
      <c r="M189" s="230"/>
      <c r="N189" s="230"/>
      <c r="O189" s="230"/>
      <c r="P189" s="230"/>
      <c r="Q189" s="230"/>
      <c r="R189" s="230"/>
      <c r="S189" s="230"/>
      <c r="T189" s="230"/>
      <c r="U189" s="230"/>
      <c r="V189" s="230"/>
      <c r="W189" s="230"/>
      <c r="X189" s="230"/>
      <c r="Y189" s="230"/>
      <c r="Z189" s="230"/>
      <c r="AA189" s="230"/>
      <c r="AB189" s="230"/>
      <c r="AC189" s="230"/>
      <c r="AD189" s="230"/>
    </row>
    <row r="190" spans="1:30" x14ac:dyDescent="0.25">
      <c r="A190" s="230"/>
      <c r="B190" s="230"/>
      <c r="C190" s="230"/>
      <c r="D190" s="230"/>
      <c r="E190" s="230"/>
      <c r="F190" s="230"/>
      <c r="G190" s="230"/>
      <c r="H190" s="230"/>
      <c r="I190" s="230"/>
      <c r="J190" s="230"/>
      <c r="K190" s="230"/>
      <c r="L190" s="230"/>
      <c r="M190" s="230"/>
      <c r="N190" s="230"/>
      <c r="O190" s="230"/>
      <c r="P190" s="230"/>
      <c r="Q190" s="230"/>
      <c r="R190" s="230"/>
      <c r="S190" s="230"/>
      <c r="T190" s="230"/>
      <c r="U190" s="230"/>
      <c r="V190" s="230"/>
      <c r="W190" s="230"/>
      <c r="X190" s="230"/>
      <c r="Y190" s="230"/>
      <c r="Z190" s="230"/>
      <c r="AA190" s="230"/>
      <c r="AB190" s="230"/>
      <c r="AC190" s="230"/>
      <c r="AD190" s="230"/>
    </row>
    <row r="191" spans="1:30" x14ac:dyDescent="0.25">
      <c r="A191" s="230"/>
      <c r="B191" s="230"/>
      <c r="C191" s="230"/>
      <c r="D191" s="230"/>
      <c r="E191" s="230"/>
      <c r="F191" s="230"/>
      <c r="G191" s="230"/>
      <c r="H191" s="230"/>
      <c r="I191" s="230"/>
      <c r="J191" s="230"/>
      <c r="K191" s="230"/>
      <c r="L191" s="230"/>
      <c r="M191" s="230"/>
      <c r="N191" s="230"/>
      <c r="O191" s="230"/>
      <c r="P191" s="230"/>
      <c r="Q191" s="230"/>
      <c r="R191" s="230"/>
      <c r="S191" s="230"/>
      <c r="T191" s="230"/>
      <c r="U191" s="230"/>
      <c r="V191" s="230"/>
      <c r="W191" s="230"/>
      <c r="X191" s="230"/>
      <c r="Y191" s="230"/>
      <c r="Z191" s="230"/>
      <c r="AA191" s="230"/>
      <c r="AB191" s="230"/>
      <c r="AC191" s="230"/>
      <c r="AD191" s="230"/>
    </row>
    <row r="192" spans="1:30" x14ac:dyDescent="0.25">
      <c r="A192" s="230"/>
      <c r="B192" s="230"/>
      <c r="C192" s="230"/>
      <c r="D192" s="230"/>
      <c r="E192" s="230"/>
      <c r="F192" s="230"/>
      <c r="G192" s="230"/>
      <c r="H192" s="230"/>
      <c r="I192" s="230"/>
      <c r="J192" s="230"/>
      <c r="K192" s="230"/>
      <c r="L192" s="230"/>
      <c r="M192" s="230"/>
      <c r="N192" s="230"/>
      <c r="O192" s="230"/>
      <c r="P192" s="230"/>
      <c r="Q192" s="230"/>
      <c r="R192" s="230"/>
      <c r="S192" s="230"/>
      <c r="T192" s="230"/>
      <c r="U192" s="230"/>
      <c r="V192" s="230"/>
      <c r="W192" s="230"/>
      <c r="X192" s="230"/>
      <c r="Y192" s="230"/>
      <c r="Z192" s="230"/>
      <c r="AA192" s="230"/>
      <c r="AB192" s="230"/>
      <c r="AC192" s="230"/>
      <c r="AD192" s="230"/>
    </row>
    <row r="193" spans="1:30" x14ac:dyDescent="0.25">
      <c r="A193" s="230"/>
      <c r="B193" s="230"/>
      <c r="C193" s="230"/>
      <c r="D193" s="230"/>
      <c r="E193" s="230"/>
      <c r="F193" s="230"/>
      <c r="G193" s="230"/>
      <c r="H193" s="230"/>
      <c r="I193" s="230"/>
      <c r="J193" s="230"/>
      <c r="K193" s="230"/>
      <c r="L193" s="230"/>
      <c r="M193" s="230"/>
      <c r="N193" s="230"/>
      <c r="O193" s="230"/>
      <c r="P193" s="230"/>
      <c r="Q193" s="230"/>
      <c r="R193" s="230"/>
      <c r="S193" s="230"/>
      <c r="T193" s="230"/>
      <c r="U193" s="230"/>
      <c r="V193" s="230"/>
      <c r="W193" s="230"/>
      <c r="X193" s="230"/>
      <c r="Y193" s="230"/>
      <c r="Z193" s="230"/>
      <c r="AA193" s="230"/>
      <c r="AB193" s="230"/>
      <c r="AC193" s="230"/>
      <c r="AD193" s="230"/>
    </row>
    <row r="194" spans="1:30" x14ac:dyDescent="0.25">
      <c r="A194" s="230"/>
      <c r="B194" s="230"/>
      <c r="C194" s="230"/>
      <c r="D194" s="230"/>
      <c r="E194" s="230"/>
      <c r="F194" s="230"/>
      <c r="G194" s="230"/>
      <c r="H194" s="230"/>
      <c r="I194" s="230"/>
      <c r="J194" s="230"/>
      <c r="K194" s="230"/>
      <c r="L194" s="230"/>
      <c r="M194" s="230"/>
      <c r="N194" s="230"/>
      <c r="O194" s="230"/>
      <c r="P194" s="230"/>
      <c r="Q194" s="230"/>
      <c r="R194" s="230"/>
      <c r="S194" s="230"/>
      <c r="T194" s="230"/>
      <c r="U194" s="230"/>
      <c r="V194" s="230"/>
      <c r="W194" s="230"/>
      <c r="X194" s="230"/>
      <c r="Y194" s="230"/>
      <c r="Z194" s="230"/>
      <c r="AA194" s="230"/>
      <c r="AB194" s="230"/>
      <c r="AC194" s="230"/>
      <c r="AD194" s="230"/>
    </row>
    <row r="195" spans="1:30" x14ac:dyDescent="0.25">
      <c r="A195" s="230"/>
      <c r="B195" s="230"/>
      <c r="C195" s="230"/>
      <c r="D195" s="230"/>
      <c r="E195" s="230"/>
      <c r="F195" s="230"/>
      <c r="G195" s="230"/>
      <c r="H195" s="230"/>
      <c r="I195" s="230"/>
      <c r="J195" s="230"/>
      <c r="K195" s="230"/>
      <c r="L195" s="230"/>
      <c r="M195" s="230"/>
      <c r="N195" s="230"/>
      <c r="O195" s="230"/>
      <c r="P195" s="230"/>
      <c r="Q195" s="230"/>
      <c r="R195" s="230"/>
      <c r="S195" s="230"/>
      <c r="T195" s="230"/>
      <c r="U195" s="230"/>
      <c r="V195" s="230"/>
      <c r="W195" s="230"/>
      <c r="X195" s="230"/>
      <c r="Y195" s="230"/>
      <c r="Z195" s="230"/>
      <c r="AA195" s="230"/>
      <c r="AB195" s="230"/>
      <c r="AC195" s="230"/>
      <c r="AD195" s="230"/>
    </row>
    <row r="196" spans="1:30" x14ac:dyDescent="0.25">
      <c r="A196" s="230"/>
      <c r="B196" s="230"/>
      <c r="C196" s="230"/>
      <c r="D196" s="230"/>
      <c r="E196" s="230"/>
      <c r="F196" s="230"/>
      <c r="G196" s="230"/>
      <c r="H196" s="230"/>
      <c r="I196" s="230"/>
      <c r="J196" s="230"/>
      <c r="K196" s="230"/>
      <c r="L196" s="230"/>
      <c r="M196" s="230"/>
      <c r="N196" s="230"/>
      <c r="O196" s="230"/>
      <c r="P196" s="230"/>
      <c r="Q196" s="230"/>
      <c r="R196" s="230"/>
      <c r="S196" s="230"/>
      <c r="T196" s="230"/>
      <c r="U196" s="230"/>
      <c r="V196" s="230"/>
      <c r="W196" s="230"/>
      <c r="X196" s="230"/>
      <c r="Y196" s="230"/>
      <c r="Z196" s="230"/>
      <c r="AA196" s="230"/>
      <c r="AB196" s="230"/>
      <c r="AC196" s="230"/>
      <c r="AD196" s="230"/>
    </row>
    <row r="197" spans="1:30" x14ac:dyDescent="0.25">
      <c r="A197" s="230"/>
      <c r="B197" s="230"/>
      <c r="C197" s="230"/>
      <c r="D197" s="230"/>
      <c r="E197" s="230"/>
      <c r="F197" s="230"/>
      <c r="G197" s="230"/>
      <c r="H197" s="230"/>
      <c r="I197" s="230"/>
      <c r="J197" s="230"/>
      <c r="K197" s="230"/>
      <c r="L197" s="230"/>
      <c r="M197" s="230"/>
      <c r="N197" s="230"/>
      <c r="O197" s="230"/>
      <c r="P197" s="230"/>
      <c r="Q197" s="230"/>
      <c r="R197" s="230"/>
      <c r="S197" s="230"/>
      <c r="T197" s="230"/>
      <c r="U197" s="230"/>
      <c r="V197" s="230"/>
      <c r="W197" s="230"/>
      <c r="X197" s="230"/>
      <c r="Y197" s="230"/>
      <c r="Z197" s="230"/>
      <c r="AA197" s="230"/>
      <c r="AB197" s="230"/>
      <c r="AC197" s="230"/>
      <c r="AD197" s="230"/>
    </row>
    <row r="198" spans="1:30" x14ac:dyDescent="0.25">
      <c r="A198" s="230"/>
      <c r="B198" s="230"/>
      <c r="C198" s="230"/>
      <c r="D198" s="230"/>
      <c r="E198" s="230"/>
      <c r="F198" s="230"/>
      <c r="G198" s="230"/>
      <c r="H198" s="230"/>
      <c r="I198" s="230"/>
      <c r="J198" s="230"/>
      <c r="K198" s="230"/>
      <c r="L198" s="230"/>
      <c r="M198" s="230"/>
      <c r="N198" s="230"/>
      <c r="O198" s="230"/>
      <c r="P198" s="230"/>
      <c r="Q198" s="230"/>
      <c r="R198" s="230"/>
      <c r="S198" s="230"/>
      <c r="T198" s="230"/>
      <c r="U198" s="230"/>
      <c r="V198" s="230"/>
      <c r="W198" s="230"/>
      <c r="X198" s="230"/>
      <c r="Y198" s="230"/>
      <c r="Z198" s="230"/>
      <c r="AA198" s="230"/>
      <c r="AB198" s="230"/>
      <c r="AC198" s="230"/>
      <c r="AD198" s="230"/>
    </row>
    <row r="199" spans="1:30" x14ac:dyDescent="0.25">
      <c r="A199" s="230"/>
      <c r="B199" s="230"/>
      <c r="C199" s="230"/>
      <c r="D199" s="230"/>
      <c r="E199" s="230"/>
      <c r="F199" s="230"/>
      <c r="G199" s="230"/>
      <c r="H199" s="230"/>
      <c r="I199" s="230"/>
      <c r="J199" s="230"/>
      <c r="K199" s="230"/>
      <c r="L199" s="230"/>
      <c r="M199" s="230"/>
      <c r="N199" s="230"/>
      <c r="O199" s="230"/>
      <c r="P199" s="230"/>
      <c r="Q199" s="230"/>
      <c r="R199" s="230"/>
      <c r="S199" s="230"/>
      <c r="T199" s="230"/>
      <c r="U199" s="230"/>
      <c r="V199" s="230"/>
      <c r="W199" s="230"/>
      <c r="X199" s="230"/>
      <c r="Y199" s="230"/>
      <c r="Z199" s="230"/>
      <c r="AA199" s="230"/>
      <c r="AB199" s="230"/>
      <c r="AC199" s="230"/>
      <c r="AD199" s="230"/>
    </row>
    <row r="200" spans="1:30" x14ac:dyDescent="0.25">
      <c r="A200" s="230"/>
      <c r="B200" s="230"/>
      <c r="C200" s="230"/>
      <c r="D200" s="230"/>
      <c r="E200" s="230"/>
      <c r="F200" s="230"/>
      <c r="G200" s="230"/>
      <c r="H200" s="230"/>
      <c r="I200" s="230"/>
      <c r="J200" s="230"/>
      <c r="K200" s="230"/>
      <c r="L200" s="230"/>
      <c r="M200" s="230"/>
      <c r="N200" s="230"/>
      <c r="O200" s="230"/>
      <c r="P200" s="230"/>
      <c r="Q200" s="230"/>
      <c r="R200" s="230"/>
      <c r="S200" s="230"/>
      <c r="T200" s="230"/>
      <c r="U200" s="230"/>
      <c r="V200" s="230"/>
      <c r="W200" s="230"/>
      <c r="X200" s="230"/>
      <c r="Y200" s="230"/>
      <c r="Z200" s="230"/>
      <c r="AA200" s="230"/>
      <c r="AB200" s="230"/>
      <c r="AC200" s="230"/>
      <c r="AD200" s="230"/>
    </row>
  </sheetData>
  <dataValidations disablePrompts="1" count="3">
    <dataValidation type="list" allowBlank="1" showInputMessage="1" showErrorMessage="1" sqref="E95:E96 AI57 D56:D57" xr:uid="{00000000-0002-0000-0E00-000000000000}">
      <formula1>INDIRECT(#REF!)</formula1>
    </dataValidation>
    <dataValidation type="list" allowBlank="1" showInputMessage="1" showErrorMessage="1" sqref="E97 AI58" xr:uid="{00000000-0002-0000-0E00-000001000000}">
      <formula1>INDIRECT(#REF!)</formula1>
    </dataValidation>
    <dataValidation type="list" allowBlank="1" showInputMessage="1" showErrorMessage="1" sqref="D58" xr:uid="{00000000-0002-0000-0E00-000002000000}">
      <formula1>INDIRECT($A$4)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C6:X37"/>
  <sheetViews>
    <sheetView topLeftCell="D1" zoomScale="50" zoomScaleNormal="50" workbookViewId="0">
      <selection activeCell="O36" sqref="O36"/>
    </sheetView>
  </sheetViews>
  <sheetFormatPr baseColWidth="10" defaultRowHeight="15" x14ac:dyDescent="0.25"/>
  <cols>
    <col min="4" max="4" width="26.85546875" customWidth="1"/>
    <col min="5" max="5" width="21.42578125" customWidth="1"/>
    <col min="6" max="6" width="22.85546875" customWidth="1"/>
    <col min="7" max="7" width="19.7109375" customWidth="1"/>
    <col min="8" max="8" width="26.42578125" customWidth="1"/>
    <col min="9" max="9" width="22.85546875" customWidth="1"/>
    <col min="13" max="13" width="18.28515625" customWidth="1"/>
    <col min="14" max="14" width="16.42578125" customWidth="1"/>
    <col min="15" max="15" width="17.42578125" customWidth="1"/>
    <col min="16" max="16" width="25" customWidth="1"/>
    <col min="17" max="17" width="19.28515625" customWidth="1"/>
    <col min="18" max="18" width="21.7109375" customWidth="1"/>
    <col min="19" max="19" width="19.28515625" customWidth="1"/>
    <col min="20" max="20" width="16.7109375" customWidth="1"/>
  </cols>
  <sheetData>
    <row r="6" spans="3:23" ht="75" x14ac:dyDescent="0.25">
      <c r="C6" s="4" t="s">
        <v>0</v>
      </c>
      <c r="D6" s="5" t="s">
        <v>52</v>
      </c>
      <c r="E6" s="4" t="s">
        <v>51</v>
      </c>
      <c r="F6" s="6" t="s">
        <v>1</v>
      </c>
      <c r="G6" s="6" t="s">
        <v>16</v>
      </c>
      <c r="H6" s="4" t="s">
        <v>2</v>
      </c>
      <c r="I6" s="4" t="s">
        <v>3</v>
      </c>
      <c r="J6" s="4" t="s">
        <v>23</v>
      </c>
      <c r="K6" s="4" t="s">
        <v>24</v>
      </c>
      <c r="L6" s="4" t="s">
        <v>25</v>
      </c>
      <c r="M6" s="7" t="s">
        <v>4</v>
      </c>
      <c r="N6" s="4" t="s">
        <v>5</v>
      </c>
      <c r="O6" s="4" t="s">
        <v>12</v>
      </c>
      <c r="P6" s="4" t="s">
        <v>13</v>
      </c>
      <c r="Q6" s="4" t="s">
        <v>14</v>
      </c>
      <c r="R6" s="6" t="s">
        <v>6</v>
      </c>
      <c r="S6" s="6" t="s">
        <v>7</v>
      </c>
      <c r="T6" s="6" t="s">
        <v>8</v>
      </c>
      <c r="U6" s="29"/>
      <c r="V6" s="30"/>
      <c r="W6" s="30"/>
    </row>
    <row r="7" spans="3:23" ht="30" x14ac:dyDescent="0.25">
      <c r="C7" s="3">
        <v>1</v>
      </c>
      <c r="D7" s="27" t="s">
        <v>49</v>
      </c>
      <c r="E7" s="27" t="s">
        <v>163</v>
      </c>
      <c r="F7" s="82" t="s">
        <v>181</v>
      </c>
      <c r="G7" s="17" t="s">
        <v>92</v>
      </c>
      <c r="H7" s="18">
        <v>44282</v>
      </c>
      <c r="I7" s="83"/>
      <c r="J7" s="16" t="s">
        <v>27</v>
      </c>
      <c r="K7" s="16" t="s">
        <v>90</v>
      </c>
      <c r="L7" s="28" t="s">
        <v>27</v>
      </c>
      <c r="M7" s="31">
        <v>70</v>
      </c>
      <c r="N7" s="54">
        <v>200</v>
      </c>
      <c r="O7" s="55">
        <f>SUM(M7:N7)</f>
        <v>270</v>
      </c>
      <c r="P7" s="37" t="s">
        <v>169</v>
      </c>
      <c r="Q7" s="37" t="s">
        <v>170</v>
      </c>
      <c r="R7" s="38" t="s">
        <v>171</v>
      </c>
      <c r="S7" s="34" t="s">
        <v>172</v>
      </c>
      <c r="T7" s="78" t="s">
        <v>20</v>
      </c>
      <c r="U7" s="42"/>
      <c r="V7" s="40"/>
      <c r="W7" s="41">
        <v>1</v>
      </c>
    </row>
    <row r="8" spans="3:23" ht="60" x14ac:dyDescent="0.25">
      <c r="C8" s="22">
        <v>2</v>
      </c>
      <c r="D8" s="15" t="s">
        <v>49</v>
      </c>
      <c r="E8" s="16" t="s">
        <v>124</v>
      </c>
      <c r="F8" s="17" t="s">
        <v>152</v>
      </c>
      <c r="G8" s="17" t="s">
        <v>21</v>
      </c>
      <c r="H8" s="18">
        <v>44283</v>
      </c>
      <c r="I8" s="81">
        <v>44284</v>
      </c>
      <c r="J8" s="16" t="s">
        <v>27</v>
      </c>
      <c r="K8" s="16" t="s">
        <v>153</v>
      </c>
      <c r="L8" s="28" t="s">
        <v>147</v>
      </c>
      <c r="M8" s="31">
        <v>0.2</v>
      </c>
      <c r="N8" s="54">
        <v>0.4</v>
      </c>
      <c r="O8" s="51">
        <f>SUM(M8:N8)</f>
        <v>0.60000000000000009</v>
      </c>
      <c r="P8" s="19" t="s">
        <v>154</v>
      </c>
      <c r="Q8" s="19" t="s">
        <v>155</v>
      </c>
      <c r="R8" s="20" t="s">
        <v>156</v>
      </c>
      <c r="S8" s="17" t="s">
        <v>131</v>
      </c>
      <c r="T8" s="80" t="s">
        <v>15</v>
      </c>
      <c r="U8" s="39"/>
      <c r="V8" s="40"/>
      <c r="W8" s="41">
        <v>1</v>
      </c>
    </row>
    <row r="9" spans="3:23" ht="30" x14ac:dyDescent="0.25">
      <c r="C9" s="22">
        <v>3</v>
      </c>
      <c r="D9" s="28" t="s">
        <v>49</v>
      </c>
      <c r="E9" s="28" t="s">
        <v>212</v>
      </c>
      <c r="F9" s="84" t="s">
        <v>158</v>
      </c>
      <c r="G9" s="84" t="s">
        <v>92</v>
      </c>
      <c r="H9" s="18">
        <v>44283</v>
      </c>
      <c r="I9" s="81"/>
      <c r="J9" s="25" t="s">
        <v>28</v>
      </c>
      <c r="K9" s="25" t="s">
        <v>127</v>
      </c>
      <c r="L9" s="25" t="s">
        <v>89</v>
      </c>
      <c r="M9" s="56">
        <v>0</v>
      </c>
      <c r="N9" s="57">
        <v>430</v>
      </c>
      <c r="O9" s="51">
        <f>SUM(M9:N9)</f>
        <v>430</v>
      </c>
      <c r="P9" s="19" t="s">
        <v>160</v>
      </c>
      <c r="Q9" s="19" t="s">
        <v>161</v>
      </c>
      <c r="R9" s="20" t="s">
        <v>159</v>
      </c>
      <c r="S9" s="17" t="s">
        <v>131</v>
      </c>
      <c r="T9" s="78" t="s">
        <v>20</v>
      </c>
      <c r="U9" s="42"/>
      <c r="V9" s="40">
        <v>1</v>
      </c>
      <c r="W9" s="41"/>
    </row>
    <row r="10" spans="3:23" ht="30" x14ac:dyDescent="0.25">
      <c r="C10" s="22">
        <v>4</v>
      </c>
      <c r="D10" s="15" t="s">
        <v>49</v>
      </c>
      <c r="E10" s="16" t="s">
        <v>162</v>
      </c>
      <c r="F10" s="17" t="s">
        <v>165</v>
      </c>
      <c r="G10" s="17" t="s">
        <v>92</v>
      </c>
      <c r="H10" s="18">
        <v>44285</v>
      </c>
      <c r="I10" s="81">
        <v>44285</v>
      </c>
      <c r="J10" s="25" t="s">
        <v>90</v>
      </c>
      <c r="K10" s="25" t="s">
        <v>89</v>
      </c>
      <c r="L10" s="25" t="s">
        <v>89</v>
      </c>
      <c r="M10" s="31">
        <v>2.1</v>
      </c>
      <c r="N10" s="58">
        <v>0</v>
      </c>
      <c r="O10" s="51">
        <f t="shared" ref="O10:O17" si="0">SUM(M10:N10)</f>
        <v>2.1</v>
      </c>
      <c r="P10" s="37" t="s">
        <v>166</v>
      </c>
      <c r="Q10" s="37" t="s">
        <v>167</v>
      </c>
      <c r="R10" s="20" t="s">
        <v>168</v>
      </c>
      <c r="S10" s="17" t="s">
        <v>137</v>
      </c>
      <c r="T10" s="78" t="s">
        <v>20</v>
      </c>
      <c r="U10" s="42">
        <v>1</v>
      </c>
      <c r="V10" s="40"/>
      <c r="W10" s="41"/>
    </row>
    <row r="11" spans="3:23" ht="45" x14ac:dyDescent="0.25">
      <c r="C11" s="22">
        <v>5</v>
      </c>
      <c r="D11" s="16" t="s">
        <v>49</v>
      </c>
      <c r="E11" s="16" t="s">
        <v>162</v>
      </c>
      <c r="F11" s="17" t="s">
        <v>173</v>
      </c>
      <c r="G11" s="17" t="s">
        <v>92</v>
      </c>
      <c r="H11" s="18">
        <v>44286</v>
      </c>
      <c r="I11" s="35">
        <v>44286</v>
      </c>
      <c r="J11" s="16" t="s">
        <v>27</v>
      </c>
      <c r="K11" s="16" t="s">
        <v>28</v>
      </c>
      <c r="L11" s="16" t="s">
        <v>28</v>
      </c>
      <c r="M11" s="64">
        <v>2.8</v>
      </c>
      <c r="N11" s="33">
        <v>0</v>
      </c>
      <c r="O11" s="51">
        <f t="shared" si="0"/>
        <v>2.8</v>
      </c>
      <c r="P11" s="19" t="s">
        <v>174</v>
      </c>
      <c r="Q11" s="19" t="s">
        <v>175</v>
      </c>
      <c r="R11" s="38" t="s">
        <v>176</v>
      </c>
      <c r="S11" s="34" t="s">
        <v>10</v>
      </c>
      <c r="T11" s="78" t="s">
        <v>20</v>
      </c>
      <c r="U11" s="42">
        <v>1</v>
      </c>
      <c r="V11" s="40"/>
      <c r="W11" s="41"/>
    </row>
    <row r="12" spans="3:23" ht="120" x14ac:dyDescent="0.25">
      <c r="C12" s="3">
        <v>6</v>
      </c>
      <c r="D12" s="15" t="s">
        <v>49</v>
      </c>
      <c r="E12" s="16" t="s">
        <v>40</v>
      </c>
      <c r="F12" s="17" t="s">
        <v>182</v>
      </c>
      <c r="G12" s="17" t="s">
        <v>122</v>
      </c>
      <c r="H12" s="18">
        <v>44287</v>
      </c>
      <c r="I12" s="18"/>
      <c r="J12" s="25" t="s">
        <v>28</v>
      </c>
      <c r="K12" s="25" t="s">
        <v>153</v>
      </c>
      <c r="L12" s="25" t="s">
        <v>89</v>
      </c>
      <c r="M12" s="65">
        <v>0</v>
      </c>
      <c r="N12" s="116">
        <v>45.5</v>
      </c>
      <c r="O12" s="59">
        <f t="shared" si="0"/>
        <v>45.5</v>
      </c>
      <c r="P12" s="19" t="s">
        <v>196</v>
      </c>
      <c r="Q12" s="19" t="s">
        <v>197</v>
      </c>
      <c r="R12" s="20" t="s">
        <v>198</v>
      </c>
      <c r="S12" s="17" t="s">
        <v>199</v>
      </c>
      <c r="T12" s="26" t="s">
        <v>214</v>
      </c>
      <c r="U12" s="42"/>
      <c r="V12" s="41">
        <v>1</v>
      </c>
      <c r="W12" s="41"/>
    </row>
    <row r="13" spans="3:23" ht="60" x14ac:dyDescent="0.25">
      <c r="C13" s="3">
        <v>7</v>
      </c>
      <c r="D13" s="15" t="s">
        <v>49</v>
      </c>
      <c r="E13" s="16" t="s">
        <v>126</v>
      </c>
      <c r="F13" s="17" t="s">
        <v>195</v>
      </c>
      <c r="G13" s="17" t="s">
        <v>122</v>
      </c>
      <c r="H13" s="18">
        <v>44288</v>
      </c>
      <c r="I13" s="18"/>
      <c r="J13" s="25" t="s">
        <v>127</v>
      </c>
      <c r="K13" s="25" t="s">
        <v>153</v>
      </c>
      <c r="L13" s="28" t="s">
        <v>127</v>
      </c>
      <c r="M13" s="64">
        <v>5.59</v>
      </c>
      <c r="N13" s="52">
        <v>11.91</v>
      </c>
      <c r="O13" s="59">
        <f t="shared" si="0"/>
        <v>17.5</v>
      </c>
      <c r="P13" s="19" t="s">
        <v>186</v>
      </c>
      <c r="Q13" s="19" t="s">
        <v>187</v>
      </c>
      <c r="R13" s="20" t="s">
        <v>200</v>
      </c>
      <c r="S13" s="17" t="s">
        <v>102</v>
      </c>
      <c r="T13" s="26" t="s">
        <v>20</v>
      </c>
      <c r="U13" s="42"/>
      <c r="V13" s="40"/>
      <c r="W13" s="41">
        <v>1</v>
      </c>
    </row>
    <row r="14" spans="3:23" ht="195" x14ac:dyDescent="0.25">
      <c r="C14" s="3">
        <v>8</v>
      </c>
      <c r="D14" s="15" t="s">
        <v>49</v>
      </c>
      <c r="E14" s="27" t="s">
        <v>125</v>
      </c>
      <c r="F14" s="17" t="s">
        <v>188</v>
      </c>
      <c r="G14" s="17" t="s">
        <v>122</v>
      </c>
      <c r="H14" s="18">
        <v>44288</v>
      </c>
      <c r="I14" s="18">
        <v>44289</v>
      </c>
      <c r="J14" s="25" t="s">
        <v>89</v>
      </c>
      <c r="K14" s="25" t="s">
        <v>127</v>
      </c>
      <c r="L14" s="25" t="s">
        <v>28</v>
      </c>
      <c r="M14" s="65">
        <v>0</v>
      </c>
      <c r="N14" s="52">
        <v>42</v>
      </c>
      <c r="O14" s="59">
        <f t="shared" si="0"/>
        <v>42</v>
      </c>
      <c r="P14" s="19" t="s">
        <v>189</v>
      </c>
      <c r="Q14" s="19" t="s">
        <v>190</v>
      </c>
      <c r="R14" s="20" t="s">
        <v>201</v>
      </c>
      <c r="S14" s="17" t="s">
        <v>33</v>
      </c>
      <c r="T14" s="17" t="s">
        <v>20</v>
      </c>
      <c r="U14" s="42"/>
      <c r="V14" s="40">
        <v>1</v>
      </c>
      <c r="W14" s="41"/>
    </row>
    <row r="15" spans="3:23" ht="30" x14ac:dyDescent="0.25">
      <c r="C15" s="3">
        <v>9</v>
      </c>
      <c r="D15" s="15" t="s">
        <v>49</v>
      </c>
      <c r="E15" s="16" t="s">
        <v>39</v>
      </c>
      <c r="F15" s="17" t="s">
        <v>192</v>
      </c>
      <c r="G15" s="17" t="s">
        <v>122</v>
      </c>
      <c r="H15" s="18">
        <v>44288</v>
      </c>
      <c r="I15" s="18">
        <v>44288</v>
      </c>
      <c r="J15" s="36" t="s">
        <v>28</v>
      </c>
      <c r="K15" s="36" t="s">
        <v>27</v>
      </c>
      <c r="L15" s="36" t="s">
        <v>28</v>
      </c>
      <c r="M15" s="66">
        <v>0</v>
      </c>
      <c r="N15" s="67">
        <v>7</v>
      </c>
      <c r="O15" s="68">
        <f t="shared" si="0"/>
        <v>7</v>
      </c>
      <c r="P15" s="37" t="s">
        <v>202</v>
      </c>
      <c r="Q15" s="19" t="s">
        <v>203</v>
      </c>
      <c r="R15" s="20"/>
      <c r="S15" s="17" t="s">
        <v>31</v>
      </c>
      <c r="T15" s="17" t="s">
        <v>20</v>
      </c>
      <c r="U15" s="42"/>
      <c r="V15" s="40">
        <v>1</v>
      </c>
      <c r="W15" s="41"/>
    </row>
    <row r="16" spans="3:23" ht="30" x14ac:dyDescent="0.25">
      <c r="C16" s="3">
        <v>10</v>
      </c>
      <c r="D16" s="15" t="s">
        <v>49</v>
      </c>
      <c r="E16" s="16" t="s">
        <v>162</v>
      </c>
      <c r="F16" s="17" t="s">
        <v>210</v>
      </c>
      <c r="G16" s="17" t="s">
        <v>122</v>
      </c>
      <c r="H16" s="18">
        <v>44288</v>
      </c>
      <c r="I16" s="18">
        <v>44288</v>
      </c>
      <c r="J16" s="25" t="s">
        <v>28</v>
      </c>
      <c r="K16" s="25" t="s">
        <v>153</v>
      </c>
      <c r="L16" s="25" t="s">
        <v>89</v>
      </c>
      <c r="M16" s="65">
        <v>0</v>
      </c>
      <c r="N16" s="52">
        <v>1.4</v>
      </c>
      <c r="O16" s="59">
        <f t="shared" si="0"/>
        <v>1.4</v>
      </c>
      <c r="P16" s="19" t="s">
        <v>193</v>
      </c>
      <c r="Q16" s="19" t="s">
        <v>194</v>
      </c>
      <c r="R16" s="20" t="s">
        <v>211</v>
      </c>
      <c r="S16" s="17" t="s">
        <v>191</v>
      </c>
      <c r="T16" s="17" t="s">
        <v>22</v>
      </c>
      <c r="U16" s="42"/>
      <c r="V16" s="40">
        <v>1</v>
      </c>
      <c r="W16" s="41"/>
    </row>
    <row r="17" spans="3:24" ht="45" x14ac:dyDescent="0.25">
      <c r="C17" s="3">
        <v>11</v>
      </c>
      <c r="D17" s="15" t="s">
        <v>206</v>
      </c>
      <c r="E17" s="16" t="s">
        <v>44</v>
      </c>
      <c r="F17" s="17" t="s">
        <v>205</v>
      </c>
      <c r="G17" s="17" t="s">
        <v>122</v>
      </c>
      <c r="H17" s="18">
        <v>44288</v>
      </c>
      <c r="I17" s="18">
        <v>44288</v>
      </c>
      <c r="J17" s="25" t="s">
        <v>28</v>
      </c>
      <c r="K17" s="25" t="s">
        <v>90</v>
      </c>
      <c r="L17" s="25" t="s">
        <v>28</v>
      </c>
      <c r="M17" s="65">
        <v>0</v>
      </c>
      <c r="N17" s="52">
        <v>0.55000000000000004</v>
      </c>
      <c r="O17" s="59">
        <f t="shared" si="0"/>
        <v>0.55000000000000004</v>
      </c>
      <c r="P17" s="19" t="s">
        <v>207</v>
      </c>
      <c r="Q17" s="19" t="s">
        <v>208</v>
      </c>
      <c r="R17" s="20" t="s">
        <v>209</v>
      </c>
      <c r="S17" s="17" t="s">
        <v>204</v>
      </c>
      <c r="T17" s="17" t="s">
        <v>20</v>
      </c>
      <c r="U17" s="42"/>
      <c r="V17" s="40">
        <v>1</v>
      </c>
      <c r="W17" s="41"/>
    </row>
    <row r="18" spans="3:24" ht="45" x14ac:dyDescent="0.25">
      <c r="C18" s="3">
        <v>12</v>
      </c>
      <c r="D18" s="15" t="s">
        <v>123</v>
      </c>
      <c r="E18" s="16" t="s">
        <v>124</v>
      </c>
      <c r="F18" s="17" t="s">
        <v>215</v>
      </c>
      <c r="G18" s="17" t="s">
        <v>122</v>
      </c>
      <c r="H18" s="18">
        <v>44289</v>
      </c>
      <c r="I18" s="18">
        <v>44289</v>
      </c>
      <c r="J18" s="25" t="s">
        <v>153</v>
      </c>
      <c r="K18" s="25" t="s">
        <v>28</v>
      </c>
      <c r="L18" s="25" t="s">
        <v>28</v>
      </c>
      <c r="M18" s="64">
        <v>1</v>
      </c>
      <c r="N18" s="52">
        <v>0</v>
      </c>
      <c r="O18" s="60">
        <f>SUM(M18:N18)</f>
        <v>1</v>
      </c>
      <c r="P18" s="85" t="s">
        <v>222</v>
      </c>
      <c r="Q18" s="85" t="s">
        <v>223</v>
      </c>
      <c r="R18" s="20" t="s">
        <v>216</v>
      </c>
      <c r="S18" s="17" t="s">
        <v>131</v>
      </c>
      <c r="T18" s="17" t="s">
        <v>217</v>
      </c>
      <c r="U18" s="42">
        <v>1</v>
      </c>
      <c r="V18" s="40"/>
      <c r="W18" s="41"/>
    </row>
    <row r="19" spans="3:24" ht="60" x14ac:dyDescent="0.25">
      <c r="C19" s="3">
        <v>13</v>
      </c>
      <c r="D19" s="63" t="s">
        <v>123</v>
      </c>
      <c r="E19" s="63" t="s">
        <v>218</v>
      </c>
      <c r="F19" s="86" t="s">
        <v>48</v>
      </c>
      <c r="G19" s="71" t="s">
        <v>30</v>
      </c>
      <c r="H19" s="87">
        <v>44289</v>
      </c>
      <c r="I19" s="87"/>
      <c r="J19" s="63" t="s">
        <v>27</v>
      </c>
      <c r="K19" s="63" t="s">
        <v>28</v>
      </c>
      <c r="L19" s="63" t="s">
        <v>28</v>
      </c>
      <c r="M19" s="64">
        <v>3.5</v>
      </c>
      <c r="N19" s="52">
        <v>0</v>
      </c>
      <c r="O19" s="59">
        <f t="shared" ref="O19" si="1">SUM(M19:N19)</f>
        <v>3.5</v>
      </c>
      <c r="P19" s="88" t="s">
        <v>219</v>
      </c>
      <c r="Q19" s="88" t="s">
        <v>220</v>
      </c>
      <c r="R19" s="86" t="s">
        <v>221</v>
      </c>
      <c r="S19" s="71" t="s">
        <v>10</v>
      </c>
      <c r="T19" s="73" t="s">
        <v>15</v>
      </c>
      <c r="U19" s="42">
        <v>1</v>
      </c>
      <c r="V19" s="40"/>
      <c r="W19" s="41"/>
    </row>
    <row r="20" spans="3:24" ht="135" x14ac:dyDescent="0.25">
      <c r="C20" s="3">
        <v>14</v>
      </c>
      <c r="D20" s="43" t="s">
        <v>49</v>
      </c>
      <c r="E20" s="43" t="s">
        <v>225</v>
      </c>
      <c r="F20" s="89" t="s">
        <v>62</v>
      </c>
      <c r="G20" s="89" t="s">
        <v>30</v>
      </c>
      <c r="H20" s="90">
        <v>44289</v>
      </c>
      <c r="I20" s="87">
        <v>44290</v>
      </c>
      <c r="J20" s="63" t="s">
        <v>153</v>
      </c>
      <c r="K20" s="63" t="s">
        <v>226</v>
      </c>
      <c r="L20" s="63" t="s">
        <v>226</v>
      </c>
      <c r="M20" s="64">
        <v>3</v>
      </c>
      <c r="N20" s="69">
        <v>0</v>
      </c>
      <c r="O20" s="59">
        <v>3</v>
      </c>
      <c r="P20" s="88" t="s">
        <v>227</v>
      </c>
      <c r="Q20" s="88" t="s">
        <v>228</v>
      </c>
      <c r="R20" s="86" t="s">
        <v>224</v>
      </c>
      <c r="S20" s="71" t="s">
        <v>32</v>
      </c>
      <c r="T20" s="73" t="s">
        <v>20</v>
      </c>
      <c r="U20" s="42">
        <v>1</v>
      </c>
      <c r="V20" s="40"/>
      <c r="W20" s="41"/>
    </row>
    <row r="21" spans="3:24" ht="165" x14ac:dyDescent="0.25">
      <c r="C21" s="3">
        <v>15</v>
      </c>
      <c r="D21" s="43" t="s">
        <v>123</v>
      </c>
      <c r="E21" s="91" t="s">
        <v>39</v>
      </c>
      <c r="F21" s="89" t="s">
        <v>229</v>
      </c>
      <c r="G21" s="89" t="s">
        <v>30</v>
      </c>
      <c r="H21" s="90">
        <v>44290</v>
      </c>
      <c r="I21" s="72">
        <v>44290</v>
      </c>
      <c r="J21" s="63" t="s">
        <v>27</v>
      </c>
      <c r="K21" s="63" t="s">
        <v>27</v>
      </c>
      <c r="L21" s="63" t="s">
        <v>27</v>
      </c>
      <c r="M21" s="64">
        <v>1.88</v>
      </c>
      <c r="N21" s="52">
        <v>42</v>
      </c>
      <c r="O21" s="61">
        <f>SUM(M21:N21)</f>
        <v>43.88</v>
      </c>
      <c r="P21" s="73" t="s">
        <v>230</v>
      </c>
      <c r="Q21" s="73" t="s">
        <v>231</v>
      </c>
      <c r="R21" s="92" t="s">
        <v>261</v>
      </c>
      <c r="S21" s="71" t="s">
        <v>31</v>
      </c>
      <c r="T21" s="73" t="s">
        <v>26</v>
      </c>
      <c r="U21" s="42"/>
      <c r="V21" s="40"/>
      <c r="W21" s="41">
        <v>1</v>
      </c>
    </row>
    <row r="22" spans="3:24" ht="45" x14ac:dyDescent="0.25">
      <c r="C22" s="3">
        <v>16</v>
      </c>
      <c r="D22" s="63" t="s">
        <v>123</v>
      </c>
      <c r="E22" s="63" t="s">
        <v>44</v>
      </c>
      <c r="F22" s="86" t="s">
        <v>205</v>
      </c>
      <c r="G22" s="71" t="s">
        <v>122</v>
      </c>
      <c r="H22" s="87">
        <v>44290</v>
      </c>
      <c r="I22" s="87">
        <v>44290</v>
      </c>
      <c r="J22" s="63" t="s">
        <v>127</v>
      </c>
      <c r="K22" s="63" t="s">
        <v>89</v>
      </c>
      <c r="L22" s="63" t="s">
        <v>89</v>
      </c>
      <c r="M22" s="64">
        <v>0.58550000000000002</v>
      </c>
      <c r="N22" s="70"/>
      <c r="O22" s="59">
        <v>0.58550000000000002</v>
      </c>
      <c r="P22" s="88" t="s">
        <v>232</v>
      </c>
      <c r="Q22" s="88" t="s">
        <v>233</v>
      </c>
      <c r="R22" s="86" t="s">
        <v>234</v>
      </c>
      <c r="S22" s="71" t="s">
        <v>204</v>
      </c>
      <c r="T22" s="73"/>
      <c r="U22" s="42">
        <v>1</v>
      </c>
      <c r="V22" s="40"/>
      <c r="W22" s="41"/>
    </row>
    <row r="23" spans="3:24" ht="90" x14ac:dyDescent="0.25">
      <c r="C23" s="3">
        <v>17</v>
      </c>
      <c r="D23" s="93" t="s">
        <v>123</v>
      </c>
      <c r="E23" s="94" t="s">
        <v>236</v>
      </c>
      <c r="F23" s="95" t="s">
        <v>235</v>
      </c>
      <c r="G23" s="96" t="s">
        <v>122</v>
      </c>
      <c r="H23" s="97">
        <v>44290</v>
      </c>
      <c r="I23" s="97">
        <v>44290</v>
      </c>
      <c r="J23" s="63" t="s">
        <v>27</v>
      </c>
      <c r="K23" s="63" t="s">
        <v>89</v>
      </c>
      <c r="L23" s="63" t="s">
        <v>89</v>
      </c>
      <c r="M23" s="64">
        <v>2</v>
      </c>
      <c r="N23" s="70"/>
      <c r="O23" s="28">
        <v>2</v>
      </c>
      <c r="P23" s="88" t="s">
        <v>237</v>
      </c>
      <c r="Q23" s="94" t="s">
        <v>238</v>
      </c>
      <c r="R23" s="95" t="s">
        <v>239</v>
      </c>
      <c r="S23" s="96" t="s">
        <v>131</v>
      </c>
      <c r="T23" s="98" t="s">
        <v>240</v>
      </c>
      <c r="U23" s="45">
        <v>1</v>
      </c>
      <c r="V23" s="46"/>
      <c r="W23" s="47"/>
    </row>
    <row r="24" spans="3:24" ht="30" x14ac:dyDescent="0.25">
      <c r="C24" s="3">
        <v>18</v>
      </c>
      <c r="D24" s="63" t="s">
        <v>206</v>
      </c>
      <c r="E24" s="63" t="s">
        <v>42</v>
      </c>
      <c r="F24" s="71" t="s">
        <v>164</v>
      </c>
      <c r="G24" s="71" t="s">
        <v>21</v>
      </c>
      <c r="H24" s="72">
        <v>44288</v>
      </c>
      <c r="I24" s="72">
        <v>44289</v>
      </c>
      <c r="J24" s="63" t="s">
        <v>241</v>
      </c>
      <c r="K24" s="63" t="s">
        <v>27</v>
      </c>
      <c r="L24" s="63" t="s">
        <v>28</v>
      </c>
      <c r="M24" s="65">
        <v>0</v>
      </c>
      <c r="N24" s="14">
        <v>5</v>
      </c>
      <c r="O24" s="28">
        <v>5</v>
      </c>
      <c r="P24" s="73" t="s">
        <v>242</v>
      </c>
      <c r="Q24" s="99" t="s">
        <v>243</v>
      </c>
      <c r="R24" s="71" t="s">
        <v>171</v>
      </c>
      <c r="S24" s="71" t="s">
        <v>34</v>
      </c>
      <c r="T24" s="73" t="s">
        <v>15</v>
      </c>
      <c r="U24" s="48"/>
      <c r="V24" s="49">
        <v>1</v>
      </c>
      <c r="W24" s="50"/>
    </row>
    <row r="25" spans="3:24" ht="30" x14ac:dyDescent="0.25">
      <c r="C25" s="3">
        <v>19</v>
      </c>
      <c r="D25" s="63" t="s">
        <v>123</v>
      </c>
      <c r="E25" s="63" t="s">
        <v>163</v>
      </c>
      <c r="F25" s="71" t="s">
        <v>257</v>
      </c>
      <c r="G25" s="71" t="s">
        <v>30</v>
      </c>
      <c r="H25" s="72">
        <v>44288</v>
      </c>
      <c r="I25" s="72">
        <v>44290</v>
      </c>
      <c r="J25" s="63" t="s">
        <v>28</v>
      </c>
      <c r="K25" s="63" t="s">
        <v>27</v>
      </c>
      <c r="L25" s="63" t="s">
        <v>28</v>
      </c>
      <c r="M25" s="65">
        <v>0</v>
      </c>
      <c r="N25" s="14">
        <v>17</v>
      </c>
      <c r="O25" s="28">
        <v>17</v>
      </c>
      <c r="P25" s="80" t="s">
        <v>244</v>
      </c>
      <c r="Q25" s="73" t="s">
        <v>245</v>
      </c>
      <c r="R25" s="71" t="s">
        <v>171</v>
      </c>
      <c r="S25" s="71" t="s">
        <v>34</v>
      </c>
      <c r="T25" s="73" t="s">
        <v>15</v>
      </c>
      <c r="U25" s="42"/>
      <c r="V25" s="40">
        <v>1</v>
      </c>
      <c r="W25" s="41"/>
    </row>
    <row r="26" spans="3:24" ht="135" x14ac:dyDescent="0.25">
      <c r="C26" s="3">
        <v>20</v>
      </c>
      <c r="D26" s="74" t="s">
        <v>123</v>
      </c>
      <c r="E26" s="63" t="s">
        <v>260</v>
      </c>
      <c r="F26" s="75" t="s">
        <v>210</v>
      </c>
      <c r="G26" s="75" t="s">
        <v>122</v>
      </c>
      <c r="H26" s="76">
        <v>44288</v>
      </c>
      <c r="I26" s="76">
        <v>44291</v>
      </c>
      <c r="J26" s="15" t="s">
        <v>127</v>
      </c>
      <c r="K26" s="15" t="s">
        <v>89</v>
      </c>
      <c r="L26" s="15" t="s">
        <v>89</v>
      </c>
      <c r="M26" s="64">
        <v>4.45</v>
      </c>
      <c r="N26" s="21">
        <v>0</v>
      </c>
      <c r="O26" s="77">
        <v>4.45</v>
      </c>
      <c r="P26" s="73" t="s">
        <v>253</v>
      </c>
      <c r="Q26" s="73" t="s">
        <v>252</v>
      </c>
      <c r="R26" s="71" t="s">
        <v>254</v>
      </c>
      <c r="S26" s="71" t="s">
        <v>255</v>
      </c>
      <c r="T26" s="73" t="s">
        <v>256</v>
      </c>
      <c r="U26" s="42">
        <v>1</v>
      </c>
      <c r="V26" s="40"/>
      <c r="W26" s="41"/>
    </row>
    <row r="27" spans="3:24" ht="72.75" customHeight="1" x14ac:dyDescent="0.25">
      <c r="C27" s="3">
        <v>21</v>
      </c>
      <c r="D27" s="79" t="s">
        <v>206</v>
      </c>
      <c r="E27" s="117" t="s">
        <v>264</v>
      </c>
      <c r="F27" s="16" t="s">
        <v>266</v>
      </c>
      <c r="G27" s="16" t="s">
        <v>122</v>
      </c>
      <c r="H27" s="118">
        <v>44288</v>
      </c>
      <c r="I27" s="118">
        <v>44293</v>
      </c>
      <c r="J27" s="16" t="s">
        <v>28</v>
      </c>
      <c r="K27" s="16" t="s">
        <v>27</v>
      </c>
      <c r="L27" s="16" t="s">
        <v>241</v>
      </c>
      <c r="M27" s="32">
        <v>0</v>
      </c>
      <c r="N27" s="53">
        <v>45</v>
      </c>
      <c r="O27" s="119">
        <v>45</v>
      </c>
      <c r="P27" s="73"/>
      <c r="Q27" s="73"/>
      <c r="R27" s="71" t="s">
        <v>267</v>
      </c>
      <c r="S27" s="71"/>
      <c r="T27" s="73" t="s">
        <v>15</v>
      </c>
      <c r="U27" s="42"/>
      <c r="V27" s="40">
        <v>1</v>
      </c>
      <c r="W27" s="41"/>
    </row>
    <row r="28" spans="3:24" ht="44.25" customHeight="1" x14ac:dyDescent="0.25">
      <c r="C28" s="3"/>
      <c r="D28" s="63"/>
      <c r="E28" s="63"/>
      <c r="F28" s="71"/>
      <c r="G28" s="71"/>
      <c r="H28" s="72"/>
      <c r="I28" s="72"/>
      <c r="J28" s="111"/>
      <c r="K28" s="111"/>
      <c r="L28" s="111"/>
      <c r="M28" s="112"/>
      <c r="N28" s="14"/>
      <c r="O28" s="113"/>
      <c r="P28" s="73"/>
      <c r="Q28" s="73"/>
      <c r="R28" s="71"/>
      <c r="S28" s="71"/>
      <c r="T28" s="73"/>
      <c r="U28" s="42"/>
      <c r="V28" s="40"/>
      <c r="W28" s="41"/>
    </row>
    <row r="29" spans="3:24" ht="51" customHeight="1" x14ac:dyDescent="0.25">
      <c r="C29" s="3"/>
      <c r="D29" s="104"/>
      <c r="E29" s="105"/>
      <c r="F29" s="104"/>
      <c r="G29" s="104"/>
      <c r="H29" s="106"/>
      <c r="I29" s="106"/>
      <c r="J29" s="107"/>
      <c r="K29" s="107"/>
      <c r="L29" s="107"/>
      <c r="M29" s="108"/>
      <c r="N29" s="109"/>
      <c r="O29" s="110"/>
      <c r="P29" s="107"/>
      <c r="Q29" s="107"/>
      <c r="R29" s="107"/>
      <c r="S29" s="107"/>
      <c r="T29" s="107"/>
      <c r="U29" s="107"/>
      <c r="V29" s="107"/>
      <c r="W29" s="107"/>
      <c r="X29" s="62"/>
    </row>
    <row r="30" spans="3:24" ht="44.25" customHeight="1" x14ac:dyDescent="0.25">
      <c r="C30" s="8"/>
      <c r="D30" s="123"/>
      <c r="E30" s="124"/>
      <c r="F30" s="124"/>
      <c r="G30" s="124"/>
      <c r="H30" s="124"/>
      <c r="I30" s="124"/>
      <c r="J30" s="125"/>
      <c r="K30" s="125"/>
      <c r="L30" s="125"/>
      <c r="M30" s="126">
        <f>SUM(M7:M27)</f>
        <v>97.105499999999992</v>
      </c>
      <c r="N30" s="127">
        <f>SUM(N7:N27)</f>
        <v>847.75999999999988</v>
      </c>
      <c r="O30" s="128">
        <f>SUM(O7:O27)</f>
        <v>944.8655</v>
      </c>
      <c r="P30" s="124"/>
      <c r="Q30" s="13"/>
      <c r="R30" s="13"/>
      <c r="S30" s="13"/>
      <c r="T30" s="13"/>
      <c r="U30" s="100">
        <f>SUM(U7:U29)</f>
        <v>8</v>
      </c>
      <c r="V30" s="101">
        <f>SUM(V7:V29)</f>
        <v>9</v>
      </c>
      <c r="W30" s="101">
        <f>SUM(W7:W29)</f>
        <v>4</v>
      </c>
    </row>
    <row r="31" spans="3:24" ht="15.75" x14ac:dyDescent="0.25">
      <c r="C31" s="1"/>
      <c r="D31" s="102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91"/>
      <c r="W31" s="91"/>
    </row>
    <row r="32" spans="3:24" ht="15.75" x14ac:dyDescent="0.25">
      <c r="C32" s="1"/>
      <c r="D32" s="2"/>
      <c r="E32" s="1"/>
      <c r="F32" s="1"/>
      <c r="G32" s="1"/>
      <c r="H32" s="1"/>
      <c r="I32" s="1"/>
      <c r="J32" s="1"/>
      <c r="K32" s="1"/>
      <c r="L32" s="1"/>
      <c r="M32" s="103"/>
      <c r="N32" s="103"/>
      <c r="O32" s="103"/>
      <c r="P32" s="1"/>
      <c r="Q32" s="1"/>
      <c r="R32" s="1"/>
      <c r="S32" s="1"/>
      <c r="T32" s="1"/>
      <c r="U32" s="1"/>
    </row>
    <row r="33" spans="3:21" ht="15.75" x14ac:dyDescent="0.25">
      <c r="C33" s="1"/>
      <c r="D33" s="2"/>
      <c r="E33" s="1"/>
      <c r="F33" s="1"/>
      <c r="G33" s="1"/>
      <c r="H33" s="1"/>
      <c r="I33" s="1"/>
      <c r="J33" s="1"/>
      <c r="K33" s="1"/>
      <c r="L33" s="1"/>
      <c r="M33" s="103"/>
      <c r="N33" s="103"/>
      <c r="O33" s="103"/>
      <c r="P33" s="1"/>
      <c r="Q33" s="1"/>
      <c r="R33" s="1"/>
      <c r="S33" s="1"/>
      <c r="T33" s="1"/>
      <c r="U33" s="1"/>
    </row>
    <row r="34" spans="3:21" ht="15.75" x14ac:dyDescent="0.25">
      <c r="C34" s="1"/>
      <c r="D34" s="2"/>
      <c r="E34" s="1"/>
      <c r="F34" s="1"/>
      <c r="G34" s="1"/>
      <c r="H34" s="1"/>
      <c r="I34" s="1"/>
      <c r="J34" s="1"/>
      <c r="K34" s="1"/>
      <c r="L34" s="1"/>
      <c r="M34" s="120" t="s">
        <v>263</v>
      </c>
      <c r="N34" s="120" t="s">
        <v>268</v>
      </c>
      <c r="O34" s="103"/>
      <c r="P34" s="1"/>
      <c r="Q34" s="1"/>
      <c r="R34" s="1"/>
      <c r="S34" s="1"/>
      <c r="T34" s="1"/>
      <c r="U34" s="1"/>
    </row>
    <row r="35" spans="3:21" x14ac:dyDescent="0.25">
      <c r="C35" s="1"/>
      <c r="D35" s="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3:21" x14ac:dyDescent="0.25">
      <c r="M36" s="114"/>
      <c r="N36" s="115"/>
      <c r="O36" s="114"/>
    </row>
    <row r="37" spans="3:21" x14ac:dyDescent="0.25">
      <c r="M37" s="114"/>
      <c r="N37" s="114"/>
      <c r="O37" s="114"/>
    </row>
  </sheetData>
  <dataValidations count="2">
    <dataValidation type="list" allowBlank="1" showInputMessage="1" showErrorMessage="1" sqref="E20 E24" xr:uid="{00000000-0002-0000-1000-000000000000}">
      <formula1>INDIRECT($B$2)</formula1>
    </dataValidation>
    <dataValidation type="list" allowBlank="1" showInputMessage="1" showErrorMessage="1" sqref="E19 E22:E23" xr:uid="{00000000-0002-0000-1000-000001000000}">
      <formula1>INDIRECT($A$2)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 Grafica </vt:lpstr>
      <vt:lpstr>Hoja1</vt:lpstr>
      <vt:lpstr>Hoja4</vt:lpstr>
      <vt:lpstr>Registro IF  30 Abril 2021</vt:lpstr>
      <vt:lpstr>No de dias </vt:lpstr>
      <vt:lpstr>Vacaciones </vt:lpstr>
      <vt:lpstr>'Registro IF  30 Abril 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 Cecilia Ceron Rauda</dc:creator>
  <cp:lastModifiedBy>Cristina Ardon de Pineda</cp:lastModifiedBy>
  <cp:lastPrinted>2021-04-12T14:42:11Z</cp:lastPrinted>
  <dcterms:created xsi:type="dcterms:W3CDTF">2020-02-17T16:53:25Z</dcterms:created>
  <dcterms:modified xsi:type="dcterms:W3CDTF">2021-07-19T20:46:23Z</dcterms:modified>
</cp:coreProperties>
</file>