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blopez\Documents\Bibliotecas\Documents\2021\OIR 2021\agua\"/>
    </mc:Choice>
  </mc:AlternateContent>
  <xr:revisionPtr revIDLastSave="0" documentId="8_{88A01EBA-8EF1-49C5-A1E3-E19EDC231DE4}" xr6:coauthVersionLast="46" xr6:coauthVersionMax="46" xr10:uidLastSave="{00000000-0000-0000-0000-000000000000}"/>
  <bookViews>
    <workbookView xWindow="-120" yWindow="-120" windowWidth="20730" windowHeight="11160" xr2:uid="{00000000-000D-0000-FFFF-FFFF00000000}"/>
  </bookViews>
  <sheets>
    <sheet name="Resultados" sheetId="1" r:id="rId1"/>
  </sheets>
  <calcPr calcId="181029"/>
</workbook>
</file>

<file path=xl/calcChain.xml><?xml version="1.0" encoding="utf-8"?>
<calcChain xmlns="http://schemas.openxmlformats.org/spreadsheetml/2006/main">
  <c r="BL8" i="1" l="1"/>
  <c r="BN8" i="1"/>
  <c r="BO8" i="1"/>
  <c r="BR8" i="1"/>
  <c r="BU8" i="1"/>
  <c r="BL9" i="1"/>
  <c r="BN9" i="1"/>
  <c r="BO9" i="1"/>
  <c r="BP9" i="1"/>
  <c r="BU9" i="1"/>
  <c r="BR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M7" authorId="0" shapeId="0" xr:uid="{00000000-0006-0000-0000-000001000000}">
      <text>
        <r>
          <rPr>
            <b/>
            <sz val="9"/>
            <color indexed="81"/>
            <rFont val="Tahoma"/>
            <family val="2"/>
          </rPr>
          <t>usuario:</t>
        </r>
        <r>
          <rPr>
            <sz val="9"/>
            <color indexed="81"/>
            <rFont val="Tahoma"/>
            <family val="2"/>
          </rPr>
          <t xml:space="preserve">
Tabla 1. Procemiento determinación de DBO5 (Labo TYPSA)</t>
        </r>
      </text>
    </comment>
  </commentList>
</comments>
</file>

<file path=xl/sharedStrings.xml><?xml version="1.0" encoding="utf-8"?>
<sst xmlns="http://schemas.openxmlformats.org/spreadsheetml/2006/main" count="242" uniqueCount="150">
  <si>
    <t>ND</t>
  </si>
  <si>
    <t>&lt;LCM</t>
  </si>
  <si>
    <t>Cuerpo receptor</t>
  </si>
  <si>
    <t/>
  </si>
  <si>
    <t>Tributario</t>
  </si>
  <si>
    <t>El Molino</t>
  </si>
  <si>
    <t>&lt; 1.8</t>
  </si>
  <si>
    <t>Suquiapa</t>
  </si>
  <si>
    <t>SUQUIAPA</t>
  </si>
  <si>
    <t>31/07/2015</t>
  </si>
  <si>
    <t>30/07/2015</t>
  </si>
  <si>
    <t>MEDICION EN CANAL DE CONCRETO</t>
  </si>
  <si>
    <t>Río El Molino, aguas abajo Lotificación La Esperanza. Cerca de bocatoma de riego.</t>
  </si>
  <si>
    <t>Este punto se encuentra bastante alejado del punto original ya que en dicho punto no es el nacimiento del Rio el Molino. Se busco el origen de dicho rio, el cual es en unos nacimientos en la lotificacion el Molino. Este punto se encuentra unos 300 metros abajo de dicho nacimiento.</t>
  </si>
  <si>
    <t>Cabecera río El Molino</t>
  </si>
  <si>
    <t>mgP-PO4/L</t>
  </si>
  <si>
    <t>mg N-NO2/l</t>
  </si>
  <si>
    <t>mg N-NO3/l</t>
  </si>
  <si>
    <t>mgN/l</t>
  </si>
  <si>
    <t>g/L</t>
  </si>
  <si>
    <t>mg/l</t>
  </si>
  <si>
    <t>%</t>
  </si>
  <si>
    <t>m2</t>
  </si>
  <si>
    <t>cm</t>
  </si>
  <si>
    <t>p/s</t>
  </si>
  <si>
    <t>m3/s</t>
  </si>
  <si>
    <t>uS/cm</t>
  </si>
  <si>
    <t>Ud</t>
  </si>
  <si>
    <t>ºC</t>
  </si>
  <si>
    <t>MSNM</t>
  </si>
  <si>
    <t>Este</t>
  </si>
  <si>
    <t>Norte</t>
  </si>
  <si>
    <t>mg/L</t>
  </si>
  <si>
    <t>U Co-Pt</t>
  </si>
  <si>
    <t>mL/L</t>
  </si>
  <si>
    <t>UNT</t>
  </si>
  <si>
    <t>NMP/100 ml</t>
  </si>
  <si>
    <t>Unidades</t>
  </si>
  <si>
    <t>Orden</t>
  </si>
  <si>
    <t>Tipo</t>
  </si>
  <si>
    <t>Nombre</t>
  </si>
  <si>
    <t>Ubicación</t>
  </si>
  <si>
    <t>A008</t>
  </si>
  <si>
    <t>A067</t>
  </si>
  <si>
    <t>A066</t>
  </si>
  <si>
    <t>A064</t>
  </si>
  <si>
    <t>A060</t>
  </si>
  <si>
    <t>A059</t>
  </si>
  <si>
    <t>A055</t>
  </si>
  <si>
    <t>A052</t>
  </si>
  <si>
    <t>A051</t>
  </si>
  <si>
    <t>A042</t>
  </si>
  <si>
    <t>A041</t>
  </si>
  <si>
    <t>A039</t>
  </si>
  <si>
    <t>A034</t>
  </si>
  <si>
    <t>A033</t>
  </si>
  <si>
    <t>A032</t>
  </si>
  <si>
    <t>A031</t>
  </si>
  <si>
    <t>A027</t>
  </si>
  <si>
    <t>A025</t>
  </si>
  <si>
    <t>A024</t>
  </si>
  <si>
    <t>A023</t>
  </si>
  <si>
    <t>A022</t>
  </si>
  <si>
    <t>A021</t>
  </si>
  <si>
    <t>A018_Carbon</t>
  </si>
  <si>
    <t>A018_Bicarb</t>
  </si>
  <si>
    <t>A017</t>
  </si>
  <si>
    <t>A016</t>
  </si>
  <si>
    <t>A015</t>
  </si>
  <si>
    <t>A014</t>
  </si>
  <si>
    <t>A012</t>
  </si>
  <si>
    <t>A011</t>
  </si>
  <si>
    <t>A010</t>
  </si>
  <si>
    <t>A009</t>
  </si>
  <si>
    <t>A007</t>
  </si>
  <si>
    <t>A006</t>
  </si>
  <si>
    <t>A005</t>
  </si>
  <si>
    <t>A004</t>
  </si>
  <si>
    <t>M03A</t>
  </si>
  <si>
    <t>M02A</t>
  </si>
  <si>
    <t>Descripción</t>
  </si>
  <si>
    <t>Orden aguas arriba a aguas abajo</t>
  </si>
  <si>
    <t>Fecha recepción de muestra</t>
  </si>
  <si>
    <t>LDM</t>
  </si>
  <si>
    <t>LDM: Límite de detección del método analítico</t>
  </si>
  <si>
    <t>LCM</t>
  </si>
  <si>
    <t>LCM: Límite de cuantificación del método analítico</t>
  </si>
  <si>
    <t>Fosfatos</t>
  </si>
  <si>
    <t>Nitritos</t>
  </si>
  <si>
    <t>Nitratos</t>
  </si>
  <si>
    <t>Nitrógeno Total</t>
  </si>
  <si>
    <t>Nitrógeno Kjeldahl</t>
  </si>
  <si>
    <t>Cloruros</t>
  </si>
  <si>
    <t>OD Teórico</t>
  </si>
  <si>
    <t>Saturación Oxígeno</t>
  </si>
  <si>
    <t>Observaciones</t>
  </si>
  <si>
    <t>Área transversal media</t>
  </si>
  <si>
    <t>Proundidad</t>
  </si>
  <si>
    <t>Velocidad</t>
  </si>
  <si>
    <t>Caudal</t>
  </si>
  <si>
    <t>Conductividad</t>
  </si>
  <si>
    <t>pH</t>
  </si>
  <si>
    <t>Oxígeno disuelto</t>
  </si>
  <si>
    <t>Tª agua</t>
  </si>
  <si>
    <t>Tª ambiente</t>
  </si>
  <si>
    <t>Coordenadas medidas</t>
  </si>
  <si>
    <t>Subcuenca</t>
  </si>
  <si>
    <t>Zona prioritaria</t>
  </si>
  <si>
    <t>Hora toma</t>
  </si>
  <si>
    <t>Fecha toma</t>
  </si>
  <si>
    <t>Fósforo total</t>
  </si>
  <si>
    <t>Detergentes</t>
  </si>
  <si>
    <t>Color verdadero</t>
  </si>
  <si>
    <t>Sólidos sedimentables</t>
  </si>
  <si>
    <t>Cianuro libre</t>
  </si>
  <si>
    <t>Aluminio</t>
  </si>
  <si>
    <t>Plomo</t>
  </si>
  <si>
    <t>Cromo</t>
  </si>
  <si>
    <t>Cadmio</t>
  </si>
  <si>
    <t>Turbidez</t>
  </si>
  <si>
    <t>Mercurio</t>
  </si>
  <si>
    <t>Arsénico</t>
  </si>
  <si>
    <t>Nitrógeno Kjeldahl total</t>
  </si>
  <si>
    <t>Selenio</t>
  </si>
  <si>
    <t>Zinc</t>
  </si>
  <si>
    <t>Cobre</t>
  </si>
  <si>
    <t>Níquel</t>
  </si>
  <si>
    <t>Sólidos Suspendidos</t>
  </si>
  <si>
    <t>Aceites y grasas</t>
  </si>
  <si>
    <t>DQO</t>
  </si>
  <si>
    <t>DBO</t>
  </si>
  <si>
    <t>Fluoruro</t>
  </si>
  <si>
    <t>Carbonatos</t>
  </si>
  <si>
    <t>Bicarbonatos</t>
  </si>
  <si>
    <t>Manganeso</t>
  </si>
  <si>
    <t>Hierro</t>
  </si>
  <si>
    <t>Boro</t>
  </si>
  <si>
    <t>Sólidos disueltos</t>
  </si>
  <si>
    <t xml:space="preserve"> Nitritos</t>
  </si>
  <si>
    <t xml:space="preserve"> Nitratos</t>
  </si>
  <si>
    <t>Sulfatos</t>
  </si>
  <si>
    <t>Sodio</t>
  </si>
  <si>
    <t>Potasio</t>
  </si>
  <si>
    <t>Magnesio</t>
  </si>
  <si>
    <t>Calcio</t>
  </si>
  <si>
    <t>Coliformes totales</t>
  </si>
  <si>
    <t>Coliformes fecales</t>
  </si>
  <si>
    <t>Parámetro</t>
  </si>
  <si>
    <t>MINISTERIO DE MEDIO AMBIENTE Y RECURSOS NATURALES</t>
  </si>
  <si>
    <t>GERENCIA DE GESTION INTEGRADA DEL RECURSO HIDRICO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</si>
</sst>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hh:mm:ss;@"/>
  </numFmts>
  <fonts count="6" x14ac:knownFonts="1">
    <font>
      <sz val="10"/>
      <color indexed="8"/>
      <name val="Arial"/>
      <family val="2"/>
    </font>
    <font>
      <sz val="10"/>
      <color indexed="8"/>
      <name val="Gill Sans MT"/>
      <family val="2"/>
    </font>
    <font>
      <sz val="8"/>
      <color theme="1"/>
      <name val="Arial"/>
      <family val="2"/>
    </font>
    <font>
      <b/>
      <sz val="9"/>
      <color indexed="81"/>
      <name val="Tahoma"/>
      <family val="2"/>
    </font>
    <font>
      <sz val="9"/>
      <color indexed="81"/>
      <name val="Tahoma"/>
      <family val="2"/>
    </font>
    <font>
      <sz val="10"/>
      <name val="Arial"/>
      <family val="2"/>
    </font>
  </fonts>
  <fills count="10">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FFFF"/>
        <bgColor indexed="64"/>
      </patternFill>
    </fill>
    <fill>
      <patternFill patternType="solid">
        <fgColor theme="9" tint="0.59999389629810485"/>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5" fillId="0" borderId="0"/>
    <xf numFmtId="0" fontId="5" fillId="0" borderId="0"/>
  </cellStyleXfs>
  <cellXfs count="72">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xf>
    <xf numFmtId="0" fontId="0" fillId="0" borderId="0" xfId="0" applyAlignment="1"/>
    <xf numFmtId="0" fontId="0" fillId="0" borderId="0" xfId="0" applyAlignment="1">
      <alignment vertical="center"/>
    </xf>
    <xf numFmtId="0" fontId="0" fillId="0" borderId="0" xfId="0" applyAlignment="1">
      <alignment horizontal="left" vertical="center" wrapText="1"/>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2" borderId="1" xfId="0" applyFont="1" applyFill="1" applyBorder="1" applyAlignment="1">
      <alignment horizontal="left" vertical="center"/>
    </xf>
    <xf numFmtId="0" fontId="1" fillId="2" borderId="1" xfId="0" applyFont="1" applyFill="1" applyBorder="1" applyAlignment="1">
      <alignment horizontal="right"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 xfId="0" applyFont="1" applyFill="1" applyBorder="1" applyAlignment="1">
      <alignment vertical="center"/>
    </xf>
    <xf numFmtId="0" fontId="1" fillId="4" borderId="1" xfId="0" applyFont="1" applyFill="1" applyBorder="1" applyAlignment="1">
      <alignment horizontal="left" vertical="center" wrapText="1"/>
    </xf>
    <xf numFmtId="0" fontId="0" fillId="3" borderId="1" xfId="0" applyFill="1" applyBorder="1" applyAlignment="1">
      <alignment vertical="center"/>
    </xf>
    <xf numFmtId="0" fontId="1" fillId="2" borderId="1" xfId="0" applyFont="1" applyFill="1" applyBorder="1" applyAlignment="1">
      <alignment vertical="center" wrapText="1"/>
    </xf>
    <xf numFmtId="0" fontId="1" fillId="5"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2" fontId="1" fillId="5" borderId="1" xfId="0" applyNumberFormat="1" applyFont="1" applyFill="1" applyBorder="1" applyAlignment="1">
      <alignment horizontal="center" vertical="center"/>
    </xf>
    <xf numFmtId="0" fontId="1" fillId="5" borderId="4" xfId="0" applyFont="1" applyFill="1" applyBorder="1" applyAlignment="1">
      <alignment horizontal="center" vertical="center"/>
    </xf>
    <xf numFmtId="0" fontId="1" fillId="0" borderId="1" xfId="0" applyFont="1" applyBorder="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14" fontId="1" fillId="9" borderId="1" xfId="0" applyNumberFormat="1" applyFont="1" applyFill="1" applyBorder="1" applyAlignment="1">
      <alignment horizontal="center" wrapText="1"/>
    </xf>
    <xf numFmtId="0" fontId="1" fillId="9" borderId="1" xfId="0" applyFont="1" applyFill="1" applyBorder="1" applyAlignment="1">
      <alignment horizontal="center" wrapText="1"/>
    </xf>
    <xf numFmtId="0" fontId="1" fillId="9" borderId="1" xfId="0" applyFont="1" applyFill="1" applyBorder="1" applyAlignment="1">
      <alignment horizontal="left" vertical="center" wrapText="1"/>
    </xf>
    <xf numFmtId="0" fontId="1" fillId="9" borderId="1" xfId="0" applyFont="1" applyFill="1" applyBorder="1" applyAlignment="1">
      <alignment vertical="center"/>
    </xf>
    <xf numFmtId="0" fontId="1" fillId="9" borderId="1" xfId="0" applyFont="1" applyFill="1" applyBorder="1" applyAlignment="1">
      <alignment horizontal="center" vertical="center"/>
    </xf>
    <xf numFmtId="0" fontId="1" fillId="9" borderId="1" xfId="0" applyFont="1" applyFill="1" applyBorder="1" applyAlignment="1">
      <alignment horizontal="center"/>
    </xf>
    <xf numFmtId="0" fontId="1" fillId="9" borderId="1" xfId="0" applyFont="1" applyFill="1" applyBorder="1" applyAlignment="1">
      <alignment horizontal="left"/>
    </xf>
    <xf numFmtId="2" fontId="1" fillId="9" borderId="1" xfId="0" applyNumberFormat="1" applyFont="1" applyFill="1" applyBorder="1" applyAlignment="1">
      <alignment horizontal="center" wrapText="1"/>
    </xf>
    <xf numFmtId="0" fontId="2" fillId="9" borderId="1" xfId="0" applyFont="1" applyFill="1" applyBorder="1" applyAlignment="1">
      <alignment horizontal="center" vertical="center"/>
    </xf>
    <xf numFmtId="165" fontId="2" fillId="9" borderId="1" xfId="0" applyNumberFormat="1" applyFont="1" applyFill="1" applyBorder="1" applyAlignment="1">
      <alignment horizontal="center" vertical="center"/>
    </xf>
    <xf numFmtId="165" fontId="2" fillId="9" borderId="1" xfId="0" applyNumberFormat="1" applyFont="1" applyFill="1" applyBorder="1" applyAlignment="1">
      <alignment horizontal="left" vertical="center"/>
    </xf>
    <xf numFmtId="0" fontId="1" fillId="9" borderId="1" xfId="0" applyFont="1" applyFill="1" applyBorder="1"/>
    <xf numFmtId="2" fontId="1" fillId="9" borderId="1" xfId="0" applyNumberFormat="1" applyFont="1" applyFill="1" applyBorder="1" applyAlignment="1">
      <alignment horizontal="center"/>
    </xf>
    <xf numFmtId="1" fontId="1" fillId="9" borderId="1" xfId="0" applyNumberFormat="1" applyFont="1" applyFill="1" applyBorder="1" applyAlignment="1">
      <alignment horizontal="center"/>
    </xf>
    <xf numFmtId="164" fontId="1" fillId="9" borderId="1" xfId="0" applyNumberFormat="1" applyFont="1" applyFill="1" applyBorder="1" applyAlignment="1">
      <alignment horizontal="center"/>
    </xf>
    <xf numFmtId="2" fontId="0" fillId="9" borderId="1" xfId="0" applyNumberFormat="1" applyFill="1" applyBorder="1" applyAlignment="1">
      <alignment horizontal="center"/>
    </xf>
    <xf numFmtId="2" fontId="0" fillId="9" borderId="1" xfId="0" applyNumberFormat="1" applyFill="1" applyBorder="1" applyAlignment="1">
      <alignment horizontal="center" vertical="center"/>
    </xf>
    <xf numFmtId="164" fontId="0" fillId="9" borderId="1" xfId="0" applyNumberFormat="1" applyFill="1" applyBorder="1" applyAlignment="1">
      <alignment horizontal="center" vertical="center"/>
    </xf>
    <xf numFmtId="164" fontId="0" fillId="9" borderId="1" xfId="0" applyNumberFormat="1" applyFill="1" applyBorder="1" applyAlignment="1">
      <alignment horizontal="center"/>
    </xf>
    <xf numFmtId="0" fontId="0" fillId="9" borderId="0" xfId="0" applyFill="1"/>
    <xf numFmtId="0" fontId="1" fillId="9" borderId="1" xfId="0" applyFont="1" applyFill="1" applyBorder="1" applyAlignment="1">
      <alignment horizontal="center" vertical="center" wrapText="1"/>
    </xf>
    <xf numFmtId="164" fontId="1" fillId="9" borderId="1" xfId="0" applyNumberFormat="1" applyFont="1" applyFill="1" applyBorder="1" applyAlignment="1">
      <alignment horizontal="center" vertical="center" wrapText="1"/>
    </xf>
    <xf numFmtId="0" fontId="1" fillId="9" borderId="1" xfId="0" quotePrefix="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2" xfId="0" applyFont="1" applyBorder="1" applyAlignment="1">
      <alignment vertical="center"/>
    </xf>
    <xf numFmtId="0" fontId="1" fillId="5" borderId="5" xfId="0" applyFont="1" applyFill="1" applyBorder="1" applyAlignment="1">
      <alignment horizontal="center" vertical="center"/>
    </xf>
    <xf numFmtId="0" fontId="1" fillId="5" borderId="2" xfId="0" applyFont="1" applyFill="1" applyBorder="1" applyAlignment="1">
      <alignment horizontal="center" vertical="center"/>
    </xf>
    <xf numFmtId="0" fontId="1" fillId="7" borderId="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2" xfId="0" applyFont="1" applyFill="1" applyBorder="1" applyAlignment="1">
      <alignment horizontal="left" vertical="center" wrapText="1"/>
    </xf>
    <xf numFmtId="0" fontId="1" fillId="8" borderId="2"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2" xfId="0" applyFont="1" applyFill="1" applyBorder="1" applyAlignment="1">
      <alignment horizontal="center" vertical="center"/>
    </xf>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5" xfId="0" applyBorder="1" applyAlignment="1">
      <alignment horizontal="left"/>
    </xf>
  </cellXfs>
  <cellStyles count="3">
    <cellStyle name="Normal" xfId="0" builtinId="0"/>
    <cellStyle name="Normal 2" xfId="1" xr:uid="{00000000-0005-0000-0000-000001000000}"/>
    <cellStyle name="Normal 4" xfId="2" xr:uid="{00000000-0005-0000-0000-000002000000}"/>
  </cellStyles>
  <dxfs count="6">
    <dxf>
      <fill>
        <patternFill>
          <bgColor theme="8" tint="0.39994506668294322"/>
        </patternFill>
      </fill>
    </dxf>
    <dxf>
      <fill>
        <patternFill>
          <bgColor theme="6" tint="0.39994506668294322"/>
        </patternFill>
      </fill>
    </dxf>
    <dxf>
      <font>
        <color rgb="FF9C0006"/>
      </font>
      <fill>
        <patternFill>
          <bgColor rgb="FFFFC7CE"/>
        </patternFill>
      </fill>
    </dxf>
    <dxf>
      <fill>
        <patternFill>
          <bgColor theme="8" tint="0.39994506668294322"/>
        </patternFill>
      </fill>
    </dxf>
    <dxf>
      <fill>
        <patternFill>
          <bgColor theme="6" tint="0.3999450666829432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19050</xdr:colOff>
      <xdr:row>5</xdr:row>
      <xdr:rowOff>38100</xdr:rowOff>
    </xdr:from>
    <xdr:to>
      <xdr:col>7</xdr:col>
      <xdr:colOff>0</xdr:colOff>
      <xdr:row>6</xdr:row>
      <xdr:rowOff>247650</xdr:rowOff>
    </xdr:to>
    <xdr:cxnSp macro="">
      <xdr:nvCxnSpPr>
        <xdr:cNvPr id="2" name="Conector recto 2">
          <a:extLst>
            <a:ext uri="{FF2B5EF4-FFF2-40B4-BE49-F238E27FC236}">
              <a16:creationId xmlns:a16="http://schemas.microsoft.com/office/drawing/2014/main" id="{00000000-0008-0000-0000-000002000000}"/>
            </a:ext>
          </a:extLst>
        </xdr:cNvPr>
        <xdr:cNvCxnSpPr/>
      </xdr:nvCxnSpPr>
      <xdr:spPr>
        <a:xfrm flipV="1">
          <a:off x="6115050" y="685800"/>
          <a:ext cx="742950" cy="285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CC"/>
  </sheetPr>
  <dimension ref="A1:BU9"/>
  <sheetViews>
    <sheetView tabSelected="1" workbookViewId="0">
      <selection activeCell="H18" sqref="H18"/>
    </sheetView>
  </sheetViews>
  <sheetFormatPr baseColWidth="10" defaultColWidth="11.42578125" defaultRowHeight="12.75" x14ac:dyDescent="0.2"/>
  <cols>
    <col min="1" max="1" width="11.7109375" style="2" customWidth="1"/>
    <col min="2" max="2" width="14.140625" style="6" customWidth="1"/>
    <col min="3" max="3" width="15" style="5" customWidth="1"/>
    <col min="4" max="4" width="10.28515625" style="1" customWidth="1"/>
    <col min="5" max="5" width="7" style="2" customWidth="1"/>
    <col min="6" max="6" width="16.7109375" style="2" customWidth="1"/>
    <col min="7" max="7" width="19.85546875" style="4" customWidth="1"/>
    <col min="8" max="8" width="16.28515625" style="2" customWidth="1"/>
    <col min="9" max="9" width="16.85546875" style="2" customWidth="1"/>
    <col min="10" max="10" width="10.5703125" style="2" customWidth="1"/>
    <col min="11" max="11" width="10.42578125" style="2" customWidth="1"/>
    <col min="12" max="12" width="11.140625" style="2" customWidth="1"/>
    <col min="13" max="13" width="9.140625" style="2" customWidth="1"/>
    <col min="14" max="14" width="10.42578125" style="2" customWidth="1"/>
    <col min="15" max="15" width="11.5703125" style="2" customWidth="1"/>
    <col min="16" max="16" width="11.85546875" style="2" customWidth="1"/>
    <col min="17" max="18" width="13.85546875" style="2" customWidth="1"/>
    <col min="19" max="19" width="15.7109375" style="2" customWidth="1"/>
    <col min="20" max="27" width="13.85546875" style="2" customWidth="1"/>
    <col min="28" max="28" width="16.5703125" style="2" customWidth="1"/>
    <col min="29" max="29" width="14.7109375" style="2" customWidth="1"/>
    <col min="30" max="42" width="13.85546875" style="2" customWidth="1"/>
    <col min="43" max="43" width="19.85546875" style="2" customWidth="1"/>
    <col min="44" max="46" width="13.85546875" style="2" customWidth="1"/>
    <col min="47" max="47" width="12.5703125" style="2" customWidth="1"/>
    <col min="48" max="48" width="11.85546875" style="2" customWidth="1"/>
    <col min="49" max="49" width="13.85546875" style="3" customWidth="1"/>
    <col min="50" max="50" width="11.42578125" customWidth="1"/>
    <col min="51" max="57" width="11.42578125" style="2" customWidth="1"/>
    <col min="58" max="58" width="13.28515625" style="2" customWidth="1"/>
    <col min="59" max="62" width="11.42578125" style="2" customWidth="1"/>
    <col min="63" max="63" width="74.28515625" style="3" customWidth="1"/>
    <col min="64" max="64" width="9.7109375" style="2" customWidth="1"/>
    <col min="65" max="65" width="7.140625" style="2" customWidth="1"/>
    <col min="66" max="66" width="8.5703125" style="2" customWidth="1"/>
    <col min="67" max="67" width="15.7109375" style="2" customWidth="1"/>
    <col min="68" max="68" width="13.42578125" style="1" customWidth="1"/>
    <col min="69" max="69" width="10" style="1" customWidth="1"/>
    <col min="70" max="70" width="10" customWidth="1"/>
    <col min="71" max="73" width="11.42578125" customWidth="1"/>
  </cols>
  <sheetData>
    <row r="1" spans="1:73" x14ac:dyDescent="0.2">
      <c r="A1" s="66" t="s">
        <v>148</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8"/>
    </row>
    <row r="2" spans="1:73" x14ac:dyDescent="0.2">
      <c r="A2" s="69" t="s">
        <v>149</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1"/>
    </row>
    <row r="3" spans="1:73" s="5" customFormat="1" ht="28.5" customHeight="1" x14ac:dyDescent="0.2">
      <c r="A3" s="24"/>
      <c r="B3" s="26"/>
      <c r="C3" s="25"/>
      <c r="D3" s="24"/>
      <c r="E3" s="24"/>
      <c r="F3" s="24"/>
      <c r="G3" s="55" t="s">
        <v>147</v>
      </c>
      <c r="H3" s="56" t="s">
        <v>146</v>
      </c>
      <c r="I3" s="57" t="s">
        <v>145</v>
      </c>
      <c r="J3" s="57" t="s">
        <v>144</v>
      </c>
      <c r="K3" s="57" t="s">
        <v>143</v>
      </c>
      <c r="L3" s="57" t="s">
        <v>142</v>
      </c>
      <c r="M3" s="57" t="s">
        <v>141</v>
      </c>
      <c r="N3" s="57" t="s">
        <v>87</v>
      </c>
      <c r="O3" s="57" t="s">
        <v>140</v>
      </c>
      <c r="P3" s="57" t="s">
        <v>92</v>
      </c>
      <c r="Q3" s="57" t="s">
        <v>139</v>
      </c>
      <c r="R3" s="57" t="s">
        <v>138</v>
      </c>
      <c r="S3" s="57" t="s">
        <v>137</v>
      </c>
      <c r="T3" s="57" t="s">
        <v>136</v>
      </c>
      <c r="U3" s="57" t="s">
        <v>135</v>
      </c>
      <c r="V3" s="57" t="s">
        <v>134</v>
      </c>
      <c r="W3" s="57" t="s">
        <v>133</v>
      </c>
      <c r="X3" s="57" t="s">
        <v>132</v>
      </c>
      <c r="Y3" s="57" t="s">
        <v>131</v>
      </c>
      <c r="Z3" s="57" t="s">
        <v>130</v>
      </c>
      <c r="AA3" s="57" t="s">
        <v>129</v>
      </c>
      <c r="AB3" s="57" t="s">
        <v>128</v>
      </c>
      <c r="AC3" s="57" t="s">
        <v>127</v>
      </c>
      <c r="AD3" s="57" t="s">
        <v>126</v>
      </c>
      <c r="AE3" s="57" t="s">
        <v>125</v>
      </c>
      <c r="AF3" s="57" t="s">
        <v>124</v>
      </c>
      <c r="AG3" s="57" t="s">
        <v>123</v>
      </c>
      <c r="AH3" s="57" t="s">
        <v>122</v>
      </c>
      <c r="AI3" s="57" t="s">
        <v>121</v>
      </c>
      <c r="AJ3" s="57" t="s">
        <v>120</v>
      </c>
      <c r="AK3" s="57" t="s">
        <v>119</v>
      </c>
      <c r="AL3" s="57" t="s">
        <v>118</v>
      </c>
      <c r="AM3" s="57" t="s">
        <v>117</v>
      </c>
      <c r="AN3" s="57" t="s">
        <v>116</v>
      </c>
      <c r="AO3" s="57" t="s">
        <v>115</v>
      </c>
      <c r="AP3" s="57" t="s">
        <v>114</v>
      </c>
      <c r="AQ3" s="57" t="s">
        <v>113</v>
      </c>
      <c r="AR3" s="57" t="s">
        <v>112</v>
      </c>
      <c r="AS3" s="57" t="s">
        <v>111</v>
      </c>
      <c r="AT3" s="57" t="s">
        <v>110</v>
      </c>
      <c r="AU3" s="58" t="s">
        <v>109</v>
      </c>
      <c r="AV3" s="58" t="s">
        <v>108</v>
      </c>
      <c r="AW3" s="58" t="s">
        <v>107</v>
      </c>
      <c r="AX3" s="58" t="s">
        <v>106</v>
      </c>
      <c r="AY3" s="59" t="s">
        <v>105</v>
      </c>
      <c r="AZ3" s="60"/>
      <c r="BA3" s="61"/>
      <c r="BB3" s="58" t="s">
        <v>104</v>
      </c>
      <c r="BC3" s="58" t="s">
        <v>103</v>
      </c>
      <c r="BD3" s="58" t="s">
        <v>102</v>
      </c>
      <c r="BE3" s="58" t="s">
        <v>101</v>
      </c>
      <c r="BF3" s="58" t="s">
        <v>100</v>
      </c>
      <c r="BG3" s="58" t="s">
        <v>99</v>
      </c>
      <c r="BH3" s="58" t="s">
        <v>98</v>
      </c>
      <c r="BI3" s="58" t="s">
        <v>97</v>
      </c>
      <c r="BJ3" s="62" t="s">
        <v>96</v>
      </c>
      <c r="BK3" s="62" t="s">
        <v>95</v>
      </c>
      <c r="BL3" s="63" t="s">
        <v>94</v>
      </c>
      <c r="BM3" s="64" t="s">
        <v>93</v>
      </c>
      <c r="BN3" s="65" t="s">
        <v>92</v>
      </c>
      <c r="BO3" s="65" t="s">
        <v>89</v>
      </c>
      <c r="BP3" s="65" t="s">
        <v>88</v>
      </c>
      <c r="BQ3" s="64" t="s">
        <v>91</v>
      </c>
      <c r="BR3" s="63" t="s">
        <v>90</v>
      </c>
      <c r="BS3" s="65" t="s">
        <v>89</v>
      </c>
      <c r="BT3" s="65" t="s">
        <v>88</v>
      </c>
      <c r="BU3" s="57" t="s">
        <v>87</v>
      </c>
    </row>
    <row r="4" spans="1:73" s="5" customFormat="1" ht="12" customHeight="1" x14ac:dyDescent="0.2">
      <c r="A4" s="27" t="s">
        <v>86</v>
      </c>
      <c r="B4" s="26"/>
      <c r="C4" s="25"/>
      <c r="D4" s="24"/>
      <c r="E4" s="24"/>
      <c r="F4" s="24"/>
      <c r="G4" s="23" t="s">
        <v>85</v>
      </c>
      <c r="H4" s="22" t="s">
        <v>6</v>
      </c>
      <c r="I4" s="17" t="s">
        <v>6</v>
      </c>
      <c r="J4" s="17">
        <v>0.6</v>
      </c>
      <c r="K4" s="17">
        <v>0.15000000000000002</v>
      </c>
      <c r="L4" s="17">
        <v>0.6</v>
      </c>
      <c r="M4" s="17">
        <v>0.3</v>
      </c>
      <c r="N4" s="17">
        <v>3.3000000000000002E-2</v>
      </c>
      <c r="O4" s="21">
        <v>3</v>
      </c>
      <c r="P4" s="21">
        <v>3</v>
      </c>
      <c r="Q4" s="17">
        <v>0.03</v>
      </c>
      <c r="R4" s="17">
        <v>0.03</v>
      </c>
      <c r="S4" s="17">
        <v>30</v>
      </c>
      <c r="T4" s="17">
        <v>0.15</v>
      </c>
      <c r="U4" s="17">
        <v>0.03</v>
      </c>
      <c r="V4" s="17">
        <v>0.03</v>
      </c>
      <c r="W4" s="17">
        <v>3</v>
      </c>
      <c r="X4" s="17">
        <v>3</v>
      </c>
      <c r="Y4" s="17">
        <v>0.15000000000000002</v>
      </c>
      <c r="Z4" s="17">
        <v>16.84</v>
      </c>
      <c r="AA4" s="17">
        <v>27</v>
      </c>
      <c r="AB4" s="17">
        <v>6.3</v>
      </c>
      <c r="AC4" s="17">
        <v>3.8</v>
      </c>
      <c r="AD4" s="17">
        <v>1.5E-3</v>
      </c>
      <c r="AE4" s="17">
        <v>0.03</v>
      </c>
      <c r="AF4" s="17">
        <v>0.03</v>
      </c>
      <c r="AG4" s="17">
        <v>2.9999999999999997E-4</v>
      </c>
      <c r="AH4" s="17">
        <v>0.3</v>
      </c>
      <c r="AI4" s="17">
        <v>2.0999999999999999E-3</v>
      </c>
      <c r="AJ4" s="17">
        <v>2.9999999999999997E-4</v>
      </c>
      <c r="AK4" s="17">
        <v>0.02</v>
      </c>
      <c r="AL4" s="17">
        <v>2.9999999999999997E-4</v>
      </c>
      <c r="AM4" s="17">
        <v>2.0999999999999999E-3</v>
      </c>
      <c r="AN4" s="17">
        <v>1.5E-3</v>
      </c>
      <c r="AO4" s="17">
        <v>1.4999999999999999E-2</v>
      </c>
      <c r="AP4" s="17">
        <v>6.0000000000000001E-3</v>
      </c>
      <c r="AQ4" s="17">
        <v>0.3</v>
      </c>
      <c r="AR4" s="17">
        <v>5</v>
      </c>
      <c r="AS4" s="17">
        <v>0.03</v>
      </c>
      <c r="AT4" s="17">
        <v>0.02</v>
      </c>
      <c r="AU4" s="20"/>
      <c r="AV4" s="20"/>
      <c r="AW4" s="19"/>
      <c r="AX4" s="20"/>
      <c r="AY4" s="20"/>
      <c r="AZ4" s="20"/>
      <c r="BA4" s="20"/>
      <c r="BB4" s="20"/>
      <c r="BC4" s="20"/>
      <c r="BD4" s="20"/>
      <c r="BE4" s="20"/>
      <c r="BF4" s="20"/>
      <c r="BG4" s="20"/>
      <c r="BH4" s="20"/>
      <c r="BI4" s="20"/>
      <c r="BJ4" s="20"/>
      <c r="BK4" s="19"/>
      <c r="BL4" s="18"/>
      <c r="BM4" s="18"/>
      <c r="BN4" s="18"/>
      <c r="BO4" s="18"/>
      <c r="BP4" s="18"/>
      <c r="BQ4" s="18"/>
      <c r="BR4" s="18"/>
      <c r="BS4" s="18"/>
      <c r="BT4" s="18"/>
      <c r="BU4" s="17">
        <v>3.3000000000000002E-2</v>
      </c>
    </row>
    <row r="5" spans="1:73" s="5" customFormat="1" ht="12.75" customHeight="1" x14ac:dyDescent="0.2">
      <c r="A5" s="27" t="s">
        <v>84</v>
      </c>
      <c r="B5" s="26"/>
      <c r="C5" s="25"/>
      <c r="D5" s="24"/>
      <c r="E5" s="24"/>
      <c r="F5" s="24"/>
      <c r="G5" s="23" t="s">
        <v>83</v>
      </c>
      <c r="H5" s="22" t="s">
        <v>6</v>
      </c>
      <c r="I5" s="17" t="s">
        <v>6</v>
      </c>
      <c r="J5" s="17">
        <v>0.2</v>
      </c>
      <c r="K5" s="17">
        <v>0.05</v>
      </c>
      <c r="L5" s="17">
        <v>0.2</v>
      </c>
      <c r="M5" s="17">
        <v>0.1</v>
      </c>
      <c r="N5" s="17">
        <v>0.1</v>
      </c>
      <c r="O5" s="21">
        <v>1</v>
      </c>
      <c r="P5" s="21">
        <v>1</v>
      </c>
      <c r="Q5" s="17">
        <v>0.01</v>
      </c>
      <c r="R5" s="17">
        <v>0.01</v>
      </c>
      <c r="S5" s="17">
        <v>10</v>
      </c>
      <c r="T5" s="17">
        <v>0.05</v>
      </c>
      <c r="U5" s="17">
        <v>0.01</v>
      </c>
      <c r="V5" s="17">
        <v>0.01</v>
      </c>
      <c r="W5" s="17">
        <v>1</v>
      </c>
      <c r="X5" s="17">
        <v>1</v>
      </c>
      <c r="Y5" s="17">
        <v>0.05</v>
      </c>
      <c r="Z5" s="17">
        <v>5.61</v>
      </c>
      <c r="AA5" s="17">
        <v>8.9700000000000006</v>
      </c>
      <c r="AB5" s="17">
        <v>2.1</v>
      </c>
      <c r="AC5" s="17">
        <v>1.27</v>
      </c>
      <c r="AD5" s="17">
        <v>5.0000000000000001E-4</v>
      </c>
      <c r="AE5" s="17">
        <v>0.01</v>
      </c>
      <c r="AF5" s="17">
        <v>0.01</v>
      </c>
      <c r="AG5" s="17">
        <v>1E-4</v>
      </c>
      <c r="AH5" s="17">
        <v>0.1</v>
      </c>
      <c r="AI5" s="17">
        <v>6.9999999999999999E-4</v>
      </c>
      <c r="AJ5" s="17">
        <v>1E-4</v>
      </c>
      <c r="AK5" s="17">
        <v>3.3E-3</v>
      </c>
      <c r="AL5" s="17">
        <v>1E-4</v>
      </c>
      <c r="AM5" s="17">
        <v>6.9999999999999999E-4</v>
      </c>
      <c r="AN5" s="17">
        <v>5.0000000000000001E-4</v>
      </c>
      <c r="AO5" s="17">
        <v>5.0000000000000001E-3</v>
      </c>
      <c r="AP5" s="17">
        <v>2E-3</v>
      </c>
      <c r="AQ5" s="17">
        <v>0.1</v>
      </c>
      <c r="AR5" s="17">
        <v>1.67</v>
      </c>
      <c r="AS5" s="17">
        <v>0.01</v>
      </c>
      <c r="AT5" s="17"/>
      <c r="AU5" s="20"/>
      <c r="AV5" s="20"/>
      <c r="AW5" s="19"/>
      <c r="AX5" s="20"/>
      <c r="AY5" s="20"/>
      <c r="AZ5" s="20"/>
      <c r="BA5" s="20"/>
      <c r="BB5" s="20"/>
      <c r="BC5" s="20"/>
      <c r="BD5" s="20"/>
      <c r="BE5" s="20"/>
      <c r="BF5" s="20"/>
      <c r="BG5" s="20"/>
      <c r="BH5" s="20"/>
      <c r="BI5" s="20"/>
      <c r="BJ5" s="20"/>
      <c r="BK5" s="19"/>
      <c r="BL5" s="18"/>
      <c r="BM5" s="18"/>
      <c r="BN5" s="18"/>
      <c r="BO5" s="18"/>
      <c r="BP5" s="18"/>
      <c r="BQ5" s="18"/>
      <c r="BR5" s="18"/>
      <c r="BS5" s="18"/>
      <c r="BT5" s="18"/>
      <c r="BU5" s="17">
        <v>0.1</v>
      </c>
    </row>
    <row r="6" spans="1:73" s="5" customFormat="1" ht="28.5" customHeight="1" x14ac:dyDescent="0.2">
      <c r="A6" s="51" t="s">
        <v>82</v>
      </c>
      <c r="B6" s="51" t="s">
        <v>81</v>
      </c>
      <c r="C6" s="52"/>
      <c r="D6" s="51"/>
      <c r="E6" s="51"/>
      <c r="F6" s="53" t="s">
        <v>39</v>
      </c>
      <c r="G6" s="16" t="s">
        <v>80</v>
      </c>
      <c r="H6" s="7" t="s">
        <v>79</v>
      </c>
      <c r="I6" s="7" t="s">
        <v>78</v>
      </c>
      <c r="J6" s="7" t="s">
        <v>77</v>
      </c>
      <c r="K6" s="7" t="s">
        <v>76</v>
      </c>
      <c r="L6" s="7" t="s">
        <v>75</v>
      </c>
      <c r="M6" s="7" t="s">
        <v>74</v>
      </c>
      <c r="N6" s="7" t="s">
        <v>42</v>
      </c>
      <c r="O6" s="7" t="s">
        <v>73</v>
      </c>
      <c r="P6" s="7" t="s">
        <v>72</v>
      </c>
      <c r="Q6" s="7" t="s">
        <v>71</v>
      </c>
      <c r="R6" s="7" t="s">
        <v>70</v>
      </c>
      <c r="S6" s="7" t="s">
        <v>69</v>
      </c>
      <c r="T6" s="7" t="s">
        <v>68</v>
      </c>
      <c r="U6" s="7" t="s">
        <v>67</v>
      </c>
      <c r="V6" s="7" t="s">
        <v>66</v>
      </c>
      <c r="W6" s="7" t="s">
        <v>65</v>
      </c>
      <c r="X6" s="7" t="s">
        <v>64</v>
      </c>
      <c r="Y6" s="7" t="s">
        <v>63</v>
      </c>
      <c r="Z6" s="7" t="s">
        <v>62</v>
      </c>
      <c r="AA6" s="7" t="s">
        <v>61</v>
      </c>
      <c r="AB6" s="7" t="s">
        <v>60</v>
      </c>
      <c r="AC6" s="7" t="s">
        <v>59</v>
      </c>
      <c r="AD6" s="7" t="s">
        <v>58</v>
      </c>
      <c r="AE6" s="7" t="s">
        <v>57</v>
      </c>
      <c r="AF6" s="7" t="s">
        <v>56</v>
      </c>
      <c r="AG6" s="7" t="s">
        <v>55</v>
      </c>
      <c r="AH6" s="7" t="s">
        <v>54</v>
      </c>
      <c r="AI6" s="7" t="s">
        <v>53</v>
      </c>
      <c r="AJ6" s="7" t="s">
        <v>52</v>
      </c>
      <c r="AK6" s="7" t="s">
        <v>51</v>
      </c>
      <c r="AL6" s="7" t="s">
        <v>50</v>
      </c>
      <c r="AM6" s="7" t="s">
        <v>49</v>
      </c>
      <c r="AN6" s="7" t="s">
        <v>48</v>
      </c>
      <c r="AO6" s="7" t="s">
        <v>47</v>
      </c>
      <c r="AP6" s="7" t="s">
        <v>46</v>
      </c>
      <c r="AQ6" s="7" t="s">
        <v>45</v>
      </c>
      <c r="AR6" s="7" t="s">
        <v>44</v>
      </c>
      <c r="AS6" s="7" t="s">
        <v>43</v>
      </c>
      <c r="AT6" s="7"/>
      <c r="AU6" s="7"/>
      <c r="AV6" s="7"/>
      <c r="AW6" s="9"/>
      <c r="AX6" s="7"/>
      <c r="AY6" s="7"/>
      <c r="AZ6" s="7"/>
      <c r="BA6" s="7"/>
      <c r="BB6" s="7"/>
      <c r="BC6" s="7"/>
      <c r="BD6" s="7"/>
      <c r="BE6" s="7"/>
      <c r="BF6" s="7"/>
      <c r="BG6" s="7"/>
      <c r="BH6" s="7"/>
      <c r="BI6" s="7"/>
      <c r="BJ6" s="7"/>
      <c r="BK6" s="9"/>
      <c r="BL6" s="15"/>
      <c r="BM6" s="15"/>
      <c r="BN6" s="8"/>
      <c r="BO6" s="8"/>
      <c r="BP6" s="8"/>
      <c r="BQ6" s="8"/>
      <c r="BR6" s="8"/>
      <c r="BS6" s="8"/>
      <c r="BT6" s="8"/>
      <c r="BU6" s="7" t="s">
        <v>42</v>
      </c>
    </row>
    <row r="7" spans="1:73" s="5" customFormat="1" ht="21" customHeight="1" x14ac:dyDescent="0.2">
      <c r="A7" s="51"/>
      <c r="B7" s="14" t="s">
        <v>41</v>
      </c>
      <c r="C7" s="13" t="s">
        <v>40</v>
      </c>
      <c r="D7" s="12" t="s">
        <v>39</v>
      </c>
      <c r="E7" s="11" t="s">
        <v>38</v>
      </c>
      <c r="F7" s="54"/>
      <c r="G7" s="10" t="s">
        <v>37</v>
      </c>
      <c r="H7" s="7" t="s">
        <v>36</v>
      </c>
      <c r="I7" s="7" t="s">
        <v>36</v>
      </c>
      <c r="J7" s="7" t="s">
        <v>32</v>
      </c>
      <c r="K7" s="7" t="s">
        <v>32</v>
      </c>
      <c r="L7" s="7" t="s">
        <v>32</v>
      </c>
      <c r="M7" s="7" t="s">
        <v>32</v>
      </c>
      <c r="N7" s="7" t="s">
        <v>32</v>
      </c>
      <c r="O7" s="7" t="s">
        <v>32</v>
      </c>
      <c r="P7" s="7" t="s">
        <v>32</v>
      </c>
      <c r="Q7" s="7" t="s">
        <v>32</v>
      </c>
      <c r="R7" s="7" t="s">
        <v>32</v>
      </c>
      <c r="S7" s="7" t="s">
        <v>32</v>
      </c>
      <c r="T7" s="7" t="s">
        <v>32</v>
      </c>
      <c r="U7" s="7" t="s">
        <v>32</v>
      </c>
      <c r="V7" s="7" t="s">
        <v>32</v>
      </c>
      <c r="W7" s="7" t="s">
        <v>32</v>
      </c>
      <c r="X7" s="7" t="s">
        <v>32</v>
      </c>
      <c r="Y7" s="7" t="s">
        <v>32</v>
      </c>
      <c r="Z7" s="7" t="s">
        <v>32</v>
      </c>
      <c r="AA7" s="7" t="s">
        <v>32</v>
      </c>
      <c r="AB7" s="7" t="s">
        <v>32</v>
      </c>
      <c r="AC7" s="7" t="s">
        <v>32</v>
      </c>
      <c r="AD7" s="7" t="s">
        <v>32</v>
      </c>
      <c r="AE7" s="7" t="s">
        <v>32</v>
      </c>
      <c r="AF7" s="7" t="s">
        <v>32</v>
      </c>
      <c r="AG7" s="7" t="s">
        <v>32</v>
      </c>
      <c r="AH7" s="7" t="s">
        <v>32</v>
      </c>
      <c r="AI7" s="7" t="s">
        <v>32</v>
      </c>
      <c r="AJ7" s="7" t="s">
        <v>32</v>
      </c>
      <c r="AK7" s="7" t="s">
        <v>35</v>
      </c>
      <c r="AL7" s="7" t="s">
        <v>32</v>
      </c>
      <c r="AM7" s="7" t="s">
        <v>32</v>
      </c>
      <c r="AN7" s="7" t="s">
        <v>32</v>
      </c>
      <c r="AO7" s="7" t="s">
        <v>32</v>
      </c>
      <c r="AP7" s="7" t="s">
        <v>32</v>
      </c>
      <c r="AQ7" s="7" t="s">
        <v>34</v>
      </c>
      <c r="AR7" s="7" t="s">
        <v>33</v>
      </c>
      <c r="AS7" s="7" t="s">
        <v>32</v>
      </c>
      <c r="AT7" s="7" t="s">
        <v>20</v>
      </c>
      <c r="AU7" s="7"/>
      <c r="AV7" s="7"/>
      <c r="AW7" s="9"/>
      <c r="AX7" s="7"/>
      <c r="AY7" s="7" t="s">
        <v>31</v>
      </c>
      <c r="AZ7" s="7" t="s">
        <v>30</v>
      </c>
      <c r="BA7" s="7" t="s">
        <v>29</v>
      </c>
      <c r="BB7" s="7" t="s">
        <v>28</v>
      </c>
      <c r="BC7" s="7" t="s">
        <v>28</v>
      </c>
      <c r="BD7" s="7" t="s">
        <v>20</v>
      </c>
      <c r="BE7" s="7" t="s">
        <v>27</v>
      </c>
      <c r="BF7" s="7" t="s">
        <v>26</v>
      </c>
      <c r="BG7" s="7" t="s">
        <v>25</v>
      </c>
      <c r="BH7" s="7" t="s">
        <v>24</v>
      </c>
      <c r="BI7" s="7" t="s">
        <v>23</v>
      </c>
      <c r="BJ7" s="7" t="s">
        <v>22</v>
      </c>
      <c r="BK7" s="9"/>
      <c r="BL7" s="8" t="s">
        <v>21</v>
      </c>
      <c r="BM7" s="8" t="s">
        <v>20</v>
      </c>
      <c r="BN7" s="8" t="s">
        <v>19</v>
      </c>
      <c r="BO7" s="8" t="s">
        <v>17</v>
      </c>
      <c r="BP7" s="8" t="s">
        <v>16</v>
      </c>
      <c r="BQ7" s="8" t="s">
        <v>18</v>
      </c>
      <c r="BR7" s="8" t="s">
        <v>18</v>
      </c>
      <c r="BS7" s="8" t="s">
        <v>17</v>
      </c>
      <c r="BT7" s="8" t="s">
        <v>16</v>
      </c>
      <c r="BU7" s="7" t="s">
        <v>15</v>
      </c>
    </row>
    <row r="8" spans="1:73" s="47" customFormat="1" ht="13.5" customHeight="1" x14ac:dyDescent="0.3">
      <c r="A8" s="28">
        <v>42216</v>
      </c>
      <c r="B8" s="30" t="s">
        <v>7</v>
      </c>
      <c r="C8" s="31" t="s">
        <v>5</v>
      </c>
      <c r="D8" s="32" t="s">
        <v>4</v>
      </c>
      <c r="E8" s="29">
        <v>1.5</v>
      </c>
      <c r="F8" s="29" t="s">
        <v>2</v>
      </c>
      <c r="G8" s="34" t="s">
        <v>14</v>
      </c>
      <c r="H8" s="29">
        <v>490</v>
      </c>
      <c r="I8" s="29">
        <v>700</v>
      </c>
      <c r="J8" s="29">
        <v>26.650000000000002</v>
      </c>
      <c r="K8" s="29">
        <v>20.849999999999998</v>
      </c>
      <c r="L8" s="35">
        <v>8.9</v>
      </c>
      <c r="M8" s="29">
        <v>16.25</v>
      </c>
      <c r="N8" s="35">
        <v>0.58950000000000002</v>
      </c>
      <c r="O8" s="35">
        <v>27.428399999999996</v>
      </c>
      <c r="P8" s="35">
        <v>20.972219999999997</v>
      </c>
      <c r="Q8" s="29">
        <v>23.32</v>
      </c>
      <c r="R8" s="29" t="s">
        <v>0</v>
      </c>
      <c r="S8" s="35">
        <v>294.99999999997817</v>
      </c>
      <c r="T8" s="29">
        <v>0.22559999999999999</v>
      </c>
      <c r="U8" s="29" t="s">
        <v>3</v>
      </c>
      <c r="V8" s="29" t="s">
        <v>3</v>
      </c>
      <c r="W8" s="29">
        <v>165.92000000000004</v>
      </c>
      <c r="X8" s="35" t="s">
        <v>0</v>
      </c>
      <c r="Y8" s="29" t="s">
        <v>3</v>
      </c>
      <c r="Z8" s="35" t="s">
        <v>0</v>
      </c>
      <c r="AA8" s="35" t="s">
        <v>0</v>
      </c>
      <c r="AB8" s="29" t="s">
        <v>0</v>
      </c>
      <c r="AC8" s="35">
        <v>3.999999999999976</v>
      </c>
      <c r="AD8" s="29" t="s">
        <v>3</v>
      </c>
      <c r="AE8" s="29" t="s">
        <v>3</v>
      </c>
      <c r="AF8" s="29" t="s">
        <v>3</v>
      </c>
      <c r="AG8" s="29" t="s">
        <v>3</v>
      </c>
      <c r="AH8" s="35">
        <v>56.026800000000009</v>
      </c>
      <c r="AI8" s="29" t="s">
        <v>3</v>
      </c>
      <c r="AJ8" s="29" t="s">
        <v>3</v>
      </c>
      <c r="AK8" s="29">
        <v>1.58</v>
      </c>
      <c r="AL8" s="29" t="s">
        <v>3</v>
      </c>
      <c r="AM8" s="29" t="s">
        <v>3</v>
      </c>
      <c r="AN8" s="29" t="s">
        <v>3</v>
      </c>
      <c r="AO8" s="29" t="s">
        <v>3</v>
      </c>
      <c r="AP8" s="29" t="s">
        <v>3</v>
      </c>
      <c r="AQ8" s="29" t="s">
        <v>0</v>
      </c>
      <c r="AR8" s="35">
        <v>10</v>
      </c>
      <c r="AS8" s="35">
        <v>3.95E-2</v>
      </c>
      <c r="AT8" s="35">
        <v>0.23899999999999999</v>
      </c>
      <c r="AU8" s="36" t="s">
        <v>9</v>
      </c>
      <c r="AV8" s="37">
        <v>0.375</v>
      </c>
      <c r="AW8" s="38" t="s">
        <v>8</v>
      </c>
      <c r="AX8" s="39" t="s">
        <v>7</v>
      </c>
      <c r="AY8" s="33">
        <v>13.9833</v>
      </c>
      <c r="AZ8" s="33">
        <v>-89.543999999999997</v>
      </c>
      <c r="BA8" s="33">
        <v>614</v>
      </c>
      <c r="BB8" s="40">
        <v>24.8</v>
      </c>
      <c r="BC8" s="40">
        <v>24.4</v>
      </c>
      <c r="BD8" s="40">
        <v>7.1</v>
      </c>
      <c r="BE8" s="40">
        <v>7.48</v>
      </c>
      <c r="BF8" s="40">
        <v>220</v>
      </c>
      <c r="BG8" s="40">
        <v>5.2310000000000002E-2</v>
      </c>
      <c r="BH8" s="40">
        <v>1.28</v>
      </c>
      <c r="BI8" s="40">
        <v>9</v>
      </c>
      <c r="BJ8" s="40">
        <v>0.13500000000000001</v>
      </c>
      <c r="BK8" s="34" t="s">
        <v>13</v>
      </c>
      <c r="BL8" s="41">
        <f t="shared" ref="BL8:BL9" si="0">BD8/BM8*100</f>
        <v>97.193702943189592</v>
      </c>
      <c r="BM8" s="42">
        <v>7.3049999999999997</v>
      </c>
      <c r="BN8" s="40">
        <f>P8/1000</f>
        <v>2.0972219999999996E-2</v>
      </c>
      <c r="BO8" s="43">
        <f>Q8*14/(14+16*3)</f>
        <v>5.2658064516129039</v>
      </c>
      <c r="BP8" s="48">
        <v>0</v>
      </c>
      <c r="BQ8" s="49">
        <v>56.026800000000009</v>
      </c>
      <c r="BR8" s="46">
        <f t="shared" ref="BR8:BR9" si="1">SUM(BO8:BQ8)</f>
        <v>61.292606451612912</v>
      </c>
      <c r="BS8" s="43">
        <v>5.2658064516129039</v>
      </c>
      <c r="BT8" s="50" t="s">
        <v>0</v>
      </c>
      <c r="BU8" s="35">
        <f t="shared" ref="BU8:BU9" si="2">N8*(30.97)/(30.97+16*3)</f>
        <v>0.23118671647461062</v>
      </c>
    </row>
    <row r="9" spans="1:73" s="47" customFormat="1" ht="13.5" customHeight="1" x14ac:dyDescent="0.3">
      <c r="A9" s="28">
        <v>42216</v>
      </c>
      <c r="B9" s="30" t="s">
        <v>7</v>
      </c>
      <c r="C9" s="31" t="s">
        <v>5</v>
      </c>
      <c r="D9" s="32" t="s">
        <v>4</v>
      </c>
      <c r="E9" s="33">
        <v>1.51</v>
      </c>
      <c r="F9" s="29" t="s">
        <v>2</v>
      </c>
      <c r="G9" s="34" t="s">
        <v>12</v>
      </c>
      <c r="H9" s="29">
        <v>2400000</v>
      </c>
      <c r="I9" s="29">
        <v>3500000</v>
      </c>
      <c r="J9" s="35">
        <v>21</v>
      </c>
      <c r="K9" s="29">
        <v>22.55</v>
      </c>
      <c r="L9" s="35">
        <v>7.5</v>
      </c>
      <c r="M9" s="35">
        <v>20.8</v>
      </c>
      <c r="N9" s="35">
        <v>2.2024999999999997</v>
      </c>
      <c r="O9" s="35">
        <v>46.004399999999997</v>
      </c>
      <c r="P9" s="35">
        <v>31.45833</v>
      </c>
      <c r="Q9" s="29">
        <v>9.07</v>
      </c>
      <c r="R9" s="35">
        <v>0.10349999999999999</v>
      </c>
      <c r="S9" s="35">
        <v>346.00000000007998</v>
      </c>
      <c r="T9" s="29">
        <v>0.2097</v>
      </c>
      <c r="U9" s="29" t="s">
        <v>3</v>
      </c>
      <c r="V9" s="29" t="s">
        <v>3</v>
      </c>
      <c r="W9" s="29">
        <v>222.04</v>
      </c>
      <c r="X9" s="35" t="s">
        <v>0</v>
      </c>
      <c r="Y9" s="29" t="s">
        <v>3</v>
      </c>
      <c r="Z9" s="35" t="s">
        <v>0</v>
      </c>
      <c r="AA9" s="35" t="s">
        <v>0</v>
      </c>
      <c r="AB9" s="29" t="s">
        <v>0</v>
      </c>
      <c r="AC9" s="35">
        <v>16.000000000000043</v>
      </c>
      <c r="AD9" s="29" t="s">
        <v>3</v>
      </c>
      <c r="AE9" s="29" t="s">
        <v>3</v>
      </c>
      <c r="AF9" s="29" t="s">
        <v>3</v>
      </c>
      <c r="AG9" s="29" t="s">
        <v>3</v>
      </c>
      <c r="AH9" s="35">
        <v>14.006700000000002</v>
      </c>
      <c r="AI9" s="29" t="s">
        <v>3</v>
      </c>
      <c r="AJ9" s="29" t="s">
        <v>3</v>
      </c>
      <c r="AK9" s="29">
        <v>4.5199999999999996</v>
      </c>
      <c r="AL9" s="29" t="s">
        <v>3</v>
      </c>
      <c r="AM9" s="29" t="s">
        <v>3</v>
      </c>
      <c r="AN9" s="29" t="s">
        <v>3</v>
      </c>
      <c r="AO9" s="29" t="s">
        <v>3</v>
      </c>
      <c r="AP9" s="29" t="s">
        <v>3</v>
      </c>
      <c r="AQ9" s="35" t="s">
        <v>1</v>
      </c>
      <c r="AR9" s="35">
        <v>78</v>
      </c>
      <c r="AS9" s="35">
        <v>0.1187</v>
      </c>
      <c r="AT9" s="35">
        <v>0.96</v>
      </c>
      <c r="AU9" s="36" t="s">
        <v>10</v>
      </c>
      <c r="AV9" s="37">
        <v>0.54166666666666663</v>
      </c>
      <c r="AW9" s="38" t="s">
        <v>8</v>
      </c>
      <c r="AX9" s="39" t="s">
        <v>7</v>
      </c>
      <c r="AY9" s="33">
        <v>14.0046</v>
      </c>
      <c r="AZ9" s="33">
        <v>-89.536299999999997</v>
      </c>
      <c r="BA9" s="33">
        <v>592</v>
      </c>
      <c r="BB9" s="40">
        <v>28.6</v>
      </c>
      <c r="BC9" s="40">
        <v>29.4</v>
      </c>
      <c r="BD9" s="40">
        <v>1.1000000000000001</v>
      </c>
      <c r="BE9" s="40">
        <v>7.87</v>
      </c>
      <c r="BF9" s="40">
        <v>280</v>
      </c>
      <c r="BG9" s="40">
        <v>0.63201600000000002</v>
      </c>
      <c r="BH9" s="40">
        <v>1.9</v>
      </c>
      <c r="BI9" s="40">
        <v>55</v>
      </c>
      <c r="BJ9" s="40">
        <v>1.1000000000000001</v>
      </c>
      <c r="BK9" s="34" t="s">
        <v>11</v>
      </c>
      <c r="BL9" s="41">
        <f t="shared" si="0"/>
        <v>14.804845222072679</v>
      </c>
      <c r="BM9" s="42">
        <v>7.43</v>
      </c>
      <c r="BN9" s="40">
        <f>P9/1000</f>
        <v>3.145833E-2</v>
      </c>
      <c r="BO9" s="43">
        <f>Q9*14/(14+16*3)</f>
        <v>2.0480645161290325</v>
      </c>
      <c r="BP9" s="44">
        <f>R9*14/(14+16*2)</f>
        <v>3.1499999999999993E-2</v>
      </c>
      <c r="BQ9" s="45">
        <v>14.006700000000002</v>
      </c>
      <c r="BR9" s="46">
        <f t="shared" si="1"/>
        <v>16.086264516129035</v>
      </c>
      <c r="BS9" s="43">
        <v>2.0480645161290325</v>
      </c>
      <c r="BT9" s="44">
        <v>3.1499999999999993E-2</v>
      </c>
      <c r="BU9" s="35">
        <f t="shared" si="2"/>
        <v>0.86376377105229829</v>
      </c>
    </row>
  </sheetData>
  <mergeCells count="6">
    <mergeCell ref="A1:BU1"/>
    <mergeCell ref="AY3:BA3"/>
    <mergeCell ref="A6:A7"/>
    <mergeCell ref="B6:E6"/>
    <mergeCell ref="F6:F7"/>
    <mergeCell ref="A2:BU2"/>
  </mergeCells>
  <conditionalFormatting sqref="BL3">
    <cfRule type="cellIs" dxfId="5" priority="15" operator="equal">
      <formula>"A"</formula>
    </cfRule>
  </conditionalFormatting>
  <conditionalFormatting sqref="BL3">
    <cfRule type="cellIs" dxfId="4" priority="12" operator="equal">
      <formula>"D"</formula>
    </cfRule>
    <cfRule type="cellIs" dxfId="3" priority="13" operator="equal">
      <formula>"B"</formula>
    </cfRule>
  </conditionalFormatting>
  <conditionalFormatting sqref="BM3">
    <cfRule type="cellIs" dxfId="2" priority="3" operator="equal">
      <formula>"A"</formula>
    </cfRule>
  </conditionalFormatting>
  <conditionalFormatting sqref="BM3">
    <cfRule type="cellIs" dxfId="1" priority="1" operator="equal">
      <formula>"D"</formula>
    </cfRule>
    <cfRule type="cellIs" dxfId="0" priority="2" operator="equal">
      <formula>"B"</formula>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Resultados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Mirna Beatriz Vidal Lopez</cp:lastModifiedBy>
  <dcterms:created xsi:type="dcterms:W3CDTF">2015-11-06T11:05:57Z</dcterms:created>
  <dcterms:modified xsi:type="dcterms:W3CDTF">2021-03-23T15:47:49Z</dcterms:modified>
</cp:coreProperties>
</file>