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440" windowHeight="7995"/>
  </bookViews>
  <sheets>
    <sheet name="MUNICIPIOS 2011" sheetId="7" r:id="rId1"/>
    <sheet name="EMPRESAS 2011" sheetId="8" r:id="rId2"/>
    <sheet name="BASE DE DATOS 2012" sheetId="3" r:id="rId3"/>
    <sheet name="CONSOLIDADO 2012" sheetId="4" r:id="rId4"/>
    <sheet name="CONSOLIDADO 2013" sheetId="5" r:id="rId5"/>
    <sheet name="EMPRESAS 2013" sheetId="6" r:id="rId6"/>
    <sheet name="DESECHOS MUNICIPIO 2014" sheetId="1" r:id="rId7"/>
    <sheet name="DESECHOS RELLENOS 2014" sheetId="2" r:id="rId8"/>
  </sheets>
  <externalReferences>
    <externalReference r:id="rId9"/>
    <externalReference r:id="rId10"/>
  </externalReferences>
  <calcPr calcId="124519"/>
</workbook>
</file>

<file path=xl/calcChain.xml><?xml version="1.0" encoding="utf-8"?>
<calcChain xmlns="http://schemas.openxmlformats.org/spreadsheetml/2006/main">
  <c r="N91" i="8"/>
  <c r="M91"/>
  <c r="L91"/>
  <c r="K91"/>
  <c r="J91"/>
  <c r="I91"/>
  <c r="H91"/>
  <c r="G91"/>
  <c r="F91"/>
  <c r="E91"/>
  <c r="D91"/>
  <c r="C91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272" i="7"/>
  <c r="N270"/>
  <c r="M270"/>
  <c r="L270"/>
  <c r="K270"/>
  <c r="J270"/>
  <c r="I270"/>
  <c r="H270"/>
  <c r="G270"/>
  <c r="F270"/>
  <c r="E270"/>
  <c r="D270"/>
  <c r="C270"/>
  <c r="O268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20"/>
  <c r="O219"/>
  <c r="O218"/>
  <c r="O217"/>
  <c r="O216"/>
  <c r="O215"/>
  <c r="O214"/>
  <c r="O213"/>
  <c r="O212"/>
  <c r="O211"/>
  <c r="O210"/>
  <c r="O209"/>
  <c r="O208"/>
  <c r="O207"/>
  <c r="O206"/>
  <c r="O205"/>
  <c r="O204"/>
  <c r="O203"/>
  <c r="O202"/>
  <c r="O20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O181"/>
  <c r="O180"/>
  <c r="O179"/>
  <c r="O178"/>
  <c r="O177"/>
  <c r="O176"/>
  <c r="O175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270" s="1"/>
  <c r="O274" l="1"/>
  <c r="O91" i="8"/>
  <c r="D82" i="6"/>
  <c r="J268" i="5"/>
  <c r="H268"/>
  <c r="I268" s="1"/>
  <c r="J267"/>
  <c r="H267"/>
  <c r="I267" s="1"/>
  <c r="J266"/>
  <c r="I266"/>
  <c r="H266"/>
  <c r="J265"/>
  <c r="H265"/>
  <c r="I265" s="1"/>
  <c r="J264"/>
  <c r="H264"/>
  <c r="I264" s="1"/>
  <c r="J263"/>
  <c r="H263"/>
  <c r="I263" s="1"/>
  <c r="J262"/>
  <c r="H262"/>
  <c r="I262" s="1"/>
  <c r="J261"/>
  <c r="H261"/>
  <c r="I261" s="1"/>
  <c r="J260"/>
  <c r="H260"/>
  <c r="I260" s="1"/>
  <c r="J259"/>
  <c r="H259"/>
  <c r="I259" s="1"/>
  <c r="J258"/>
  <c r="I258"/>
  <c r="H258"/>
  <c r="J257"/>
  <c r="H257"/>
  <c r="I257" s="1"/>
  <c r="J256"/>
  <c r="H256"/>
  <c r="I256" s="1"/>
  <c r="J255"/>
  <c r="H255"/>
  <c r="I255" s="1"/>
  <c r="J254"/>
  <c r="H254"/>
  <c r="I254" s="1"/>
  <c r="J253"/>
  <c r="H253"/>
  <c r="I253" s="1"/>
  <c r="J252"/>
  <c r="H252"/>
  <c r="I252" s="1"/>
  <c r="J251"/>
  <c r="I251"/>
  <c r="H251"/>
  <c r="J250"/>
  <c r="H250"/>
  <c r="I250" s="1"/>
  <c r="J249"/>
  <c r="H249"/>
  <c r="I249" s="1"/>
  <c r="J248"/>
  <c r="H248"/>
  <c r="I248" s="1"/>
  <c r="J247"/>
  <c r="H247"/>
  <c r="I247" s="1"/>
  <c r="J246"/>
  <c r="I246"/>
  <c r="H246"/>
  <c r="J245"/>
  <c r="H245"/>
  <c r="I245" s="1"/>
  <c r="J244"/>
  <c r="H244"/>
  <c r="I244" s="1"/>
  <c r="J243"/>
  <c r="H243"/>
  <c r="I243" s="1"/>
  <c r="J242"/>
  <c r="H242"/>
  <c r="I242" s="1"/>
  <c r="J241"/>
  <c r="H241"/>
  <c r="I241" s="1"/>
  <c r="J240"/>
  <c r="I240"/>
  <c r="H240"/>
  <c r="J239"/>
  <c r="H239"/>
  <c r="I239" s="1"/>
  <c r="J238"/>
  <c r="H238"/>
  <c r="I238" s="1"/>
  <c r="J237"/>
  <c r="H237"/>
  <c r="I237" s="1"/>
  <c r="J236"/>
  <c r="H236"/>
  <c r="I236" s="1"/>
  <c r="J235"/>
  <c r="I235"/>
  <c r="H235"/>
  <c r="J234"/>
  <c r="H234"/>
  <c r="I234" s="1"/>
  <c r="J233"/>
  <c r="H233"/>
  <c r="I233" s="1"/>
  <c r="J232"/>
  <c r="H232"/>
  <c r="I232" s="1"/>
  <c r="J231"/>
  <c r="H231"/>
  <c r="I231" s="1"/>
  <c r="J230"/>
  <c r="I230"/>
  <c r="H230"/>
  <c r="J229"/>
  <c r="H229"/>
  <c r="I229" s="1"/>
  <c r="J228"/>
  <c r="H228"/>
  <c r="I228" s="1"/>
  <c r="J227"/>
  <c r="H227"/>
  <c r="I227" s="1"/>
  <c r="J226"/>
  <c r="H226"/>
  <c r="I226" s="1"/>
  <c r="J225"/>
  <c r="H225"/>
  <c r="I225" s="1"/>
  <c r="J224"/>
  <c r="H224"/>
  <c r="I224" s="1"/>
  <c r="J223"/>
  <c r="I223"/>
  <c r="H223"/>
  <c r="J222"/>
  <c r="H222"/>
  <c r="I222" s="1"/>
  <c r="J221"/>
  <c r="H221"/>
  <c r="I221" s="1"/>
  <c r="J220"/>
  <c r="H220"/>
  <c r="I220" s="1"/>
  <c r="J219"/>
  <c r="H219"/>
  <c r="I219" s="1"/>
  <c r="J218"/>
  <c r="H218"/>
  <c r="I218" s="1"/>
  <c r="J217"/>
  <c r="H217"/>
  <c r="I217" s="1"/>
  <c r="J216"/>
  <c r="H216"/>
  <c r="I216" s="1"/>
  <c r="J215"/>
  <c r="I215"/>
  <c r="H215"/>
  <c r="J214"/>
  <c r="H214"/>
  <c r="I214" s="1"/>
  <c r="J213"/>
  <c r="H213"/>
  <c r="I213" s="1"/>
  <c r="J212"/>
  <c r="H212"/>
  <c r="I212" s="1"/>
  <c r="J211"/>
  <c r="H211"/>
  <c r="I211" s="1"/>
  <c r="J210"/>
  <c r="H210"/>
  <c r="I210" s="1"/>
  <c r="J209"/>
  <c r="H209"/>
  <c r="I209" s="1"/>
  <c r="J208"/>
  <c r="H208"/>
  <c r="I208" s="1"/>
  <c r="J207"/>
  <c r="I207"/>
  <c r="H207"/>
  <c r="J206"/>
  <c r="H206"/>
  <c r="I206" s="1"/>
  <c r="J205"/>
  <c r="H205"/>
  <c r="I205" s="1"/>
  <c r="J204"/>
  <c r="H204"/>
  <c r="I204" s="1"/>
  <c r="J203"/>
  <c r="H203"/>
  <c r="I203" s="1"/>
  <c r="J202"/>
  <c r="H202"/>
  <c r="I202" s="1"/>
  <c r="J201"/>
  <c r="H201"/>
  <c r="I201" s="1"/>
  <c r="J200"/>
  <c r="J199"/>
  <c r="H199"/>
  <c r="I199" s="1"/>
  <c r="J198"/>
  <c r="H198"/>
  <c r="I198" s="1"/>
  <c r="J197"/>
  <c r="H197"/>
  <c r="I197" s="1"/>
  <c r="J196"/>
  <c r="H196"/>
  <c r="I196" s="1"/>
  <c r="J195"/>
  <c r="H195"/>
  <c r="I195" s="1"/>
  <c r="J194"/>
  <c r="H194"/>
  <c r="I194" s="1"/>
  <c r="J193"/>
  <c r="H193"/>
  <c r="I193" s="1"/>
  <c r="J192"/>
  <c r="I192"/>
  <c r="H192"/>
  <c r="J191"/>
  <c r="H191"/>
  <c r="I191" s="1"/>
  <c r="J190"/>
  <c r="H190"/>
  <c r="I190" s="1"/>
  <c r="J189"/>
  <c r="H189"/>
  <c r="I189" s="1"/>
  <c r="J188"/>
  <c r="H188"/>
  <c r="I188" s="1"/>
  <c r="J187"/>
  <c r="H187"/>
  <c r="I187" s="1"/>
  <c r="J186"/>
  <c r="H186"/>
  <c r="I186" s="1"/>
  <c r="J185"/>
  <c r="H185"/>
  <c r="I185" s="1"/>
  <c r="J184"/>
  <c r="I184"/>
  <c r="H184"/>
  <c r="J183"/>
  <c r="H183"/>
  <c r="I183" s="1"/>
  <c r="J182"/>
  <c r="H182"/>
  <c r="I182" s="1"/>
  <c r="J181"/>
  <c r="H181"/>
  <c r="I181" s="1"/>
  <c r="J180"/>
  <c r="H180"/>
  <c r="I180" s="1"/>
  <c r="J179"/>
  <c r="H179"/>
  <c r="I179" s="1"/>
  <c r="J178"/>
  <c r="H178"/>
  <c r="I178" s="1"/>
  <c r="J177"/>
  <c r="H177"/>
  <c r="I177" s="1"/>
  <c r="J176"/>
  <c r="I176"/>
  <c r="H176"/>
  <c r="J175"/>
  <c r="H175"/>
  <c r="I175" s="1"/>
  <c r="J174"/>
  <c r="H174"/>
  <c r="I174" s="1"/>
  <c r="J173"/>
  <c r="H173"/>
  <c r="I173" s="1"/>
  <c r="J172"/>
  <c r="H172"/>
  <c r="I172" s="1"/>
  <c r="J171"/>
  <c r="H171"/>
  <c r="I171" s="1"/>
  <c r="J170"/>
  <c r="H170"/>
  <c r="I170" s="1"/>
  <c r="J169"/>
  <c r="H169"/>
  <c r="I169" s="1"/>
  <c r="J168"/>
  <c r="I168"/>
  <c r="H168"/>
  <c r="J167"/>
  <c r="H167"/>
  <c r="I167" s="1"/>
  <c r="J166"/>
  <c r="H166"/>
  <c r="I166" s="1"/>
  <c r="J165"/>
  <c r="H165"/>
  <c r="I165" s="1"/>
  <c r="J164"/>
  <c r="H164"/>
  <c r="I164" s="1"/>
  <c r="J163"/>
  <c r="H163"/>
  <c r="I163" s="1"/>
  <c r="J162"/>
  <c r="H162"/>
  <c r="I162" s="1"/>
  <c r="J161"/>
  <c r="I161"/>
  <c r="H161"/>
  <c r="J160"/>
  <c r="H160"/>
  <c r="I160" s="1"/>
  <c r="J159"/>
  <c r="H159"/>
  <c r="I159" s="1"/>
  <c r="J158"/>
  <c r="H158"/>
  <c r="I158" s="1"/>
  <c r="J157"/>
  <c r="H157"/>
  <c r="I157" s="1"/>
  <c r="J156"/>
  <c r="H156"/>
  <c r="I156" s="1"/>
  <c r="J155"/>
  <c r="H155"/>
  <c r="I155" s="1"/>
  <c r="J154"/>
  <c r="H154"/>
  <c r="I154" s="1"/>
  <c r="J153"/>
  <c r="I153"/>
  <c r="H153"/>
  <c r="J152"/>
  <c r="H152"/>
  <c r="I152" s="1"/>
  <c r="J151"/>
  <c r="H151"/>
  <c r="I151" s="1"/>
  <c r="J150"/>
  <c r="H150"/>
  <c r="I150" s="1"/>
  <c r="J149"/>
  <c r="H149"/>
  <c r="I149" s="1"/>
  <c r="J148"/>
  <c r="H148"/>
  <c r="I148" s="1"/>
  <c r="J147"/>
  <c r="H147"/>
  <c r="I147" s="1"/>
  <c r="J146"/>
  <c r="H146"/>
  <c r="I146" s="1"/>
  <c r="J145"/>
  <c r="I145"/>
  <c r="H145"/>
  <c r="J144"/>
  <c r="H144"/>
  <c r="I144" s="1"/>
  <c r="J143"/>
  <c r="H143"/>
  <c r="I143" s="1"/>
  <c r="J142"/>
  <c r="H142"/>
  <c r="I142" s="1"/>
  <c r="J141"/>
  <c r="H141"/>
  <c r="I141" s="1"/>
  <c r="J140"/>
  <c r="H140"/>
  <c r="I140" s="1"/>
  <c r="J139"/>
  <c r="H139"/>
  <c r="I139" s="1"/>
  <c r="J138"/>
  <c r="H138"/>
  <c r="I138" s="1"/>
  <c r="J137"/>
  <c r="I137"/>
  <c r="H137"/>
  <c r="J136"/>
  <c r="H136"/>
  <c r="I136" s="1"/>
  <c r="J135"/>
  <c r="H135"/>
  <c r="I135" s="1"/>
  <c r="J134"/>
  <c r="H134"/>
  <c r="I134" s="1"/>
  <c r="J133"/>
  <c r="H133"/>
  <c r="I133" s="1"/>
  <c r="J132"/>
  <c r="H132"/>
  <c r="I132" s="1"/>
  <c r="J131"/>
  <c r="H131"/>
  <c r="I131" s="1"/>
  <c r="J130"/>
  <c r="H130"/>
  <c r="I130" s="1"/>
  <c r="J129"/>
  <c r="I129"/>
  <c r="H129"/>
  <c r="J128"/>
  <c r="H128"/>
  <c r="I128" s="1"/>
  <c r="J127"/>
  <c r="H127"/>
  <c r="I127" s="1"/>
  <c r="J126"/>
  <c r="H126"/>
  <c r="I126" s="1"/>
  <c r="J125"/>
  <c r="H125"/>
  <c r="I125" s="1"/>
  <c r="J124"/>
  <c r="H124"/>
  <c r="I124" s="1"/>
  <c r="J123"/>
  <c r="H123"/>
  <c r="I123" s="1"/>
  <c r="J122"/>
  <c r="H122"/>
  <c r="I122" s="1"/>
  <c r="J121"/>
  <c r="I121"/>
  <c r="H121"/>
  <c r="J120"/>
  <c r="H120"/>
  <c r="I120" s="1"/>
  <c r="J119"/>
  <c r="H119"/>
  <c r="I119" s="1"/>
  <c r="J118"/>
  <c r="H118"/>
  <c r="I118" s="1"/>
  <c r="J117"/>
  <c r="H117"/>
  <c r="I117" s="1"/>
  <c r="J116"/>
  <c r="H116"/>
  <c r="I116" s="1"/>
  <c r="J115"/>
  <c r="H115"/>
  <c r="I115" s="1"/>
  <c r="J114"/>
  <c r="H114"/>
  <c r="I114" s="1"/>
  <c r="J113"/>
  <c r="I113"/>
  <c r="H113"/>
  <c r="J112"/>
  <c r="H112"/>
  <c r="I112" s="1"/>
  <c r="J111"/>
  <c r="H111"/>
  <c r="I111" s="1"/>
  <c r="J110"/>
  <c r="H110"/>
  <c r="I110" s="1"/>
  <c r="J109"/>
  <c r="H109"/>
  <c r="I109" s="1"/>
  <c r="J108"/>
  <c r="H108"/>
  <c r="I108" s="1"/>
  <c r="J107"/>
  <c r="H107"/>
  <c r="I107" s="1"/>
  <c r="J106"/>
  <c r="H106"/>
  <c r="I106" s="1"/>
  <c r="J105"/>
  <c r="I105"/>
  <c r="H105"/>
  <c r="J104"/>
  <c r="H104"/>
  <c r="I104" s="1"/>
  <c r="J103"/>
  <c r="H103"/>
  <c r="I103" s="1"/>
  <c r="J102"/>
  <c r="H102"/>
  <c r="I102" s="1"/>
  <c r="J101"/>
  <c r="H101"/>
  <c r="I101" s="1"/>
  <c r="J100"/>
  <c r="H100"/>
  <c r="I100" s="1"/>
  <c r="J99"/>
  <c r="H99"/>
  <c r="I99" s="1"/>
  <c r="J98"/>
  <c r="H98"/>
  <c r="I98" s="1"/>
  <c r="J97"/>
  <c r="I97"/>
  <c r="H97"/>
  <c r="J96"/>
  <c r="H96"/>
  <c r="I96" s="1"/>
  <c r="J95"/>
  <c r="H95"/>
  <c r="I95" s="1"/>
  <c r="J94"/>
  <c r="H94"/>
  <c r="I94" s="1"/>
  <c r="J93"/>
  <c r="H93"/>
  <c r="I93" s="1"/>
  <c r="J92"/>
  <c r="H92"/>
  <c r="I92" s="1"/>
  <c r="J91"/>
  <c r="H91"/>
  <c r="I91" s="1"/>
  <c r="J90"/>
  <c r="H90"/>
  <c r="I90" s="1"/>
  <c r="J89"/>
  <c r="I89"/>
  <c r="H89"/>
  <c r="J88"/>
  <c r="H88"/>
  <c r="I88" s="1"/>
  <c r="J87"/>
  <c r="H87"/>
  <c r="I87" s="1"/>
  <c r="J86"/>
  <c r="H86"/>
  <c r="I86" s="1"/>
  <c r="J85"/>
  <c r="H85"/>
  <c r="I85" s="1"/>
  <c r="J84"/>
  <c r="H84"/>
  <c r="I84" s="1"/>
  <c r="J83"/>
  <c r="H83"/>
  <c r="I83" s="1"/>
  <c r="J82"/>
  <c r="H82"/>
  <c r="I82" s="1"/>
  <c r="J81"/>
  <c r="I81"/>
  <c r="H81"/>
  <c r="J80"/>
  <c r="H80"/>
  <c r="I80" s="1"/>
  <c r="J79"/>
  <c r="H79"/>
  <c r="I79" s="1"/>
  <c r="J78"/>
  <c r="H78"/>
  <c r="I78" s="1"/>
  <c r="J77"/>
  <c r="H77"/>
  <c r="I77" s="1"/>
  <c r="J76"/>
  <c r="H76"/>
  <c r="I76" s="1"/>
  <c r="J75"/>
  <c r="H75"/>
  <c r="I75" s="1"/>
  <c r="J74"/>
  <c r="H74"/>
  <c r="I74" s="1"/>
  <c r="J73"/>
  <c r="I73"/>
  <c r="H73"/>
  <c r="J72"/>
  <c r="H72"/>
  <c r="I72" s="1"/>
  <c r="J71"/>
  <c r="H71"/>
  <c r="I71" s="1"/>
  <c r="J70"/>
  <c r="H70"/>
  <c r="I70" s="1"/>
  <c r="J69"/>
  <c r="H69"/>
  <c r="I69" s="1"/>
  <c r="J68"/>
  <c r="I68"/>
  <c r="H68"/>
  <c r="J67"/>
  <c r="H67"/>
  <c r="I67" s="1"/>
  <c r="J66"/>
  <c r="H66"/>
  <c r="I66" s="1"/>
  <c r="J65"/>
  <c r="H65"/>
  <c r="I65" s="1"/>
  <c r="J64"/>
  <c r="H64"/>
  <c r="I64" s="1"/>
  <c r="J63"/>
  <c r="H63"/>
  <c r="I63" s="1"/>
  <c r="J62"/>
  <c r="H62"/>
  <c r="I62" s="1"/>
  <c r="J61"/>
  <c r="I61"/>
  <c r="H61"/>
  <c r="J60"/>
  <c r="H60"/>
  <c r="I60" s="1"/>
  <c r="J59"/>
  <c r="H59"/>
  <c r="I59" s="1"/>
  <c r="J58"/>
  <c r="H58"/>
  <c r="I58" s="1"/>
  <c r="J57"/>
  <c r="H57"/>
  <c r="I57" s="1"/>
  <c r="J56"/>
  <c r="H56"/>
  <c r="I56" s="1"/>
  <c r="J55"/>
  <c r="H55"/>
  <c r="I55" s="1"/>
  <c r="J54"/>
  <c r="H54"/>
  <c r="I54" s="1"/>
  <c r="J53"/>
  <c r="I53"/>
  <c r="H53"/>
  <c r="J52"/>
  <c r="H52"/>
  <c r="I52" s="1"/>
  <c r="J51"/>
  <c r="H51"/>
  <c r="I51" s="1"/>
  <c r="J50"/>
  <c r="H50"/>
  <c r="I50" s="1"/>
  <c r="J49"/>
  <c r="H49"/>
  <c r="I49" s="1"/>
  <c r="J48"/>
  <c r="H48"/>
  <c r="I48" s="1"/>
  <c r="J47"/>
  <c r="H47"/>
  <c r="I47" s="1"/>
  <c r="J46"/>
  <c r="H46"/>
  <c r="I46" s="1"/>
  <c r="J45"/>
  <c r="I45"/>
  <c r="H45"/>
  <c r="J44"/>
  <c r="H44"/>
  <c r="I44" s="1"/>
  <c r="J43"/>
  <c r="H43"/>
  <c r="I43" s="1"/>
  <c r="J42"/>
  <c r="H42"/>
  <c r="I42" s="1"/>
  <c r="J41"/>
  <c r="H41"/>
  <c r="I41" s="1"/>
  <c r="J40"/>
  <c r="H40"/>
  <c r="I40" s="1"/>
  <c r="J39"/>
  <c r="H39"/>
  <c r="I39" s="1"/>
  <c r="J38"/>
  <c r="H38"/>
  <c r="I38" s="1"/>
  <c r="J37"/>
  <c r="I37"/>
  <c r="H37"/>
  <c r="J36"/>
  <c r="H36"/>
  <c r="I36" s="1"/>
  <c r="J35"/>
  <c r="H35"/>
  <c r="I35" s="1"/>
  <c r="J34"/>
  <c r="H34"/>
  <c r="I34" s="1"/>
  <c r="J33"/>
  <c r="H33"/>
  <c r="I33" s="1"/>
  <c r="J32"/>
  <c r="H32"/>
  <c r="I32" s="1"/>
  <c r="J31"/>
  <c r="H31"/>
  <c r="I31" s="1"/>
  <c r="J30"/>
  <c r="H30"/>
  <c r="I30" s="1"/>
  <c r="J29"/>
  <c r="I29"/>
  <c r="H29"/>
  <c r="J28"/>
  <c r="H28"/>
  <c r="I28" s="1"/>
  <c r="J27"/>
  <c r="H27"/>
  <c r="I27" s="1"/>
  <c r="J26"/>
  <c r="H26"/>
  <c r="I26" s="1"/>
  <c r="J25"/>
  <c r="H25"/>
  <c r="I25" s="1"/>
  <c r="J24"/>
  <c r="H24"/>
  <c r="I24" s="1"/>
  <c r="J23"/>
  <c r="H23"/>
  <c r="I23" s="1"/>
  <c r="J22"/>
  <c r="H22"/>
  <c r="I22" s="1"/>
  <c r="J21"/>
  <c r="I21"/>
  <c r="H21"/>
  <c r="J20"/>
  <c r="H20"/>
  <c r="I20" s="1"/>
  <c r="J19"/>
  <c r="H19"/>
  <c r="I19" s="1"/>
  <c r="J18"/>
  <c r="H18"/>
  <c r="I18" s="1"/>
  <c r="J17"/>
  <c r="H17"/>
  <c r="I17" s="1"/>
  <c r="J16"/>
  <c r="H16"/>
  <c r="I16" s="1"/>
  <c r="J15"/>
  <c r="H15"/>
  <c r="I15" s="1"/>
  <c r="J14"/>
  <c r="H14"/>
  <c r="I14" s="1"/>
  <c r="J13"/>
  <c r="I13"/>
  <c r="H13"/>
  <c r="J12"/>
  <c r="H12"/>
  <c r="I12" s="1"/>
  <c r="J11"/>
  <c r="H11"/>
  <c r="I11" s="1"/>
  <c r="J10"/>
  <c r="H10"/>
  <c r="I10" s="1"/>
  <c r="J9"/>
  <c r="H9"/>
  <c r="I9" s="1"/>
  <c r="J8"/>
  <c r="H8"/>
  <c r="I8" s="1"/>
  <c r="J7"/>
  <c r="H7"/>
  <c r="I7" s="1"/>
  <c r="C340" i="1" l="1"/>
  <c r="C339"/>
  <c r="C338"/>
  <c r="C337"/>
  <c r="C336"/>
  <c r="C335"/>
  <c r="C334"/>
  <c r="C333"/>
  <c r="C332"/>
  <c r="C331"/>
  <c r="C330"/>
  <c r="C329"/>
  <c r="C328"/>
  <c r="C327"/>
  <c r="C326"/>
  <c r="C341" l="1"/>
  <c r="D328" s="1"/>
  <c r="D338" l="1"/>
  <c r="D333"/>
  <c r="D331"/>
  <c r="D327"/>
  <c r="D332"/>
  <c r="D334"/>
  <c r="D337"/>
  <c r="D339"/>
  <c r="D330"/>
  <c r="D335"/>
  <c r="D336"/>
  <c r="D326"/>
  <c r="D341" s="1"/>
  <c r="D329"/>
  <c r="D340"/>
  <c r="H284" i="3" l="1"/>
  <c r="E284"/>
  <c r="H283"/>
  <c r="E283"/>
  <c r="H282"/>
  <c r="G282"/>
  <c r="F282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B262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E261"/>
  <c r="E282" s="1"/>
  <c r="H260"/>
  <c r="G260"/>
  <c r="F260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B212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E211"/>
  <c r="E210"/>
  <c r="E209"/>
  <c r="E208"/>
  <c r="B208"/>
  <c r="B209" s="1"/>
  <c r="B210" s="1"/>
  <c r="E207"/>
  <c r="E206"/>
  <c r="E205"/>
  <c r="H204"/>
  <c r="G204"/>
  <c r="F204"/>
  <c r="E202"/>
  <c r="E201"/>
  <c r="E200"/>
  <c r="E199"/>
  <c r="E198"/>
  <c r="E197"/>
  <c r="E196"/>
  <c r="E195"/>
  <c r="E194"/>
  <c r="E193"/>
  <c r="E192"/>
  <c r="B192"/>
  <c r="B193" s="1"/>
  <c r="B194" s="1"/>
  <c r="B195" s="1"/>
  <c r="B196" s="1"/>
  <c r="B197" s="1"/>
  <c r="B198" s="1"/>
  <c r="B199" s="1"/>
  <c r="B200" s="1"/>
  <c r="B201" s="1"/>
  <c r="B202" s="1"/>
  <c r="B203" s="1"/>
  <c r="E191"/>
  <c r="E190"/>
  <c r="G189"/>
  <c r="F189"/>
  <c r="H188"/>
  <c r="E188"/>
  <c r="H187"/>
  <c r="E187"/>
  <c r="H186"/>
  <c r="E186"/>
  <c r="H185"/>
  <c r="E185"/>
  <c r="H184"/>
  <c r="E184"/>
  <c r="H183"/>
  <c r="E183"/>
  <c r="H182"/>
  <c r="E182"/>
  <c r="H181"/>
  <c r="E181"/>
  <c r="H180"/>
  <c r="E180"/>
  <c r="H179"/>
  <c r="E179"/>
  <c r="H178"/>
  <c r="E178"/>
  <c r="H177"/>
  <c r="G177"/>
  <c r="F177"/>
  <c r="E176"/>
  <c r="E175"/>
  <c r="E174"/>
  <c r="E173"/>
  <c r="E172"/>
  <c r="E171"/>
  <c r="B171"/>
  <c r="B172" s="1"/>
  <c r="B173" s="1"/>
  <c r="B174" s="1"/>
  <c r="B175" s="1"/>
  <c r="B176" s="1"/>
  <c r="E170"/>
  <c r="H169"/>
  <c r="G169"/>
  <c r="F169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B87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E86"/>
  <c r="E85"/>
  <c r="E84"/>
  <c r="H83"/>
  <c r="G83"/>
  <c r="F83"/>
  <c r="E81"/>
  <c r="E80"/>
  <c r="E79"/>
  <c r="E78"/>
  <c r="E77"/>
  <c r="E76"/>
  <c r="E75"/>
  <c r="E74"/>
  <c r="E73"/>
  <c r="E72"/>
  <c r="E71"/>
  <c r="E70"/>
  <c r="E69"/>
  <c r="E68"/>
  <c r="E67"/>
  <c r="B67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E66"/>
  <c r="K65"/>
  <c r="E65"/>
  <c r="K64"/>
  <c r="E64"/>
  <c r="E63"/>
  <c r="E62"/>
  <c r="E61"/>
  <c r="E60"/>
  <c r="E59"/>
  <c r="E58"/>
  <c r="E57"/>
  <c r="E56"/>
  <c r="E55"/>
  <c r="E54"/>
  <c r="E53"/>
  <c r="H52"/>
  <c r="G52"/>
  <c r="F52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E23"/>
  <c r="E22"/>
  <c r="E21"/>
  <c r="E20"/>
  <c r="B20"/>
  <c r="B21" s="1"/>
  <c r="B22" s="1"/>
  <c r="E19"/>
  <c r="E18"/>
  <c r="E17"/>
  <c r="E16"/>
  <c r="E15"/>
  <c r="B15"/>
  <c r="B16" s="1"/>
  <c r="B17" s="1"/>
  <c r="B18" s="1"/>
  <c r="E14"/>
  <c r="H13"/>
  <c r="G13"/>
  <c r="F13"/>
  <c r="E12"/>
  <c r="E11"/>
  <c r="E10"/>
  <c r="E9"/>
  <c r="B9"/>
  <c r="B10" s="1"/>
  <c r="B11" s="1"/>
  <c r="B12" s="1"/>
  <c r="A9"/>
  <c r="A10" s="1"/>
  <c r="A11" s="1"/>
  <c r="A12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41" s="1"/>
  <c r="A42" s="1"/>
  <c r="A43" s="1"/>
  <c r="A44" s="1"/>
  <c r="A45" s="1"/>
  <c r="A46" s="1"/>
  <c r="A47" s="1"/>
  <c r="A48" s="1"/>
  <c r="A49" s="1"/>
  <c r="A38" s="1"/>
  <c r="A39" s="1"/>
  <c r="A40" s="1"/>
  <c r="A50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70" s="1"/>
  <c r="A171" s="1"/>
  <c r="A172" s="1"/>
  <c r="A173" s="1"/>
  <c r="A174" s="1"/>
  <c r="A175" s="1"/>
  <c r="A176" s="1"/>
  <c r="A178" s="1"/>
  <c r="A179" s="1"/>
  <c r="A180" s="1"/>
  <c r="A181" s="1"/>
  <c r="A182" s="1"/>
  <c r="A183" s="1"/>
  <c r="A184" s="1"/>
  <c r="A185" s="1"/>
  <c r="A186" s="1"/>
  <c r="A187" s="1"/>
  <c r="A188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3" s="1"/>
  <c r="A284" s="1"/>
  <c r="E8"/>
  <c r="D319" i="1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297"/>
  <c r="D292"/>
  <c r="A278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77"/>
  <c r="D272"/>
  <c r="A260"/>
  <c r="A261" s="1"/>
  <c r="A262" s="1"/>
  <c r="A263" s="1"/>
  <c r="A264" s="1"/>
  <c r="A265" s="1"/>
  <c r="A266" s="1"/>
  <c r="A267" s="1"/>
  <c r="A268" s="1"/>
  <c r="A269" s="1"/>
  <c r="A270" s="1"/>
  <c r="A271" s="1"/>
  <c r="D255"/>
  <c r="A243"/>
  <c r="A244" s="1"/>
  <c r="A245" s="1"/>
  <c r="A246" s="1"/>
  <c r="A247" s="1"/>
  <c r="A248" s="1"/>
  <c r="A249" s="1"/>
  <c r="A250" s="1"/>
  <c r="A251" s="1"/>
  <c r="A252" s="1"/>
  <c r="A253" s="1"/>
  <c r="A254" s="1"/>
  <c r="D238"/>
  <c r="A220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D21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D191"/>
  <c r="A166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D16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D139"/>
  <c r="A119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18"/>
  <c r="D113"/>
  <c r="A92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D87"/>
  <c r="A72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D67"/>
  <c r="A35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D28"/>
  <c r="A21"/>
  <c r="A22" s="1"/>
  <c r="A23" s="1"/>
  <c r="A24" s="1"/>
  <c r="A25" s="1"/>
  <c r="A26" s="1"/>
  <c r="A27" s="1"/>
  <c r="A20"/>
  <c r="D15"/>
  <c r="A5"/>
  <c r="A6" s="1"/>
  <c r="A7" s="1"/>
  <c r="A8" s="1"/>
  <c r="A9" s="1"/>
  <c r="A10" s="1"/>
  <c r="A11" s="1"/>
  <c r="A12" s="1"/>
  <c r="A13" s="1"/>
  <c r="A14" s="1"/>
  <c r="A4"/>
  <c r="D21" i="2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D6"/>
  <c r="C6"/>
  <c r="B6"/>
  <c r="D5"/>
  <c r="C5"/>
  <c r="B5"/>
  <c r="D3"/>
  <c r="C3"/>
  <c r="B3"/>
  <c r="G285" i="3" l="1"/>
  <c r="E169"/>
  <c r="H189"/>
  <c r="H285" s="1"/>
  <c r="B22" i="2"/>
  <c r="E204" i="3"/>
  <c r="E260"/>
  <c r="E52"/>
  <c r="E189"/>
  <c r="E13"/>
  <c r="F285"/>
  <c r="E83"/>
  <c r="E177"/>
  <c r="D22" i="2"/>
  <c r="C22"/>
  <c r="E285" i="3" l="1"/>
</calcChain>
</file>

<file path=xl/sharedStrings.xml><?xml version="1.0" encoding="utf-8"?>
<sst xmlns="http://schemas.openxmlformats.org/spreadsheetml/2006/main" count="3873" uniqueCount="572">
  <si>
    <t>DEPARTAMENTO</t>
  </si>
  <si>
    <t>MUNICIPIO/EMPRESA</t>
  </si>
  <si>
    <t>TOTAL DEPOSITADO AÑO 2014</t>
  </si>
  <si>
    <t>Ahuachapan</t>
  </si>
  <si>
    <t>San Francisco Menendez</t>
  </si>
  <si>
    <t>Ahuachapán</t>
  </si>
  <si>
    <t>Concepción de Ataco</t>
  </si>
  <si>
    <t>Turin</t>
  </si>
  <si>
    <t>Atiquizaya</t>
  </si>
  <si>
    <t>El Refugio</t>
  </si>
  <si>
    <t>San Lorenzo</t>
  </si>
  <si>
    <t>Apaneca</t>
  </si>
  <si>
    <t>Jujutla</t>
  </si>
  <si>
    <t>San Pedro Puxtla</t>
  </si>
  <si>
    <t>Tacuba</t>
  </si>
  <si>
    <t>Guaymango</t>
  </si>
  <si>
    <t>Cabañas</t>
  </si>
  <si>
    <t>Sensuntepeque</t>
  </si>
  <si>
    <t>Cinquera</t>
  </si>
  <si>
    <t>Jutiapa</t>
  </si>
  <si>
    <t>Ilobasco</t>
  </si>
  <si>
    <t>San Isidro</t>
  </si>
  <si>
    <t>Victoria</t>
  </si>
  <si>
    <t>Dolores</t>
  </si>
  <si>
    <t>Guacotecti</t>
  </si>
  <si>
    <t>Tejutepeque</t>
  </si>
  <si>
    <t>Chalatenango</t>
  </si>
  <si>
    <t>Citalá</t>
  </si>
  <si>
    <t>Nueva Concepción</t>
  </si>
  <si>
    <t>Tejutla</t>
  </si>
  <si>
    <t>La Reina</t>
  </si>
  <si>
    <t>El Paraiso</t>
  </si>
  <si>
    <t>La Palma</t>
  </si>
  <si>
    <t>San Rafael</t>
  </si>
  <si>
    <t>Concepción Quezaltepeque</t>
  </si>
  <si>
    <t>Agua Caliente</t>
  </si>
  <si>
    <t>Santa Rita</t>
  </si>
  <si>
    <t>Dulce Nombre de María</t>
  </si>
  <si>
    <t>San Ignacio</t>
  </si>
  <si>
    <t>Comalapa</t>
  </si>
  <si>
    <t>San Miguel de Mercedes</t>
  </si>
  <si>
    <t>Azacualpa</t>
  </si>
  <si>
    <t>La Laguna</t>
  </si>
  <si>
    <t>Ojos de Agua</t>
  </si>
  <si>
    <t>San Francisco Morazán</t>
  </si>
  <si>
    <t>San Antonio los Ranchos</t>
  </si>
  <si>
    <t>El Carrizal</t>
  </si>
  <si>
    <t>San Luis del Carmen</t>
  </si>
  <si>
    <t>Arcatao</t>
  </si>
  <si>
    <t>Las Flores</t>
  </si>
  <si>
    <t>San José Cancasque</t>
  </si>
  <si>
    <t>San Fernando</t>
  </si>
  <si>
    <t>Potonico</t>
  </si>
  <si>
    <t>San Francisco Lempa</t>
  </si>
  <si>
    <t>Nueva Trinidad</t>
  </si>
  <si>
    <t>Las Vueltas</t>
  </si>
  <si>
    <t>Nombre de Jesús</t>
  </si>
  <si>
    <t>San Isidro Labrador</t>
  </si>
  <si>
    <t>San Antonio de La Cruz</t>
  </si>
  <si>
    <t>Cuscatlán</t>
  </si>
  <si>
    <t>Cojutepeque</t>
  </si>
  <si>
    <t xml:space="preserve">El Carmen </t>
  </si>
  <si>
    <t>El Rosario</t>
  </si>
  <si>
    <t>Monte San Juan</t>
  </si>
  <si>
    <t>Oratorio de Concepción</t>
  </si>
  <si>
    <t>San Bartolomé Perulapía</t>
  </si>
  <si>
    <t>San Cristobal</t>
  </si>
  <si>
    <t>San José Guayabal</t>
  </si>
  <si>
    <t>San Pedro Perulapán</t>
  </si>
  <si>
    <t>San Rafael Cedros</t>
  </si>
  <si>
    <t>Candelaria</t>
  </si>
  <si>
    <t>San Ramón</t>
  </si>
  <si>
    <t>Santa Cruz Analquito</t>
  </si>
  <si>
    <t>Suchitoto</t>
  </si>
  <si>
    <t>Tenancingo</t>
  </si>
  <si>
    <t>Santa Cruz Michapa</t>
  </si>
  <si>
    <t>La Libertad</t>
  </si>
  <si>
    <t>Zaragoza</t>
  </si>
  <si>
    <t>San José Villanueva</t>
  </si>
  <si>
    <t>Tamanique</t>
  </si>
  <si>
    <t>Nuevo Cuscatlán</t>
  </si>
  <si>
    <t>Antiguo Cuscatlán</t>
  </si>
  <si>
    <t>Chiltiupán</t>
  </si>
  <si>
    <t>Ciudad Arce</t>
  </si>
  <si>
    <t>Jayaque</t>
  </si>
  <si>
    <t>Jicalapa</t>
  </si>
  <si>
    <t>Sacacoyo</t>
  </si>
  <si>
    <t>San Juan Opico</t>
  </si>
  <si>
    <t>Talnique</t>
  </si>
  <si>
    <t>Tepecoyo</t>
  </si>
  <si>
    <t>Teotepeque</t>
  </si>
  <si>
    <t>Santa Tecla</t>
  </si>
  <si>
    <t>Quezaltepeque</t>
  </si>
  <si>
    <t>Comasagua</t>
  </si>
  <si>
    <t>Colón</t>
  </si>
  <si>
    <t>Huizucar</t>
  </si>
  <si>
    <t>San Matias</t>
  </si>
  <si>
    <t>San Pablo Tacachico</t>
  </si>
  <si>
    <t>La Paz</t>
  </si>
  <si>
    <t>San Luis Talpa</t>
  </si>
  <si>
    <t>Santiago Nonualco</t>
  </si>
  <si>
    <t>Cuyultitán</t>
  </si>
  <si>
    <t>San Juan Talpa</t>
  </si>
  <si>
    <t>San Rafael Obrajuelo</t>
  </si>
  <si>
    <t>San Juan Nonualco</t>
  </si>
  <si>
    <t>Olocuilta</t>
  </si>
  <si>
    <t xml:space="preserve">El Rosario </t>
  </si>
  <si>
    <t>San Luis la Herradura</t>
  </si>
  <si>
    <t>San Pedro Masahuat</t>
  </si>
  <si>
    <t>San Francisco Chinameca</t>
  </si>
  <si>
    <t>Paraiso de Osorio</t>
  </si>
  <si>
    <t>San Miguel Tepzontes</t>
  </si>
  <si>
    <t>San Antonio Masahuat</t>
  </si>
  <si>
    <t>San Emigdio</t>
  </si>
  <si>
    <t>San Juan Tepezontes</t>
  </si>
  <si>
    <t>Santa María Ostuma</t>
  </si>
  <si>
    <t>Mercedes la Ceiba</t>
  </si>
  <si>
    <t>Jerusalén</t>
  </si>
  <si>
    <t>San Pedro Nonualco</t>
  </si>
  <si>
    <t>Zacatecoluca</t>
  </si>
  <si>
    <t>Tapalhuaca</t>
  </si>
  <si>
    <t>La Unión</t>
  </si>
  <si>
    <t>San Alejo</t>
  </si>
  <si>
    <t>Conchagüa</t>
  </si>
  <si>
    <t>Yucuaquin</t>
  </si>
  <si>
    <t>El Carmen</t>
  </si>
  <si>
    <t>Yayantique</t>
  </si>
  <si>
    <t>Intipucá</t>
  </si>
  <si>
    <t>Anamorós</t>
  </si>
  <si>
    <t>Bolívar</t>
  </si>
  <si>
    <t>Concepción de Oriente</t>
  </si>
  <si>
    <t>El Sauce</t>
  </si>
  <si>
    <t>Lislique</t>
  </si>
  <si>
    <t>Nueva Esparta</t>
  </si>
  <si>
    <t>Polorós</t>
  </si>
  <si>
    <t>San José La Fuente</t>
  </si>
  <si>
    <t>Santa Rosa de Lima</t>
  </si>
  <si>
    <t>Pasaquina</t>
  </si>
  <si>
    <t>Meanguera del Golfo</t>
  </si>
  <si>
    <t>Morazán</t>
  </si>
  <si>
    <t>Arambala</t>
  </si>
  <si>
    <t>El Divisadero</t>
  </si>
  <si>
    <t>Gualococti</t>
  </si>
  <si>
    <t>Joateca</t>
  </si>
  <si>
    <t>Jocoro</t>
  </si>
  <si>
    <t>Lolotiquillo</t>
  </si>
  <si>
    <t>San Francisco Gotera</t>
  </si>
  <si>
    <t>Oscicala</t>
  </si>
  <si>
    <t>Chilanga</t>
  </si>
  <si>
    <t>Sociedad</t>
  </si>
  <si>
    <t>Sensembra</t>
  </si>
  <si>
    <t>Delicias de Concepción</t>
  </si>
  <si>
    <t>Cacaopera</t>
  </si>
  <si>
    <t>Yoloaiquin</t>
  </si>
  <si>
    <t>Yamabal</t>
  </si>
  <si>
    <t>San Carlos</t>
  </si>
  <si>
    <t>San Simón</t>
  </si>
  <si>
    <t>Guatajiagüa</t>
  </si>
  <si>
    <t>Perquin</t>
  </si>
  <si>
    <t>Meanguera</t>
  </si>
  <si>
    <t>Jocoaitique</t>
  </si>
  <si>
    <t>Corinto</t>
  </si>
  <si>
    <t>Torola</t>
  </si>
  <si>
    <t>San Miguel</t>
  </si>
  <si>
    <t>Uluazapa</t>
  </si>
  <si>
    <t>Comacarán</t>
  </si>
  <si>
    <t>Quelepa</t>
  </si>
  <si>
    <t>Chirilagüa</t>
  </si>
  <si>
    <t>Nueva Guadalupe</t>
  </si>
  <si>
    <t>San Antonio del Mosco</t>
  </si>
  <si>
    <t>Lolotique</t>
  </si>
  <si>
    <t>Carolina</t>
  </si>
  <si>
    <t>San Gerardo</t>
  </si>
  <si>
    <t>Nuevo Edén de San Juan</t>
  </si>
  <si>
    <t>San Luis de la Reina</t>
  </si>
  <si>
    <t>Sesori</t>
  </si>
  <si>
    <t>Chapeltique</t>
  </si>
  <si>
    <t>Ciudad Barrios</t>
  </si>
  <si>
    <t>Moncagua</t>
  </si>
  <si>
    <t>Chinameca</t>
  </si>
  <si>
    <t>San Rafael Oriente</t>
  </si>
  <si>
    <t>San Jorge</t>
  </si>
  <si>
    <t>El Tránsito</t>
  </si>
  <si>
    <t>San Salvador</t>
  </si>
  <si>
    <t>Santiago Texacuango</t>
  </si>
  <si>
    <t>Santo Tomas</t>
  </si>
  <si>
    <t>Soyapango</t>
  </si>
  <si>
    <t>Ilopango</t>
  </si>
  <si>
    <t>Mejicanos</t>
  </si>
  <si>
    <t>Ciudad Delgado</t>
  </si>
  <si>
    <t>San Marcos</t>
  </si>
  <si>
    <t>Apopa</t>
  </si>
  <si>
    <t>Ayutuxtepeque</t>
  </si>
  <si>
    <t>El Paisnal</t>
  </si>
  <si>
    <t>Tonacatepeque</t>
  </si>
  <si>
    <t>Aguilares</t>
  </si>
  <si>
    <t>Cuscatancingo</t>
  </si>
  <si>
    <t>Guazapa</t>
  </si>
  <si>
    <t>Panchimalco</t>
  </si>
  <si>
    <t>Nejapa</t>
  </si>
  <si>
    <t>Rosario de Mora</t>
  </si>
  <si>
    <t>San Martín</t>
  </si>
  <si>
    <t>San Vicente</t>
  </si>
  <si>
    <t>San Sebastián</t>
  </si>
  <si>
    <t>Apastepeque</t>
  </si>
  <si>
    <t>Santo Domingo</t>
  </si>
  <si>
    <t>Verapaz</t>
  </si>
  <si>
    <t>San Esteban Catarina</t>
  </si>
  <si>
    <t>San Cayetano Istepeque</t>
  </si>
  <si>
    <t>Santa Clara</t>
  </si>
  <si>
    <t>Tepetitán</t>
  </si>
  <si>
    <t>Guadalupe</t>
  </si>
  <si>
    <t>San Ildefonso</t>
  </si>
  <si>
    <t>Tecoluca</t>
  </si>
  <si>
    <t>Santa Ana</t>
  </si>
  <si>
    <t>Candelaria de la Frontera</t>
  </si>
  <si>
    <t>Coatepeque</t>
  </si>
  <si>
    <t>El Porvenir</t>
  </si>
  <si>
    <t>San Sebastián Salitrillo</t>
  </si>
  <si>
    <t>El Congo</t>
  </si>
  <si>
    <t>Chalchuapa</t>
  </si>
  <si>
    <t>Masahuat</t>
  </si>
  <si>
    <t>Metapán</t>
  </si>
  <si>
    <t>San Antonio el Pajonal</t>
  </si>
  <si>
    <t>Santiago de la Frontera</t>
  </si>
  <si>
    <t>Texistepeque</t>
  </si>
  <si>
    <t>Santa Rosa Guachipilin</t>
  </si>
  <si>
    <t>Sonsonate</t>
  </si>
  <si>
    <t>Acajutla</t>
  </si>
  <si>
    <t>Armenia</t>
  </si>
  <si>
    <t>Caluco</t>
  </si>
  <si>
    <t>Cuisnahuat</t>
  </si>
  <si>
    <t>Izalco</t>
  </si>
  <si>
    <t>Juayua</t>
  </si>
  <si>
    <t>Nahuizalco</t>
  </si>
  <si>
    <t>Nahuilingo</t>
  </si>
  <si>
    <t>Salcoatitán</t>
  </si>
  <si>
    <t>San Antonio del Monte</t>
  </si>
  <si>
    <t>San Julián (Relleno)</t>
  </si>
  <si>
    <t>Santa Catarina Masahuat</t>
  </si>
  <si>
    <t>Sonzacate</t>
  </si>
  <si>
    <t>Santo Domingo de Guzmán</t>
  </si>
  <si>
    <t>Santa Isabel Ishuatan</t>
  </si>
  <si>
    <t>Usulután</t>
  </si>
  <si>
    <t>Puerto El Triunfo</t>
  </si>
  <si>
    <t>Concepción Batres</t>
  </si>
  <si>
    <t>Ereguayquin</t>
  </si>
  <si>
    <t>Jiquilisco</t>
  </si>
  <si>
    <t>Jucuarán</t>
  </si>
  <si>
    <t>Santa María</t>
  </si>
  <si>
    <t>Estanzuelas</t>
  </si>
  <si>
    <t>San Buenaventura</t>
  </si>
  <si>
    <t>Santa Elena</t>
  </si>
  <si>
    <t>California</t>
  </si>
  <si>
    <t>Santiago de María</t>
  </si>
  <si>
    <t>Tecapán</t>
  </si>
  <si>
    <t>San Francisco Javier</t>
  </si>
  <si>
    <t>Jucuapa</t>
  </si>
  <si>
    <t>Alegría</t>
  </si>
  <si>
    <t>El Triunfo</t>
  </si>
  <si>
    <t>Ozatlán</t>
  </si>
  <si>
    <t>San Agustín</t>
  </si>
  <si>
    <t>Berlín</t>
  </si>
  <si>
    <t>Nueva Granada</t>
  </si>
  <si>
    <t>Mercedes Umaña</t>
  </si>
  <si>
    <t>San Dionisio</t>
  </si>
  <si>
    <t>RELLENOS SANITARIOS</t>
  </si>
  <si>
    <t>SAN FRANCISCO MENENDEZ</t>
  </si>
  <si>
    <t>ATIQUIZAYA</t>
  </si>
  <si>
    <t>SANTA ANA</t>
  </si>
  <si>
    <t>LA LIBERTAD</t>
  </si>
  <si>
    <t>ISHUATAN</t>
  </si>
  <si>
    <t>CAPSA</t>
  </si>
  <si>
    <t>MIDES</t>
  </si>
  <si>
    <t>MEANGUERA</t>
  </si>
  <si>
    <t>PERQUIN</t>
  </si>
  <si>
    <t>CORINTO</t>
  </si>
  <si>
    <t>SOCINUS</t>
  </si>
  <si>
    <t>SAN MIGUEL</t>
  </si>
  <si>
    <t>ASINORLU</t>
  </si>
  <si>
    <t>SUCHITOTO</t>
  </si>
  <si>
    <t>CINQUERA</t>
  </si>
  <si>
    <t>AMUSNOR (CHALATENANGO</t>
  </si>
  <si>
    <t>AMUCHADES</t>
  </si>
  <si>
    <t>BASE DE DATOS DE DESECHOSSOLIDOS DEPOSITADOS EN RELLENOS SANITARIOS DE EL SALVADOR CON BASE 2012</t>
  </si>
  <si>
    <t>Nº</t>
  </si>
  <si>
    <t>MUNICIPIOS</t>
  </si>
  <si>
    <t>POBLACION PROYECTADA 2014</t>
  </si>
  <si>
    <t>DESECHOS EN RELLENO (Ton/dia)</t>
  </si>
  <si>
    <t>NOMBRE RELLENO RECIBE/OPERADOR</t>
  </si>
  <si>
    <t>TOTAL</t>
  </si>
  <si>
    <t>URBANA</t>
  </si>
  <si>
    <t>RURAL</t>
  </si>
  <si>
    <t>ATIQUIZAYA/ATIQUIZAYA</t>
  </si>
  <si>
    <t>Concepción de ataco</t>
  </si>
  <si>
    <t>SUB TOTAL</t>
  </si>
  <si>
    <t>SONSONATE/CAPSA</t>
  </si>
  <si>
    <t xml:space="preserve">San Sebastian Salitrillo </t>
  </si>
  <si>
    <t>Candelaria La Frontera</t>
  </si>
  <si>
    <t xml:space="preserve">San Julián </t>
  </si>
  <si>
    <t>Empresas (estimado)</t>
  </si>
  <si>
    <t>COMPOSTERA</t>
  </si>
  <si>
    <t>SUCHITOTO/SUCHITOTO</t>
  </si>
  <si>
    <t>LA LIBERTAD/PULSEM</t>
  </si>
  <si>
    <t>Puerto de La Libertad</t>
  </si>
  <si>
    <t xml:space="preserve">EL Rosario </t>
  </si>
  <si>
    <t>CORINTO/CORINTO</t>
  </si>
  <si>
    <t>MEANGUERA/MEANGUERA</t>
  </si>
  <si>
    <t>NEJAPA/MIDES</t>
  </si>
  <si>
    <t>TEJUTLA/AMUSNOR</t>
  </si>
  <si>
    <t>DESCONOCIDO</t>
  </si>
  <si>
    <t>San Miguel Tepezontes</t>
  </si>
  <si>
    <t>Perquín</t>
  </si>
  <si>
    <t>PERQUIN/PERQUIN</t>
  </si>
  <si>
    <t>SAN MIGUEL/SAN MIGUEL</t>
  </si>
  <si>
    <t>Yucuaiquin</t>
  </si>
  <si>
    <t>San Francisco Menéndez</t>
  </si>
  <si>
    <t>S. FRAN.MENÉNDEZ/S.F.M.</t>
  </si>
  <si>
    <t>USULUTAN/SOCINUS</t>
  </si>
  <si>
    <t>SANTA ROSA/ASINORLU</t>
  </si>
  <si>
    <t>Bolivar</t>
  </si>
  <si>
    <t>San Jose La Fuente</t>
  </si>
  <si>
    <t>Poloros</t>
  </si>
  <si>
    <t>Anamoros</t>
  </si>
  <si>
    <t>Concepcion de Oriente</t>
  </si>
  <si>
    <t>Lolotoquillo</t>
  </si>
  <si>
    <t>San isidro</t>
  </si>
  <si>
    <t>TOTAL PAIS</t>
  </si>
  <si>
    <t>TOTALES DE TONELADAS DEPOSITADOS EN 2014</t>
  </si>
  <si>
    <t>Generacion por Departamentos 2014</t>
  </si>
  <si>
    <t>Municipio</t>
  </si>
  <si>
    <t>Total depositado anualmente (ton)</t>
  </si>
  <si>
    <t>Porcentaje</t>
  </si>
  <si>
    <t>SAN SALVADOR</t>
  </si>
  <si>
    <t>SONSONATE</t>
  </si>
  <si>
    <t>USULUTAN</t>
  </si>
  <si>
    <t>LA PAZ</t>
  </si>
  <si>
    <t>SAN VICENTE</t>
  </si>
  <si>
    <t>LA UNIÓN</t>
  </si>
  <si>
    <t>CHALATENANGO</t>
  </si>
  <si>
    <t>AHUACHAPAN</t>
  </si>
  <si>
    <t>CUSCATLAN</t>
  </si>
  <si>
    <t>CABAÑAS</t>
  </si>
  <si>
    <t>MORAZAN</t>
  </si>
  <si>
    <t>EMPRESAS</t>
  </si>
  <si>
    <t>Consolidados de desechos depositados en rellenos Año 2013</t>
  </si>
  <si>
    <t>No. Correlativo</t>
  </si>
  <si>
    <t>Departamento</t>
  </si>
  <si>
    <t xml:space="preserve">No. De municipios por depto. </t>
  </si>
  <si>
    <t xml:space="preserve">Sitio de disposición final </t>
  </si>
  <si>
    <t xml:space="preserve">Toneladas anuales depositadas </t>
  </si>
  <si>
    <t>Cobertura (%)</t>
  </si>
  <si>
    <t>Estimacion Generación (Ton/año)</t>
  </si>
  <si>
    <t>Estimacion Generación (Ton/día)</t>
  </si>
  <si>
    <t>Total recolectado (Ton/dia)</t>
  </si>
  <si>
    <t>Sn Fco. Menendez</t>
  </si>
  <si>
    <t>Atiquizaya - MIDES</t>
  </si>
  <si>
    <t>El porvenir</t>
  </si>
  <si>
    <t>Ishuatan</t>
  </si>
  <si>
    <t>Solo deposito Enero, Febrero, Marzo y Abril en MIDES</t>
  </si>
  <si>
    <t>Solo deposito Enero y Febrero en MIDES</t>
  </si>
  <si>
    <t>CAPSA - MIDES</t>
  </si>
  <si>
    <t>Solo deposito Enero, Febrero, Marzo y Abril en MIDES, el resto en CAPSA</t>
  </si>
  <si>
    <t>Solo deposito mes de enero en MIDES</t>
  </si>
  <si>
    <t>Enero, Febrero, Marzo y Abril no deposito en MIDES</t>
  </si>
  <si>
    <t>CONSOLIDADO</t>
  </si>
  <si>
    <t>Año 2012</t>
  </si>
  <si>
    <t>ACUMULADO  MENSUAL POR MUNICIPIO/EMPRESAS AÑO 2012</t>
  </si>
  <si>
    <t>TOTAL DEPOSITADO</t>
  </si>
  <si>
    <t>Ton/año TOTAL DEPOSITADO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</si>
  <si>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</si>
  <si>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</si>
  <si>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</si>
  <si>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</si>
  <si>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</si>
  <si>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</si>
  <si>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</si>
  <si>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</si>
  <si>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</si>
  <si>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</si>
  <si>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</si>
  <si>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</si>
  <si>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Empresas</t>
  </si>
  <si>
    <t>Calvo Conservas, El Salvador</t>
  </si>
  <si>
    <t>Gestión Integral de Desechos, S.A. de C.V.</t>
  </si>
  <si>
    <t>ASMUP disposición</t>
  </si>
  <si>
    <t>Empresas Privadas</t>
  </si>
  <si>
    <t>Desechos Bioinfecciosos</t>
  </si>
  <si>
    <t>MIDES Cuenta Especial</t>
  </si>
  <si>
    <t>Empresas/Industrias</t>
  </si>
  <si>
    <t>Avicola Campestre, S.A. de C.V.</t>
  </si>
  <si>
    <t>Agrocampestre., S.A. de C.V.</t>
  </si>
  <si>
    <t>Arrocera San Francisco, S.A. de C.V.</t>
  </si>
  <si>
    <t>C.H. INGENIEROS, S.A de C.V.</t>
  </si>
  <si>
    <t>COMSEDI, S.A. De C.V.</t>
  </si>
  <si>
    <t>Douglas Alfredo Ventura Larios</t>
  </si>
  <si>
    <t>LAGEO, S.A. de C.V.</t>
  </si>
  <si>
    <t>Milton Anibal Berríos Bonilla</t>
  </si>
  <si>
    <t>Sucesores Luis Torres y Compañía</t>
  </si>
  <si>
    <t>Aceros de Centroamerica, S.A.</t>
  </si>
  <si>
    <t>Adán David Rodriguez</t>
  </si>
  <si>
    <t>Adán David Rodriguez Urquilla</t>
  </si>
  <si>
    <t>Agroquímica Internacional, S.A.</t>
  </si>
  <si>
    <t>Alejandro Cea Sermeño</t>
  </si>
  <si>
    <t>ALISAL, S.A. de C.V.</t>
  </si>
  <si>
    <t>Almacenadora del Pacífico (ALMAPAC)</t>
  </si>
  <si>
    <t>AMTEPECOYO</t>
  </si>
  <si>
    <t>APRESA</t>
  </si>
  <si>
    <t>ASEVILLA</t>
  </si>
  <si>
    <t>ASFALCA, S.A.</t>
  </si>
  <si>
    <t>Asociación residencial Las Piletas III</t>
  </si>
  <si>
    <t>Blanca Rosa Cuenca</t>
  </si>
  <si>
    <t>BODET-HORT, S.A. de C.V.</t>
  </si>
  <si>
    <t>CENTA</t>
  </si>
  <si>
    <t>CÍA GRAL DE EQUIPO</t>
  </si>
  <si>
    <t>Club de Playa Salinitas - DECAMERON</t>
  </si>
  <si>
    <t>Compañía Iberoamericana de Plástico (IBERPLASTIC)</t>
  </si>
  <si>
    <t>Comunidades</t>
  </si>
  <si>
    <t>CORPORIN, S.A.</t>
  </si>
  <si>
    <t>CS CENTRAL AMERICA</t>
  </si>
  <si>
    <t>DAN SAN, S.A. de C.V.</t>
  </si>
  <si>
    <t>Distribuidores y Productores, S.A. de C.V.</t>
  </si>
  <si>
    <t>Duke Energy</t>
  </si>
  <si>
    <t>DURALITA de C.A., S.A. de C.V.</t>
  </si>
  <si>
    <t>Empresas ADOC S.A. de C.V.</t>
  </si>
  <si>
    <t>EXPORT SALVA FREE ZONE - DC</t>
  </si>
  <si>
    <t>EXPORT SALVA FREE ZONE - DE</t>
  </si>
  <si>
    <t>Fabrica de Listones Fantasía</t>
  </si>
  <si>
    <t>Fertilizantes, S.A. de C.V.</t>
  </si>
  <si>
    <t>Fidel Bonilla</t>
  </si>
  <si>
    <t>Galvanisa</t>
  </si>
  <si>
    <t>HANES BRANDS - DC</t>
  </si>
  <si>
    <t>HANES BRANDS - DE</t>
  </si>
  <si>
    <t>Industrias Gráficas VIMTAZA, S.A.</t>
  </si>
  <si>
    <t>Epresas/Industrias</t>
  </si>
  <si>
    <t>JOAQUIN EDURADO HERNANDEZ</t>
  </si>
  <si>
    <t>JOCE LUIS GARCIA</t>
  </si>
  <si>
    <t>Joaquin Castro Cerón Constructora</t>
  </si>
  <si>
    <t>Jordán, S.A. de C.V.</t>
  </si>
  <si>
    <t>KIMBERLY CLARK -DC</t>
  </si>
  <si>
    <t>KIMBERLY CLARK -DE</t>
  </si>
  <si>
    <t>LIVSMART AMERICAS, S.A. de C.V. - DC</t>
  </si>
  <si>
    <t>LIVSMART AMERICAS, S.A. de C.V. - DE</t>
  </si>
  <si>
    <t>Los Teques, S.A. de C.V.</t>
  </si>
  <si>
    <t>Médicos del Mundo</t>
  </si>
  <si>
    <t>Metrocentro, S.A.</t>
  </si>
  <si>
    <t>MIDES, SEM de C.V._ PT</t>
  </si>
  <si>
    <t>MONELCA RENT, S.A.</t>
  </si>
  <si>
    <t>MONELCA S.A.</t>
  </si>
  <si>
    <t>NESTLE El Salvador, S.A. de C.V. - DE</t>
  </si>
  <si>
    <t>O Y M MANTEMIENTO Y SERVICIOS</t>
  </si>
  <si>
    <t>O EK DE CENTROAMERICA</t>
  </si>
  <si>
    <t>Operadora del Sur, S.A. de C.V.</t>
  </si>
  <si>
    <t>Pablo Baires</t>
  </si>
  <si>
    <t>Parque Industrial SAM-LI, S.A. de C.V.</t>
  </si>
  <si>
    <t>PICACHO, S.A.</t>
  </si>
  <si>
    <t>Plásticos el Panda, S.A. de C.V. - DC</t>
  </si>
  <si>
    <t>Plásticos el Panda, S.A. de C.V. - DE</t>
  </si>
  <si>
    <t>Procalidad de E.S.</t>
  </si>
  <si>
    <t>PRODUCTOS CARNICOS, S.A. DE C.V. - DE</t>
  </si>
  <si>
    <t>Productos Técnologicos, S.A. - (PROTECNO)</t>
  </si>
  <si>
    <t>PROYECTOS DE INGENIERIA ELECTROMECANICA, S.A. DE C.V.</t>
  </si>
  <si>
    <t>Publimagen, S.A.</t>
  </si>
  <si>
    <t>PUMA, S.A. DE C.V.</t>
  </si>
  <si>
    <t>RAZA, S.A. DE C.V.</t>
  </si>
  <si>
    <t>Recicladora Nacional, S.A. - (RECINA)</t>
  </si>
  <si>
    <t>SALVADOREAN FREIGHT FORWARDERS, S.A. DE C.V.</t>
  </si>
  <si>
    <t>Recolectora, S.A.</t>
  </si>
  <si>
    <t>Salvador Guerrero Valenzuela</t>
  </si>
  <si>
    <t>SANTIMONI, S.A. de C.V.</t>
  </si>
  <si>
    <t>SERVIRECOLECCIÓN, S.A.de C.V.</t>
  </si>
  <si>
    <t>Termos del Río</t>
  </si>
  <si>
    <t>TROPIX, S.A. DE C.V.</t>
  </si>
  <si>
    <t>UNIFERSA DISAGRO S.A. de C.V.</t>
  </si>
  <si>
    <t>Variedades Génesis</t>
  </si>
  <si>
    <t>pendiente</t>
  </si>
  <si>
    <t>20-99</t>
  </si>
  <si>
    <t>Empresas/Otros</t>
  </si>
  <si>
    <t>Campañas de Limpieza</t>
  </si>
  <si>
    <t>Campañas de emergencia</t>
  </si>
  <si>
    <t>Particulares</t>
  </si>
  <si>
    <t>Departamentos</t>
  </si>
  <si>
    <t>Total depositado anualmente</t>
  </si>
  <si>
    <t>Consolidados de desechos depositados por las empresas año 2013</t>
  </si>
  <si>
    <t xml:space="preserve">Empresas </t>
  </si>
  <si>
    <t>Roberto Eugenio Quiroz Matute</t>
  </si>
  <si>
    <t>Avicola Campestre., S.A. de C.V.</t>
  </si>
  <si>
    <t>C.H. IINGENIEROS, S.A de C.V.</t>
  </si>
  <si>
    <t>Cambara Aguilar S.A. de C.V.</t>
  </si>
  <si>
    <t>CONACERO S.A de C.V.</t>
  </si>
  <si>
    <t>Universidad Capitán General Gerardo Barrios</t>
  </si>
  <si>
    <t>AGROCAMPESTRE S.A de C.V</t>
  </si>
  <si>
    <t>Osmin Perdómo</t>
  </si>
  <si>
    <t>CHC Sociedad Anónima de Capital Variable</t>
  </si>
  <si>
    <t>Jearquin S.A de C.V</t>
  </si>
  <si>
    <t>ADEXA, S.A. DE C.V.</t>
  </si>
  <si>
    <t>ALCASA S.A. DE C.V.</t>
  </si>
  <si>
    <t>AVE Constructora S.A. de C.V.</t>
  </si>
  <si>
    <t>CAJAMARCA Inversiones, S.A. de C.V.</t>
  </si>
  <si>
    <t>COVAL S.A. de C.V.</t>
  </si>
  <si>
    <t>DASAN, S.A. de C.V.</t>
  </si>
  <si>
    <t>DANY MANRIQUE BRAND</t>
  </si>
  <si>
    <t>DUKE ENERGY, S.A. de C.V.</t>
  </si>
  <si>
    <t>EXPORTSALVA FREE ZONE, S.A. de C.V.</t>
  </si>
  <si>
    <t>Francisco Gavidia</t>
  </si>
  <si>
    <t>Galvanisa S.A. de C.V.</t>
  </si>
  <si>
    <t>HANSBRAND EL SALVADOR, LTDA. DE C.V.</t>
  </si>
  <si>
    <t>HANSBRAND EL SALVADOR, LTDA. DE C.V. DE</t>
  </si>
  <si>
    <t>IBERPLASTIC, S.A. DE C.V.</t>
  </si>
  <si>
    <t>INFRASAL, S.A. de C.V.</t>
  </si>
  <si>
    <t>JOSE LUIS GARCIA</t>
  </si>
  <si>
    <t xml:space="preserve">LIVSMART AMERICAS, S.A. de C.V. </t>
  </si>
  <si>
    <t>LIVSMART AMERICAS, S.A. de C.V. DE</t>
  </si>
  <si>
    <t>Los Teques, S.A. de C.V. DE</t>
  </si>
  <si>
    <t>MCCORMICK DE CENTROAMERICA, S.A. de C.V.</t>
  </si>
  <si>
    <t>MONELCA INDUSTRIAL, S.A. de C.V.</t>
  </si>
  <si>
    <t>MONELCA RENT, S.A. de C.V.</t>
  </si>
  <si>
    <t>NESTLE, S.A. de C.V.</t>
  </si>
  <si>
    <t>OEK DE CENTROAMERICA S.A DE C.V.</t>
  </si>
  <si>
    <t>PICACHO, S.A. DE C.V.</t>
  </si>
  <si>
    <t xml:space="preserve">Plásticos el Panda, S.A. de C.V. </t>
  </si>
  <si>
    <t>Plásticos el Panda, S.A. de C.V. DE</t>
  </si>
  <si>
    <t>PREM</t>
  </si>
  <si>
    <t>PROTECNO S.A. de C.V.</t>
  </si>
  <si>
    <t>PRODUCTOS CARNICOS, S.A. de C.V.</t>
  </si>
  <si>
    <t>PROYDECA, S.A. de C.V.</t>
  </si>
  <si>
    <t>RAUL EDGARDO LOPEZ</t>
  </si>
  <si>
    <r>
      <t xml:space="preserve">Recicladora Nacional, S.A. </t>
    </r>
    <r>
      <rPr>
        <sz val="11"/>
        <rFont val="Calibri"/>
        <family val="2"/>
        <scheme val="minor"/>
      </rPr>
      <t>(RECINA)</t>
    </r>
  </si>
  <si>
    <t>SEMPROFES, S.A. de C.V.</t>
  </si>
  <si>
    <t>ACUMULADO  MENSUAL POR MUNICIPIO/EMPRESAS AÑO 2011</t>
  </si>
  <si>
    <t>Yoloaquin</t>
  </si>
  <si>
    <t>Ataco</t>
  </si>
  <si>
    <t>El refugio</t>
  </si>
  <si>
    <t>El Jicaro</t>
  </si>
  <si>
    <t>San Julián (Planta)</t>
  </si>
  <si>
    <t>Santo Tomás</t>
  </si>
  <si>
    <t>Jocoatique</t>
  </si>
  <si>
    <t>ANAMOROS</t>
  </si>
  <si>
    <t>BOLIVAR</t>
  </si>
  <si>
    <t>CONCEPCIÓN DE ORIENTE</t>
  </si>
  <si>
    <t>EL SAUCE</t>
  </si>
  <si>
    <t>LISLIQUE</t>
  </si>
  <si>
    <t>NUEVA ESPARTA</t>
  </si>
  <si>
    <t>POLOROS</t>
  </si>
  <si>
    <t>SAN JOSE LAS FUENTES</t>
  </si>
  <si>
    <t>SANTA ROSA DE LIMA</t>
  </si>
  <si>
    <t>PASAQUINA</t>
  </si>
  <si>
    <t>ARAMBALA</t>
  </si>
  <si>
    <t>EL DIVISADERO</t>
  </si>
  <si>
    <t>GUALOCOCTI</t>
  </si>
  <si>
    <t>JOATECA</t>
  </si>
  <si>
    <t>JOCORO</t>
  </si>
  <si>
    <t>LOLOTIQUILLO</t>
  </si>
  <si>
    <t>SAN ALEJO</t>
  </si>
  <si>
    <t>SAN ISIDRO</t>
  </si>
  <si>
    <t>LA UNION</t>
  </si>
  <si>
    <t>Almacenadora del Pacífico</t>
  </si>
  <si>
    <t>Compañía Iberoamericana de Plástico, S.A.</t>
  </si>
  <si>
    <t>EXPORT SALVA FREE ZONE</t>
  </si>
  <si>
    <t>LIVSMART AMERICAS, S.A. de C.V.</t>
  </si>
  <si>
    <t>Plásticos el Panda, S.A. de C.V.</t>
  </si>
  <si>
    <t>Plásticos el Panda, S.A. de C.V. - Especial</t>
  </si>
  <si>
    <t>Productos Técnologicos, S.A.</t>
  </si>
  <si>
    <t>Recicladora Nacional, S.A.</t>
  </si>
  <si>
    <t>De cortesía y Pruebas</t>
  </si>
  <si>
    <t>MINISTERIO DE MEDIO AMBIENTE Y RECURSOS NATURALES</t>
  </si>
  <si>
    <t>DIRECCION GENERAL DE SANEAMIENTO AMBIENTAL / UNIDAD DE DESECHOS SOLIDOS Y PELIGROSOS</t>
  </si>
  <si>
    <t>DESECHOS SOLIDOS DEPOSITADOS POR DEPARTAMENTO 2013</t>
  </si>
  <si>
    <t>DESECHOS SOLIDOS DEPOSITADOS POR MUNICIPIO/EMPRESAS 2012</t>
  </si>
  <si>
    <t>DESECHOS SOLIDOS DEPOSITADOS EN RELLENOS SANITARIOS POR MUNICIPIO 2012</t>
  </si>
  <si>
    <t>DESECHOS SOLIDOS DEPOSITADOS POR  MUNICIPIO/EMPRESAS 2011</t>
  </si>
  <si>
    <t>DESECHOS SOLIDOS DEPOSITADOS POR MUNICIPALIDADES 2011</t>
  </si>
</sst>
</file>

<file path=xl/styles.xml><?xml version="1.0" encoding="utf-8"?>
<styleSheet xmlns="http://schemas.openxmlformats.org/spreadsheetml/2006/main">
  <numFmts count="9">
    <numFmt numFmtId="43" formatCode="_(* #,##0.00_);_(* \(#,##0.00\);_(* &quot;-&quot;??_);_(@_)"/>
    <numFmt numFmtId="164" formatCode="#,##0.000"/>
    <numFmt numFmtId="165" formatCode="0;[Red]0"/>
    <numFmt numFmtId="166" formatCode="#,##0.000_);\(#,##0.000\)"/>
    <numFmt numFmtId="167" formatCode="_ \¢* #,##0.00_ ;_ \¢* \-#,##0.00_ ;_ \¢* \-??_ ;_ @_ "/>
    <numFmt numFmtId="168" formatCode="0.000"/>
    <numFmt numFmtId="169" formatCode="0.000;[Red]0.000"/>
    <numFmt numFmtId="170" formatCode="0.00;[Red]0.00"/>
    <numFmt numFmtId="171" formatCode="#,##0.00;[Red]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1" fillId="0" borderId="0"/>
    <xf numFmtId="0" fontId="11" fillId="0" borderId="0"/>
  </cellStyleXfs>
  <cellXfs count="19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2" borderId="1" xfId="0" applyNumberFormat="1" applyFill="1" applyBorder="1"/>
    <xf numFmtId="164" fontId="0" fillId="0" borderId="1" xfId="0" applyNumberFormat="1" applyBorder="1"/>
    <xf numFmtId="164" fontId="2" fillId="2" borderId="1" xfId="1" applyNumberFormat="1" applyFont="1" applyFill="1" applyBorder="1"/>
    <xf numFmtId="0" fontId="0" fillId="0" borderId="1" xfId="0" applyFill="1" applyBorder="1"/>
    <xf numFmtId="0" fontId="0" fillId="0" borderId="2" xfId="0" applyFill="1" applyBorder="1"/>
    <xf numFmtId="43" fontId="0" fillId="0" borderId="1" xfId="1" applyFont="1" applyBorder="1"/>
    <xf numFmtId="164" fontId="2" fillId="0" borderId="1" xfId="0" applyNumberFormat="1" applyFont="1" applyBorder="1"/>
    <xf numFmtId="2" fontId="0" fillId="0" borderId="1" xfId="0" applyNumberFormat="1" applyFont="1" applyBorder="1"/>
    <xf numFmtId="0" fontId="0" fillId="0" borderId="3" xfId="0" applyFont="1" applyBorder="1"/>
    <xf numFmtId="0" fontId="0" fillId="0" borderId="1" xfId="0" applyFont="1" applyBorder="1"/>
    <xf numFmtId="43" fontId="2" fillId="0" borderId="1" xfId="1" applyFont="1" applyBorder="1"/>
    <xf numFmtId="0" fontId="0" fillId="0" borderId="3" xfId="0" applyFont="1" applyBorder="1" applyAlignment="1">
      <alignment vertical="center"/>
    </xf>
    <xf numFmtId="0" fontId="0" fillId="0" borderId="1" xfId="0" applyFont="1" applyFill="1" applyBorder="1"/>
    <xf numFmtId="43" fontId="2" fillId="0" borderId="1" xfId="1" applyFont="1" applyFill="1" applyBorder="1" applyAlignment="1">
      <alignment horizontal="right"/>
    </xf>
    <xf numFmtId="43" fontId="2" fillId="0" borderId="1" xfId="0" applyNumberFormat="1" applyFont="1" applyBorder="1"/>
    <xf numFmtId="0" fontId="0" fillId="0" borderId="1" xfId="0" applyFont="1" applyBorder="1" applyAlignment="1">
      <alignment vertical="center"/>
    </xf>
    <xf numFmtId="4" fontId="2" fillId="0" borderId="1" xfId="0" applyNumberFormat="1" applyFont="1" applyBorder="1"/>
    <xf numFmtId="0" fontId="0" fillId="2" borderId="1" xfId="0" applyFont="1" applyFill="1" applyBorder="1"/>
    <xf numFmtId="0" fontId="0" fillId="4" borderId="1" xfId="0" applyFont="1" applyFill="1" applyBorder="1" applyAlignment="1">
      <alignment vertical="center"/>
    </xf>
    <xf numFmtId="0" fontId="0" fillId="4" borderId="1" xfId="0" applyFont="1" applyFill="1" applyBorder="1"/>
    <xf numFmtId="4" fontId="2" fillId="4" borderId="1" xfId="0" applyNumberFormat="1" applyFont="1" applyFill="1" applyBorder="1"/>
    <xf numFmtId="0" fontId="0" fillId="2" borderId="1" xfId="0" applyFont="1" applyFill="1" applyBorder="1" applyAlignment="1">
      <alignment vertical="center"/>
    </xf>
    <xf numFmtId="4" fontId="2" fillId="2" borderId="1" xfId="0" applyNumberFormat="1" applyFont="1" applyFill="1" applyBorder="1"/>
    <xf numFmtId="0" fontId="1" fillId="2" borderId="1" xfId="0" applyFont="1" applyFill="1" applyBorder="1"/>
    <xf numFmtId="0" fontId="0" fillId="0" borderId="0" xfId="0" applyFont="1" applyBorder="1" applyAlignment="1">
      <alignment vertical="center"/>
    </xf>
    <xf numFmtId="0" fontId="1" fillId="2" borderId="0" xfId="0" applyFont="1" applyFill="1" applyBorder="1"/>
    <xf numFmtId="0" fontId="0" fillId="0" borderId="4" xfId="0" applyFont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1" fillId="0" borderId="1" xfId="0" applyFont="1" applyFill="1" applyBorder="1"/>
    <xf numFmtId="0" fontId="0" fillId="0" borderId="0" xfId="0" applyFont="1" applyBorder="1"/>
    <xf numFmtId="0" fontId="4" fillId="0" borderId="3" xfId="0" applyFont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0" fillId="0" borderId="1" xfId="0" applyFont="1" applyFill="1" applyBorder="1" applyAlignment="1"/>
    <xf numFmtId="0" fontId="0" fillId="4" borderId="1" xfId="0" applyFont="1" applyFill="1" applyBorder="1" applyAlignment="1"/>
    <xf numFmtId="0" fontId="0" fillId="2" borderId="1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2" borderId="1" xfId="0" applyFont="1" applyFill="1" applyBorder="1" applyAlignment="1"/>
    <xf numFmtId="0" fontId="0" fillId="0" borderId="0" xfId="0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3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8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ont="1"/>
    <xf numFmtId="0" fontId="3" fillId="0" borderId="1" xfId="0" applyFont="1" applyBorder="1"/>
    <xf numFmtId="165" fontId="0" fillId="0" borderId="1" xfId="0" applyNumberFormat="1" applyFont="1" applyFill="1" applyBorder="1"/>
    <xf numFmtId="4" fontId="0" fillId="0" borderId="0" xfId="0" applyNumberFormat="1"/>
    <xf numFmtId="0" fontId="3" fillId="0" borderId="1" xfId="0" applyFont="1" applyBorder="1" applyAlignment="1">
      <alignment horizontal="right"/>
    </xf>
    <xf numFmtId="43" fontId="3" fillId="0" borderId="1" xfId="1" applyFont="1" applyBorder="1"/>
    <xf numFmtId="0" fontId="0" fillId="0" borderId="0" xfId="0" applyBorder="1"/>
    <xf numFmtId="0" fontId="3" fillId="0" borderId="0" xfId="0" applyFont="1" applyBorder="1"/>
    <xf numFmtId="165" fontId="0" fillId="0" borderId="0" xfId="0" applyNumberFormat="1" applyFont="1" applyFill="1" applyBorder="1"/>
    <xf numFmtId="43" fontId="0" fillId="0" borderId="0" xfId="1" applyFont="1" applyBorder="1"/>
    <xf numFmtId="4" fontId="0" fillId="0" borderId="0" xfId="0" applyNumberFormat="1" applyBorder="1"/>
    <xf numFmtId="0" fontId="3" fillId="0" borderId="0" xfId="0" applyFont="1" applyBorder="1" applyAlignment="1">
      <alignment horizontal="right"/>
    </xf>
    <xf numFmtId="43" fontId="3" fillId="0" borderId="0" xfId="1" applyFont="1" applyBorder="1"/>
    <xf numFmtId="0" fontId="3" fillId="2" borderId="0" xfId="0" applyFont="1" applyFill="1" applyBorder="1"/>
    <xf numFmtId="0" fontId="3" fillId="5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5" borderId="1" xfId="3" applyFont="1" applyFill="1" applyBorder="1" applyAlignment="1">
      <alignment horizontal="center" vertical="center" wrapText="1"/>
    </xf>
    <xf numFmtId="3" fontId="3" fillId="5" borderId="1" xfId="3" applyNumberFormat="1" applyFont="1" applyFill="1" applyBorder="1" applyAlignment="1">
      <alignment horizontal="center" vertical="center" wrapText="1"/>
    </xf>
    <xf numFmtId="0" fontId="3" fillId="5" borderId="2" xfId="3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4" fillId="0" borderId="1" xfId="3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1" xfId="3" applyFont="1" applyFill="1" applyBorder="1" applyAlignment="1">
      <alignment horizontal="center" vertical="center" wrapText="1"/>
    </xf>
    <xf numFmtId="4" fontId="3" fillId="0" borderId="1" xfId="3" applyNumberFormat="1" applyFont="1" applyFill="1" applyBorder="1" applyAlignment="1">
      <alignment horizontal="right"/>
    </xf>
    <xf numFmtId="10" fontId="1" fillId="0" borderId="1" xfId="2" applyNumberFormat="1" applyFont="1" applyFill="1" applyBorder="1"/>
    <xf numFmtId="43" fontId="2" fillId="0" borderId="1" xfId="1" applyFont="1" applyFill="1" applyBorder="1"/>
    <xf numFmtId="2" fontId="1" fillId="0" borderId="1" xfId="0" applyNumberFormat="1" applyFont="1" applyBorder="1"/>
    <xf numFmtId="0" fontId="4" fillId="0" borderId="1" xfId="3" applyFont="1" applyFill="1" applyBorder="1" applyAlignment="1">
      <alignment horizontal="center"/>
    </xf>
    <xf numFmtId="10" fontId="1" fillId="0" borderId="1" xfId="2" applyNumberFormat="1" applyFont="1" applyBorder="1"/>
    <xf numFmtId="10" fontId="0" fillId="0" borderId="1" xfId="2" applyNumberFormat="1" applyFont="1" applyBorder="1"/>
    <xf numFmtId="10" fontId="1" fillId="0" borderId="1" xfId="0" applyNumberFormat="1" applyFont="1" applyBorder="1"/>
    <xf numFmtId="0" fontId="12" fillId="0" borderId="1" xfId="4" applyFont="1" applyFill="1" applyBorder="1" applyAlignment="1">
      <alignment horizontal="center" wrapText="1"/>
    </xf>
    <xf numFmtId="10" fontId="1" fillId="0" borderId="1" xfId="0" applyNumberFormat="1" applyFont="1" applyFill="1" applyBorder="1"/>
    <xf numFmtId="0" fontId="12" fillId="0" borderId="1" xfId="5" applyFont="1" applyFill="1" applyBorder="1" applyAlignment="1">
      <alignment horizontal="center" wrapText="1"/>
    </xf>
    <xf numFmtId="4" fontId="3" fillId="0" borderId="1" xfId="3" applyNumberFormat="1" applyFont="1" applyBorder="1" applyAlignment="1">
      <alignment horizontal="right"/>
    </xf>
    <xf numFmtId="0" fontId="0" fillId="6" borderId="1" xfId="0" applyFont="1" applyFill="1" applyBorder="1"/>
    <xf numFmtId="0" fontId="1" fillId="6" borderId="1" xfId="0" applyFont="1" applyFill="1" applyBorder="1"/>
    <xf numFmtId="43" fontId="13" fillId="0" borderId="1" xfId="0" applyNumberFormat="1" applyFont="1" applyBorder="1"/>
    <xf numFmtId="0" fontId="4" fillId="0" borderId="1" xfId="0" applyFont="1" applyBorder="1" applyAlignment="1">
      <alignment vertical="center"/>
    </xf>
    <xf numFmtId="10" fontId="1" fillId="6" borderId="1" xfId="0" applyNumberFormat="1" applyFont="1" applyFill="1" applyBorder="1"/>
    <xf numFmtId="10" fontId="0" fillId="0" borderId="1" xfId="2" applyNumberFormat="1" applyFont="1" applyFill="1" applyBorder="1"/>
    <xf numFmtId="166" fontId="14" fillId="0" borderId="1" xfId="0" applyNumberFormat="1" applyFont="1" applyBorder="1"/>
    <xf numFmtId="0" fontId="2" fillId="5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67" fontId="9" fillId="0" borderId="1" xfId="3" applyNumberFormat="1" applyFont="1" applyFill="1" applyBorder="1"/>
    <xf numFmtId="0" fontId="2" fillId="0" borderId="1" xfId="0" applyFont="1" applyBorder="1" applyAlignment="1">
      <alignment horizontal="center"/>
    </xf>
    <xf numFmtId="43" fontId="14" fillId="0" borderId="1" xfId="1" applyFont="1" applyBorder="1"/>
    <xf numFmtId="0" fontId="9" fillId="0" borderId="1" xfId="3" applyFont="1" applyFill="1" applyBorder="1"/>
    <xf numFmtId="0" fontId="9" fillId="0" borderId="1" xfId="3" applyFont="1" applyBorder="1"/>
    <xf numFmtId="0" fontId="4" fillId="0" borderId="1" xfId="0" applyFont="1" applyBorder="1"/>
    <xf numFmtId="43" fontId="2" fillId="0" borderId="1" xfId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3" fontId="3" fillId="2" borderId="1" xfId="1" applyFont="1" applyFill="1" applyBorder="1"/>
    <xf numFmtId="168" fontId="4" fillId="0" borderId="1" xfId="0" applyNumberFormat="1" applyFont="1" applyBorder="1"/>
    <xf numFmtId="43" fontId="0" fillId="0" borderId="1" xfId="1" applyFont="1" applyBorder="1" applyAlignment="1">
      <alignment vertical="top" wrapText="1"/>
    </xf>
    <xf numFmtId="0" fontId="2" fillId="0" borderId="1" xfId="0" applyFont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169" fontId="0" fillId="0" borderId="1" xfId="0" applyNumberFormat="1" applyBorder="1"/>
    <xf numFmtId="4" fontId="0" fillId="0" borderId="1" xfId="0" applyNumberFormat="1" applyFill="1" applyBorder="1"/>
    <xf numFmtId="169" fontId="0" fillId="0" borderId="0" xfId="0" applyNumberFormat="1" applyFill="1" applyBorder="1"/>
    <xf numFmtId="0" fontId="0" fillId="0" borderId="1" xfId="0" applyFill="1" applyBorder="1" applyAlignment="1"/>
    <xf numFmtId="170" fontId="0" fillId="0" borderId="1" xfId="0" applyNumberFormat="1" applyFill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4" fontId="0" fillId="0" borderId="1" xfId="0" applyNumberFormat="1" applyBorder="1"/>
    <xf numFmtId="170" fontId="0" fillId="0" borderId="1" xfId="0" applyNumberFormat="1" applyBorder="1"/>
    <xf numFmtId="0" fontId="0" fillId="0" borderId="4" xfId="0" applyBorder="1" applyAlignment="1">
      <alignment vertical="center"/>
    </xf>
    <xf numFmtId="0" fontId="0" fillId="0" borderId="5" xfId="0" applyBorder="1"/>
    <xf numFmtId="2" fontId="0" fillId="0" borderId="1" xfId="0" applyNumberFormat="1" applyBorder="1"/>
    <xf numFmtId="4" fontId="0" fillId="0" borderId="1" xfId="1" applyNumberFormat="1" applyFont="1" applyBorder="1"/>
    <xf numFmtId="4" fontId="9" fillId="0" borderId="1" xfId="0" applyNumberFormat="1" applyFont="1" applyBorder="1"/>
    <xf numFmtId="0" fontId="9" fillId="0" borderId="1" xfId="0" applyFont="1" applyBorder="1"/>
    <xf numFmtId="0" fontId="9" fillId="0" borderId="3" xfId="0" applyFont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71" fontId="0" fillId="0" borderId="1" xfId="0" applyNumberFormat="1" applyBorder="1"/>
    <xf numFmtId="0" fontId="0" fillId="0" borderId="3" xfId="0" applyBorder="1" applyAlignment="1">
      <alignment vertical="center" wrapText="1"/>
    </xf>
    <xf numFmtId="170" fontId="0" fillId="0" borderId="2" xfId="0" applyNumberFormat="1" applyFill="1" applyBorder="1"/>
    <xf numFmtId="0" fontId="0" fillId="6" borderId="1" xfId="0" applyFill="1" applyBorder="1"/>
    <xf numFmtId="4" fontId="0" fillId="6" borderId="1" xfId="0" applyNumberFormat="1" applyFill="1" applyBorder="1"/>
    <xf numFmtId="0" fontId="0" fillId="3" borderId="1" xfId="0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distributed"/>
    </xf>
    <xf numFmtId="0" fontId="5" fillId="5" borderId="6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0" fillId="0" borderId="1" xfId="0" applyBorder="1" applyAlignment="1"/>
    <xf numFmtId="0" fontId="2" fillId="5" borderId="7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distributed"/>
    </xf>
    <xf numFmtId="0" fontId="2" fillId="2" borderId="0" xfId="0" applyFont="1" applyFill="1" applyBorder="1" applyAlignment="1">
      <alignment horizontal="center"/>
    </xf>
    <xf numFmtId="0" fontId="17" fillId="7" borderId="9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17" fillId="7" borderId="0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center" vertical="center" wrapText="1"/>
    </xf>
  </cellXfs>
  <cellStyles count="6">
    <cellStyle name="Millares" xfId="1" builtinId="3"/>
    <cellStyle name="Normal" xfId="0" builtinId="0"/>
    <cellStyle name="Normal 2" xfId="3"/>
    <cellStyle name="Normal_Hoja1" xfId="5"/>
    <cellStyle name="Normal_Hoja3" xfId="4"/>
    <cellStyle name="Porcentual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style val="12"/>
  <c:chart>
    <c:view3D>
      <c:perspective val="30"/>
    </c:view3D>
    <c:plotArea>
      <c:layout/>
      <c:bar3DChart>
        <c:barDir val="col"/>
        <c:grouping val="clustered"/>
        <c:ser>
          <c:idx val="0"/>
          <c:order val="0"/>
          <c:cat>
            <c:strRef>
              <c:f>'[2]Departamentos y municipios'!$C$3:$C$14</c:f>
              <c:strCache>
                <c:ptCount val="12"/>
                <c:pt idx="0">
                  <c:v>San Francisco Menendez</c:v>
                </c:pt>
                <c:pt idx="1">
                  <c:v>Concepción de Ataco</c:v>
                </c:pt>
                <c:pt idx="2">
                  <c:v>Turin</c:v>
                </c:pt>
                <c:pt idx="3">
                  <c:v>Atiquizaya</c:v>
                </c:pt>
                <c:pt idx="4">
                  <c:v>El Refugio</c:v>
                </c:pt>
                <c:pt idx="5">
                  <c:v>San Lorenzo</c:v>
                </c:pt>
                <c:pt idx="6">
                  <c:v>Apaneca</c:v>
                </c:pt>
                <c:pt idx="7">
                  <c:v>Jujutla</c:v>
                </c:pt>
                <c:pt idx="8">
                  <c:v>San Pedro Puxtla</c:v>
                </c:pt>
                <c:pt idx="9">
                  <c:v>Tacuba</c:v>
                </c:pt>
                <c:pt idx="10">
                  <c:v>Guaymango</c:v>
                </c:pt>
                <c:pt idx="11">
                  <c:v>Ahuachapán</c:v>
                </c:pt>
              </c:strCache>
            </c:strRef>
          </c:cat>
          <c:val>
            <c:numRef>
              <c:f>'[2]Departamentos y municipios'!$D$3:$D$14</c:f>
              <c:numCache>
                <c:formatCode>General</c:formatCode>
                <c:ptCount val="12"/>
                <c:pt idx="0">
                  <c:v>4147.3999999999996</c:v>
                </c:pt>
                <c:pt idx="1">
                  <c:v>1464.99</c:v>
                </c:pt>
                <c:pt idx="2">
                  <c:v>611.35</c:v>
                </c:pt>
                <c:pt idx="3">
                  <c:v>4179.6400000000003</c:v>
                </c:pt>
                <c:pt idx="4">
                  <c:v>1278.71</c:v>
                </c:pt>
                <c:pt idx="5">
                  <c:v>622.62</c:v>
                </c:pt>
                <c:pt idx="6">
                  <c:v>1329.87</c:v>
                </c:pt>
                <c:pt idx="7">
                  <c:v>943.19</c:v>
                </c:pt>
                <c:pt idx="8">
                  <c:v>134.41</c:v>
                </c:pt>
                <c:pt idx="9">
                  <c:v>691.42</c:v>
                </c:pt>
                <c:pt idx="10">
                  <c:v>405.94</c:v>
                </c:pt>
                <c:pt idx="11">
                  <c:v>2131.5100000000002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5E-4CC5-BA8A-8844C6B40852}"/>
            </c:ext>
          </c:extLst>
        </c:ser>
        <c:shape val="box"/>
        <c:axId val="43131648"/>
        <c:axId val="55786112"/>
        <c:axId val="0"/>
      </c:bar3DChart>
      <c:catAx>
        <c:axId val="4313164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ES"/>
            </a:pPr>
            <a:endParaRPr lang="es-SV"/>
          </a:p>
        </c:txPr>
        <c:crossAx val="55786112"/>
        <c:crosses val="autoZero"/>
        <c:auto val="1"/>
        <c:lblAlgn val="ctr"/>
        <c:lblOffset val="100"/>
      </c:catAx>
      <c:valAx>
        <c:axId val="5578611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ES"/>
            </a:pPr>
            <a:endParaRPr lang="es-SV"/>
          </a:p>
        </c:txPr>
        <c:crossAx val="43131648"/>
        <c:crosses val="autoZero"/>
        <c:crossBetween val="between"/>
      </c:valAx>
    </c:plotArea>
    <c:legend>
      <c:legendPos val="r"/>
      <c:txPr>
        <a:bodyPr/>
        <a:lstStyle/>
        <a:p>
          <a:pPr>
            <a:defRPr lang="es-ES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'[2]Departamentos y municipios'!$C$219:$C$237</c:f>
              <c:strCache>
                <c:ptCount val="19"/>
                <c:pt idx="0">
                  <c:v>Santiago Texacuango</c:v>
                </c:pt>
                <c:pt idx="1">
                  <c:v>Santo Tomas</c:v>
                </c:pt>
                <c:pt idx="2">
                  <c:v>San Salvador</c:v>
                </c:pt>
                <c:pt idx="3">
                  <c:v>Soyapango</c:v>
                </c:pt>
                <c:pt idx="4">
                  <c:v>Ilopango</c:v>
                </c:pt>
                <c:pt idx="5">
                  <c:v>Mejicanos</c:v>
                </c:pt>
                <c:pt idx="6">
                  <c:v>Ciudad Delgado</c:v>
                </c:pt>
                <c:pt idx="7">
                  <c:v>San Marcos</c:v>
                </c:pt>
                <c:pt idx="8">
                  <c:v>Apopa</c:v>
                </c:pt>
                <c:pt idx="9">
                  <c:v>Ayutuxtepeque</c:v>
                </c:pt>
                <c:pt idx="10">
                  <c:v>El Paisnal</c:v>
                </c:pt>
                <c:pt idx="11">
                  <c:v>Tonacatepeque</c:v>
                </c:pt>
                <c:pt idx="12">
                  <c:v>Aguilares</c:v>
                </c:pt>
                <c:pt idx="13">
                  <c:v>Cuscatancingo</c:v>
                </c:pt>
                <c:pt idx="14">
                  <c:v>Guazapa</c:v>
                </c:pt>
                <c:pt idx="15">
                  <c:v>Panchimalco</c:v>
                </c:pt>
                <c:pt idx="16">
                  <c:v>Nejapa</c:v>
                </c:pt>
                <c:pt idx="17">
                  <c:v>Rosario de Mora</c:v>
                </c:pt>
                <c:pt idx="18">
                  <c:v>San Martín</c:v>
                </c:pt>
              </c:strCache>
            </c:strRef>
          </c:cat>
          <c:val>
            <c:numRef>
              <c:f>'[2]Departamentos y municipios'!$D$219:$D$237</c:f>
              <c:numCache>
                <c:formatCode>General</c:formatCode>
                <c:ptCount val="19"/>
                <c:pt idx="0">
                  <c:v>2332.9699999999998</c:v>
                </c:pt>
                <c:pt idx="1">
                  <c:v>3167.7</c:v>
                </c:pt>
                <c:pt idx="2">
                  <c:v>189119.75</c:v>
                </c:pt>
                <c:pt idx="3">
                  <c:v>58645.83</c:v>
                </c:pt>
                <c:pt idx="4">
                  <c:v>25179.33</c:v>
                </c:pt>
                <c:pt idx="5">
                  <c:v>30938.5</c:v>
                </c:pt>
                <c:pt idx="6">
                  <c:v>16364.6</c:v>
                </c:pt>
                <c:pt idx="7">
                  <c:v>13085.93</c:v>
                </c:pt>
                <c:pt idx="8">
                  <c:v>25886.76</c:v>
                </c:pt>
                <c:pt idx="9">
                  <c:v>6749.95</c:v>
                </c:pt>
                <c:pt idx="10">
                  <c:v>873.14</c:v>
                </c:pt>
                <c:pt idx="11">
                  <c:v>13120.84</c:v>
                </c:pt>
                <c:pt idx="12">
                  <c:v>5115.24</c:v>
                </c:pt>
                <c:pt idx="13">
                  <c:v>12701.21</c:v>
                </c:pt>
                <c:pt idx="14">
                  <c:v>1569.2</c:v>
                </c:pt>
                <c:pt idx="15">
                  <c:v>3622.66</c:v>
                </c:pt>
                <c:pt idx="16">
                  <c:v>4540.74</c:v>
                </c:pt>
                <c:pt idx="17">
                  <c:v>628.95000000000005</c:v>
                </c:pt>
                <c:pt idx="18">
                  <c:v>15376.75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BD-461D-9B22-234B4AB63C81}"/>
            </c:ext>
          </c:extLst>
        </c:ser>
        <c:axId val="40147968"/>
        <c:axId val="40149760"/>
      </c:barChart>
      <c:catAx>
        <c:axId val="4014796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40149760"/>
        <c:crosses val="autoZero"/>
        <c:auto val="1"/>
        <c:lblAlgn val="ctr"/>
        <c:lblOffset val="100"/>
      </c:catAx>
      <c:valAx>
        <c:axId val="4014976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40147968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'[2]Departamentos y municipios'!$C$242:$C$254</c:f>
              <c:strCache>
                <c:ptCount val="13"/>
                <c:pt idx="0">
                  <c:v>San Sebastián</c:v>
                </c:pt>
                <c:pt idx="1">
                  <c:v>Apastepeque</c:v>
                </c:pt>
                <c:pt idx="2">
                  <c:v>Santo Domingo</c:v>
                </c:pt>
                <c:pt idx="3">
                  <c:v>Verapaz</c:v>
                </c:pt>
                <c:pt idx="4">
                  <c:v>San Esteban Catarina</c:v>
                </c:pt>
                <c:pt idx="5">
                  <c:v>San Cayetano Istepeque</c:v>
                </c:pt>
                <c:pt idx="6">
                  <c:v>San Lorenzo</c:v>
                </c:pt>
                <c:pt idx="7">
                  <c:v>Santa Clara</c:v>
                </c:pt>
                <c:pt idx="8">
                  <c:v>Tepetitán</c:v>
                </c:pt>
                <c:pt idx="9">
                  <c:v>Guadalupe</c:v>
                </c:pt>
                <c:pt idx="10">
                  <c:v>San Ildefonso</c:v>
                </c:pt>
                <c:pt idx="11">
                  <c:v>San Vicente</c:v>
                </c:pt>
                <c:pt idx="12">
                  <c:v>Tecoluca</c:v>
                </c:pt>
              </c:strCache>
            </c:strRef>
          </c:cat>
          <c:val>
            <c:numRef>
              <c:f>'[2]Departamentos y municipios'!$D$242:$D$254</c:f>
              <c:numCache>
                <c:formatCode>General</c:formatCode>
                <c:ptCount val="13"/>
                <c:pt idx="0">
                  <c:v>1623.32</c:v>
                </c:pt>
                <c:pt idx="1">
                  <c:v>1233.9000000000001</c:v>
                </c:pt>
                <c:pt idx="2">
                  <c:v>646.25</c:v>
                </c:pt>
                <c:pt idx="3">
                  <c:v>336</c:v>
                </c:pt>
                <c:pt idx="4">
                  <c:v>632.78</c:v>
                </c:pt>
                <c:pt idx="5">
                  <c:v>211.14</c:v>
                </c:pt>
                <c:pt idx="6">
                  <c:v>178.86</c:v>
                </c:pt>
                <c:pt idx="7">
                  <c:v>263.2</c:v>
                </c:pt>
                <c:pt idx="8">
                  <c:v>158.74</c:v>
                </c:pt>
                <c:pt idx="9">
                  <c:v>597.67999999999995</c:v>
                </c:pt>
                <c:pt idx="10">
                  <c:v>376.73</c:v>
                </c:pt>
                <c:pt idx="11">
                  <c:v>10060.700000000001</c:v>
                </c:pt>
                <c:pt idx="12">
                  <c:v>1217.43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62-4A12-B581-9C2FEF60BF57}"/>
            </c:ext>
          </c:extLst>
        </c:ser>
        <c:axId val="40313216"/>
        <c:axId val="40314752"/>
      </c:barChart>
      <c:catAx>
        <c:axId val="4031321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40314752"/>
        <c:crosses val="autoZero"/>
        <c:auto val="1"/>
        <c:lblAlgn val="ctr"/>
        <c:lblOffset val="100"/>
      </c:catAx>
      <c:valAx>
        <c:axId val="4031475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40313216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'[2]Departamentos y municipios'!$C$259:$C$271</c:f>
              <c:strCache>
                <c:ptCount val="13"/>
                <c:pt idx="0">
                  <c:v>Candelaria de la Frontera</c:v>
                </c:pt>
                <c:pt idx="1">
                  <c:v>Coatepeque</c:v>
                </c:pt>
                <c:pt idx="2">
                  <c:v>El Porvenir</c:v>
                </c:pt>
                <c:pt idx="3">
                  <c:v>San Sebastián Salitrillo</c:v>
                </c:pt>
                <c:pt idx="4">
                  <c:v>El Congo</c:v>
                </c:pt>
                <c:pt idx="5">
                  <c:v>Santa Ana</c:v>
                </c:pt>
                <c:pt idx="6">
                  <c:v>Chalchuapa</c:v>
                </c:pt>
                <c:pt idx="7">
                  <c:v>Masahuat</c:v>
                </c:pt>
                <c:pt idx="8">
                  <c:v>Metapán</c:v>
                </c:pt>
                <c:pt idx="9">
                  <c:v>San Antonio el Pajonal</c:v>
                </c:pt>
                <c:pt idx="10">
                  <c:v>Santiago de la Frontera</c:v>
                </c:pt>
                <c:pt idx="11">
                  <c:v>Texistepeque</c:v>
                </c:pt>
                <c:pt idx="12">
                  <c:v>Santa Rosa Guachipilin</c:v>
                </c:pt>
              </c:strCache>
            </c:strRef>
          </c:cat>
          <c:val>
            <c:numRef>
              <c:f>'[2]Departamentos y municipios'!$D$259:$D$271</c:f>
              <c:numCache>
                <c:formatCode>General</c:formatCode>
                <c:ptCount val="13"/>
                <c:pt idx="0">
                  <c:v>899.96</c:v>
                </c:pt>
                <c:pt idx="1">
                  <c:v>875.97</c:v>
                </c:pt>
                <c:pt idx="2">
                  <c:v>144.58000000000001</c:v>
                </c:pt>
                <c:pt idx="3">
                  <c:v>3218.5</c:v>
                </c:pt>
                <c:pt idx="4">
                  <c:v>3656.65</c:v>
                </c:pt>
                <c:pt idx="5">
                  <c:v>45913.440000000002</c:v>
                </c:pt>
                <c:pt idx="6">
                  <c:v>8200.77</c:v>
                </c:pt>
                <c:pt idx="7">
                  <c:v>130.44</c:v>
                </c:pt>
                <c:pt idx="8">
                  <c:v>7161.26</c:v>
                </c:pt>
                <c:pt idx="9">
                  <c:v>151.9</c:v>
                </c:pt>
                <c:pt idx="10">
                  <c:v>236.63</c:v>
                </c:pt>
                <c:pt idx="11">
                  <c:v>1047.3800000000001</c:v>
                </c:pt>
                <c:pt idx="12">
                  <c:v>150.44999999999999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D4-4E41-BB5C-783B77C85132}"/>
            </c:ext>
          </c:extLst>
        </c:ser>
        <c:axId val="40334848"/>
        <c:axId val="40336384"/>
      </c:barChart>
      <c:catAx>
        <c:axId val="4033484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40336384"/>
        <c:crosses val="autoZero"/>
        <c:auto val="1"/>
        <c:lblAlgn val="ctr"/>
        <c:lblOffset val="100"/>
      </c:catAx>
      <c:valAx>
        <c:axId val="40336384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40334848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'[2]Departamentos y municipios'!$C$276:$C$291</c:f>
              <c:strCache>
                <c:ptCount val="16"/>
                <c:pt idx="0">
                  <c:v>Acajutla</c:v>
                </c:pt>
                <c:pt idx="1">
                  <c:v>Armenia</c:v>
                </c:pt>
                <c:pt idx="2">
                  <c:v>Caluco</c:v>
                </c:pt>
                <c:pt idx="3">
                  <c:v>Cuisnahuat</c:v>
                </c:pt>
                <c:pt idx="4">
                  <c:v>Izalco</c:v>
                </c:pt>
                <c:pt idx="5">
                  <c:v>Juayua</c:v>
                </c:pt>
                <c:pt idx="6">
                  <c:v>Nahuizalco</c:v>
                </c:pt>
                <c:pt idx="7">
                  <c:v>Nahuilingo</c:v>
                </c:pt>
                <c:pt idx="8">
                  <c:v>Salcoatitán</c:v>
                </c:pt>
                <c:pt idx="9">
                  <c:v>San Antonio del Monte</c:v>
                </c:pt>
                <c:pt idx="10">
                  <c:v>San Julián (Relleno)</c:v>
                </c:pt>
                <c:pt idx="11">
                  <c:v>Santa Catarina Masahuat</c:v>
                </c:pt>
                <c:pt idx="12">
                  <c:v>Sonsonate</c:v>
                </c:pt>
                <c:pt idx="13">
                  <c:v>Sonzacate</c:v>
                </c:pt>
                <c:pt idx="14">
                  <c:v>Santo Domingo de Guzmán</c:v>
                </c:pt>
                <c:pt idx="15">
                  <c:v>Santa Isabel Ishuatan</c:v>
                </c:pt>
              </c:strCache>
            </c:strRef>
          </c:cat>
          <c:val>
            <c:numRef>
              <c:f>'[2]Departamentos y municipios'!$D$276:$D$291</c:f>
              <c:numCache>
                <c:formatCode>General</c:formatCode>
                <c:ptCount val="16"/>
                <c:pt idx="0">
                  <c:v>5306.89</c:v>
                </c:pt>
                <c:pt idx="1">
                  <c:v>4152.07</c:v>
                </c:pt>
                <c:pt idx="2">
                  <c:v>659.66</c:v>
                </c:pt>
                <c:pt idx="3">
                  <c:v>468.31</c:v>
                </c:pt>
                <c:pt idx="4">
                  <c:v>6291.03</c:v>
                </c:pt>
                <c:pt idx="5">
                  <c:v>3509.22</c:v>
                </c:pt>
                <c:pt idx="6">
                  <c:v>3399.08</c:v>
                </c:pt>
                <c:pt idx="7">
                  <c:v>1103.8499999999999</c:v>
                </c:pt>
                <c:pt idx="8">
                  <c:v>789.48</c:v>
                </c:pt>
                <c:pt idx="9">
                  <c:v>3415.4</c:v>
                </c:pt>
                <c:pt idx="10">
                  <c:v>1485.34</c:v>
                </c:pt>
                <c:pt idx="11">
                  <c:v>1024.6500000000001</c:v>
                </c:pt>
                <c:pt idx="12">
                  <c:v>19198.48</c:v>
                </c:pt>
                <c:pt idx="13">
                  <c:v>5537.28</c:v>
                </c:pt>
                <c:pt idx="14">
                  <c:v>312.70999999999998</c:v>
                </c:pt>
                <c:pt idx="15">
                  <c:v>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3D-45E8-8A99-EF721F46260B}"/>
            </c:ext>
          </c:extLst>
        </c:ser>
        <c:axId val="40397440"/>
        <c:axId val="40448384"/>
      </c:barChart>
      <c:catAx>
        <c:axId val="4039744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40448384"/>
        <c:crosses val="autoZero"/>
        <c:auto val="1"/>
        <c:lblAlgn val="ctr"/>
        <c:lblOffset val="100"/>
      </c:catAx>
      <c:valAx>
        <c:axId val="40448384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40397440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'[2]Departamentos y municipios'!$C$296:$C$318</c:f>
              <c:strCache>
                <c:ptCount val="23"/>
                <c:pt idx="0">
                  <c:v>Usulután</c:v>
                </c:pt>
                <c:pt idx="1">
                  <c:v>Puerto El Triunfo</c:v>
                </c:pt>
                <c:pt idx="2">
                  <c:v>Concepción Batres</c:v>
                </c:pt>
                <c:pt idx="3">
                  <c:v>Ereguayquin</c:v>
                </c:pt>
                <c:pt idx="4">
                  <c:v>Jiquilisco</c:v>
                </c:pt>
                <c:pt idx="5">
                  <c:v>Jucuarán</c:v>
                </c:pt>
                <c:pt idx="6">
                  <c:v>Santa María</c:v>
                </c:pt>
                <c:pt idx="7">
                  <c:v>Estanzuelas</c:v>
                </c:pt>
                <c:pt idx="8">
                  <c:v>San Buenaventura</c:v>
                </c:pt>
                <c:pt idx="9">
                  <c:v>Santa Elena</c:v>
                </c:pt>
                <c:pt idx="10">
                  <c:v>California</c:v>
                </c:pt>
                <c:pt idx="11">
                  <c:v>Santiago de María</c:v>
                </c:pt>
                <c:pt idx="12">
                  <c:v>Tecapán</c:v>
                </c:pt>
                <c:pt idx="13">
                  <c:v>San Francisco Javier</c:v>
                </c:pt>
                <c:pt idx="14">
                  <c:v>Jucuapa</c:v>
                </c:pt>
                <c:pt idx="15">
                  <c:v>Alegría</c:v>
                </c:pt>
                <c:pt idx="16">
                  <c:v>El Triunfo</c:v>
                </c:pt>
                <c:pt idx="17">
                  <c:v>Ozatlán</c:v>
                </c:pt>
                <c:pt idx="18">
                  <c:v>San Agustín</c:v>
                </c:pt>
                <c:pt idx="19">
                  <c:v>Berlín</c:v>
                </c:pt>
                <c:pt idx="20">
                  <c:v>Nueva Granada</c:v>
                </c:pt>
                <c:pt idx="21">
                  <c:v>Mercedes Umaña</c:v>
                </c:pt>
                <c:pt idx="22">
                  <c:v>San Dionisio</c:v>
                </c:pt>
              </c:strCache>
            </c:strRef>
          </c:cat>
          <c:val>
            <c:numRef>
              <c:f>'[2]Departamentos y municipios'!$D$296:$D$318</c:f>
              <c:numCache>
                <c:formatCode>General</c:formatCode>
                <c:ptCount val="23"/>
                <c:pt idx="0">
                  <c:v>11761.94</c:v>
                </c:pt>
                <c:pt idx="1">
                  <c:v>1509.3</c:v>
                </c:pt>
                <c:pt idx="2">
                  <c:v>847.77</c:v>
                </c:pt>
                <c:pt idx="3">
                  <c:v>933.94</c:v>
                </c:pt>
                <c:pt idx="4">
                  <c:v>1980.79</c:v>
                </c:pt>
                <c:pt idx="5">
                  <c:v>558.79</c:v>
                </c:pt>
                <c:pt idx="6">
                  <c:v>1814.54</c:v>
                </c:pt>
                <c:pt idx="7">
                  <c:v>503.74</c:v>
                </c:pt>
                <c:pt idx="8">
                  <c:v>282.69</c:v>
                </c:pt>
                <c:pt idx="9">
                  <c:v>1350.29</c:v>
                </c:pt>
                <c:pt idx="10">
                  <c:v>253.99</c:v>
                </c:pt>
                <c:pt idx="11">
                  <c:v>3795.9</c:v>
                </c:pt>
                <c:pt idx="12">
                  <c:v>779.84</c:v>
                </c:pt>
                <c:pt idx="13">
                  <c:v>192.84</c:v>
                </c:pt>
                <c:pt idx="14">
                  <c:v>2483.91</c:v>
                </c:pt>
                <c:pt idx="15">
                  <c:v>547.59</c:v>
                </c:pt>
                <c:pt idx="16">
                  <c:v>1029.81</c:v>
                </c:pt>
                <c:pt idx="17">
                  <c:v>707.15</c:v>
                </c:pt>
                <c:pt idx="18">
                  <c:v>150.9</c:v>
                </c:pt>
                <c:pt idx="19">
                  <c:v>2374.6799999999998</c:v>
                </c:pt>
                <c:pt idx="20">
                  <c:v>243.24</c:v>
                </c:pt>
                <c:pt idx="21">
                  <c:v>608.59</c:v>
                </c:pt>
                <c:pt idx="22">
                  <c:v>322.74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1D-4ABF-B6EF-8448526D87E0}"/>
            </c:ext>
          </c:extLst>
        </c:ser>
        <c:axId val="40472960"/>
        <c:axId val="40474496"/>
      </c:barChart>
      <c:catAx>
        <c:axId val="4047296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40474496"/>
        <c:crosses val="autoZero"/>
        <c:auto val="1"/>
        <c:lblAlgn val="ctr"/>
        <c:lblOffset val="100"/>
      </c:catAx>
      <c:valAx>
        <c:axId val="4047449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40472960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style val="4"/>
  <c:chart>
    <c:title>
      <c:tx>
        <c:rich>
          <a:bodyPr/>
          <a:lstStyle/>
          <a:p>
            <a:pPr>
              <a:defRPr lang="es-ES"/>
            </a:pPr>
            <a:r>
              <a:rPr lang="en-US"/>
              <a:t>PROMEDIO DIA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'[2]DESECHOS RELLENOS'!$A$5:$A$21</c:f>
              <c:strCache>
                <c:ptCount val="17"/>
                <c:pt idx="0">
                  <c:v>SAN FRANCISCO MENENDEZ</c:v>
                </c:pt>
                <c:pt idx="1">
                  <c:v>ATIQUIZAYA</c:v>
                </c:pt>
                <c:pt idx="2">
                  <c:v>SANTA ANA</c:v>
                </c:pt>
                <c:pt idx="3">
                  <c:v>LA LIBERTAD</c:v>
                </c:pt>
                <c:pt idx="4">
                  <c:v>ISHUATAN</c:v>
                </c:pt>
                <c:pt idx="5">
                  <c:v>CAPSA</c:v>
                </c:pt>
                <c:pt idx="6">
                  <c:v>MIDES</c:v>
                </c:pt>
                <c:pt idx="7">
                  <c:v>MEANGUERA</c:v>
                </c:pt>
                <c:pt idx="8">
                  <c:v>PERQUIN</c:v>
                </c:pt>
                <c:pt idx="9">
                  <c:v>CORINTO</c:v>
                </c:pt>
                <c:pt idx="10">
                  <c:v>SOCINUS</c:v>
                </c:pt>
                <c:pt idx="11">
                  <c:v>SAN MIGUEL</c:v>
                </c:pt>
                <c:pt idx="12">
                  <c:v>ASINORLU</c:v>
                </c:pt>
                <c:pt idx="13">
                  <c:v>SUCHITOTO</c:v>
                </c:pt>
                <c:pt idx="14">
                  <c:v>CINQUERA</c:v>
                </c:pt>
                <c:pt idx="15">
                  <c:v>AMUSNOR (CHALATENANGO</c:v>
                </c:pt>
                <c:pt idx="16">
                  <c:v>AMUCHADES</c:v>
                </c:pt>
              </c:strCache>
            </c:strRef>
          </c:cat>
          <c:val>
            <c:numRef>
              <c:f>'[2]DESECHOS RELLENOS'!$D$5:$D$21</c:f>
              <c:numCache>
                <c:formatCode>General</c:formatCode>
                <c:ptCount val="17"/>
                <c:pt idx="0">
                  <c:v>11.520555555555557</c:v>
                </c:pt>
                <c:pt idx="1">
                  <c:v>23.460888888888881</c:v>
                </c:pt>
                <c:pt idx="2">
                  <c:v>196.72036111111112</c:v>
                </c:pt>
                <c:pt idx="3">
                  <c:v>145.71883333333335</c:v>
                </c:pt>
                <c:pt idx="4">
                  <c:v>0.17499999999999999</c:v>
                </c:pt>
                <c:pt idx="5">
                  <c:v>413.1165416666671</c:v>
                </c:pt>
                <c:pt idx="6">
                  <c:v>1870.8799444444446</c:v>
                </c:pt>
                <c:pt idx="7">
                  <c:v>0.8222222222222223</c:v>
                </c:pt>
                <c:pt idx="8">
                  <c:v>0.64444444444444438</c:v>
                </c:pt>
                <c:pt idx="9">
                  <c:v>5.6333333333333337</c:v>
                </c:pt>
                <c:pt idx="10">
                  <c:v>201.50756666666669</c:v>
                </c:pt>
                <c:pt idx="11">
                  <c:v>136.1455416666667</c:v>
                </c:pt>
                <c:pt idx="12">
                  <c:v>39.523661111111117</c:v>
                </c:pt>
                <c:pt idx="13">
                  <c:v>3.1055555555555556</c:v>
                </c:pt>
                <c:pt idx="14">
                  <c:v>1.3208333333333333</c:v>
                </c:pt>
                <c:pt idx="15">
                  <c:v>31.850222222222218</c:v>
                </c:pt>
                <c:pt idx="16">
                  <c:v>4.4884166666666667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A2-4C73-9268-FCE9B100F130}"/>
            </c:ext>
          </c:extLst>
        </c:ser>
        <c:shape val="cylinder"/>
        <c:axId val="40552704"/>
        <c:axId val="40554496"/>
        <c:axId val="0"/>
      </c:bar3DChart>
      <c:catAx>
        <c:axId val="40552704"/>
        <c:scaling>
          <c:orientation val="minMax"/>
        </c:scaling>
        <c:axPos val="b"/>
        <c:numFmt formatCode="General" sourceLinked="0"/>
        <c:majorTickMark val="none"/>
        <c:tickLblPos val="nextTo"/>
        <c:txPr>
          <a:bodyPr/>
          <a:lstStyle/>
          <a:p>
            <a:pPr>
              <a:defRPr lang="es-ES"/>
            </a:pPr>
            <a:endParaRPr lang="es-SV"/>
          </a:p>
        </c:txPr>
        <c:crossAx val="40554496"/>
        <c:crosses val="autoZero"/>
        <c:auto val="1"/>
        <c:lblAlgn val="ctr"/>
        <c:lblOffset val="100"/>
      </c:catAx>
      <c:valAx>
        <c:axId val="40554496"/>
        <c:scaling>
          <c:orientation val="minMax"/>
        </c:scaling>
        <c:axPos val="l"/>
        <c:majorGridlines/>
        <c:title>
          <c:txPr>
            <a:bodyPr/>
            <a:lstStyle/>
            <a:p>
              <a:pPr>
                <a:defRPr lang="es-ES"/>
              </a:pPr>
              <a:endParaRPr lang="es-SV"/>
            </a:p>
          </c:txPr>
        </c:title>
        <c:numFmt formatCode="General" sourceLinked="1"/>
        <c:majorTickMark val="none"/>
        <c:tickLblPos val="nextTo"/>
        <c:txPr>
          <a:bodyPr/>
          <a:lstStyle/>
          <a:p>
            <a:pPr>
              <a:defRPr lang="es-ES"/>
            </a:pPr>
            <a:endParaRPr lang="es-SV"/>
          </a:p>
        </c:txPr>
        <c:crossAx val="4055270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>
              <a:defRPr lang="es-ES"/>
            </a:pPr>
            <a:endParaRPr lang="es-SV"/>
          </a:p>
        </c:txPr>
      </c:dTable>
    </c:plotArea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style val="4"/>
  <c:chart>
    <c:title>
      <c:tx>
        <c:rich>
          <a:bodyPr/>
          <a:lstStyle/>
          <a:p>
            <a:pPr>
              <a:defRPr lang="es-ES"/>
            </a:pPr>
            <a:r>
              <a:rPr lang="es-SV"/>
              <a:t>TOTAL DEPOSITADO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'[2]DESECHOS RELLENOS'!$A$5:$A$21</c:f>
              <c:strCache>
                <c:ptCount val="17"/>
                <c:pt idx="0">
                  <c:v>SAN FRANCISCO MENENDEZ</c:v>
                </c:pt>
                <c:pt idx="1">
                  <c:v>ATIQUIZAYA</c:v>
                </c:pt>
                <c:pt idx="2">
                  <c:v>SANTA ANA</c:v>
                </c:pt>
                <c:pt idx="3">
                  <c:v>LA LIBERTAD</c:v>
                </c:pt>
                <c:pt idx="4">
                  <c:v>ISHUATAN</c:v>
                </c:pt>
                <c:pt idx="5">
                  <c:v>CAPSA</c:v>
                </c:pt>
                <c:pt idx="6">
                  <c:v>MIDES</c:v>
                </c:pt>
                <c:pt idx="7">
                  <c:v>MEANGUERA</c:v>
                </c:pt>
                <c:pt idx="8">
                  <c:v>PERQUIN</c:v>
                </c:pt>
                <c:pt idx="9">
                  <c:v>CORINTO</c:v>
                </c:pt>
                <c:pt idx="10">
                  <c:v>SOCINUS</c:v>
                </c:pt>
                <c:pt idx="11">
                  <c:v>SAN MIGUEL</c:v>
                </c:pt>
                <c:pt idx="12">
                  <c:v>ASINORLU</c:v>
                </c:pt>
                <c:pt idx="13">
                  <c:v>SUCHITOTO</c:v>
                </c:pt>
                <c:pt idx="14">
                  <c:v>CINQUERA</c:v>
                </c:pt>
                <c:pt idx="15">
                  <c:v>AMUSNOR (CHALATENANGO</c:v>
                </c:pt>
                <c:pt idx="16">
                  <c:v>AMUCHADES</c:v>
                </c:pt>
              </c:strCache>
            </c:strRef>
          </c:cat>
          <c:val>
            <c:numRef>
              <c:f>'[2]DESECHOS RELLENOS'!$B$5:$B$21</c:f>
              <c:numCache>
                <c:formatCode>General</c:formatCode>
                <c:ptCount val="17"/>
                <c:pt idx="0">
                  <c:v>4147.4000000000005</c:v>
                </c:pt>
                <c:pt idx="1">
                  <c:v>8445.9199999999983</c:v>
                </c:pt>
                <c:pt idx="2">
                  <c:v>70819.33</c:v>
                </c:pt>
                <c:pt idx="3">
                  <c:v>52458.780000000006</c:v>
                </c:pt>
                <c:pt idx="4">
                  <c:v>63</c:v>
                </c:pt>
                <c:pt idx="5">
                  <c:v>148721.95500000016</c:v>
                </c:pt>
                <c:pt idx="6">
                  <c:v>673516.78</c:v>
                </c:pt>
                <c:pt idx="7">
                  <c:v>296</c:v>
                </c:pt>
                <c:pt idx="8">
                  <c:v>232</c:v>
                </c:pt>
                <c:pt idx="9">
                  <c:v>2028</c:v>
                </c:pt>
                <c:pt idx="10">
                  <c:v>72542.723999999987</c:v>
                </c:pt>
                <c:pt idx="11">
                  <c:v>49012.395000000011</c:v>
                </c:pt>
                <c:pt idx="12">
                  <c:v>14228.518000000002</c:v>
                </c:pt>
                <c:pt idx="13">
                  <c:v>1118</c:v>
                </c:pt>
                <c:pt idx="14">
                  <c:v>475.5</c:v>
                </c:pt>
                <c:pt idx="15">
                  <c:v>11466.079999999998</c:v>
                </c:pt>
                <c:pt idx="16">
                  <c:v>1615.8300000000002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1C-47D0-BF9C-F32DA4F82A52}"/>
            </c:ext>
          </c:extLst>
        </c:ser>
        <c:shape val="cylinder"/>
        <c:axId val="40633856"/>
        <c:axId val="40635392"/>
        <c:axId val="0"/>
      </c:bar3DChart>
      <c:catAx>
        <c:axId val="40633856"/>
        <c:scaling>
          <c:orientation val="minMax"/>
        </c:scaling>
        <c:axPos val="b"/>
        <c:numFmt formatCode="General" sourceLinked="0"/>
        <c:majorTickMark val="none"/>
        <c:tickLblPos val="nextTo"/>
        <c:txPr>
          <a:bodyPr/>
          <a:lstStyle/>
          <a:p>
            <a:pPr>
              <a:defRPr lang="es-ES"/>
            </a:pPr>
            <a:endParaRPr lang="es-SV"/>
          </a:p>
        </c:txPr>
        <c:crossAx val="40635392"/>
        <c:crosses val="autoZero"/>
        <c:auto val="1"/>
        <c:lblAlgn val="ctr"/>
        <c:lblOffset val="100"/>
      </c:catAx>
      <c:valAx>
        <c:axId val="40635392"/>
        <c:scaling>
          <c:orientation val="minMax"/>
        </c:scaling>
        <c:axPos val="l"/>
        <c:majorGridlines/>
        <c:title>
          <c:txPr>
            <a:bodyPr/>
            <a:lstStyle/>
            <a:p>
              <a:pPr>
                <a:defRPr lang="es-ES"/>
              </a:pPr>
              <a:endParaRPr lang="es-SV"/>
            </a:p>
          </c:txPr>
        </c:title>
        <c:numFmt formatCode="General" sourceLinked="1"/>
        <c:majorTickMark val="none"/>
        <c:tickLblPos val="nextTo"/>
        <c:txPr>
          <a:bodyPr/>
          <a:lstStyle/>
          <a:p>
            <a:pPr>
              <a:defRPr lang="es-ES"/>
            </a:pPr>
            <a:endParaRPr lang="es-SV"/>
          </a:p>
        </c:txPr>
        <c:crossAx val="406338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>
              <a:defRPr lang="es-ES"/>
            </a:pPr>
            <a:endParaRPr lang="es-SV"/>
          </a:p>
        </c:txPr>
      </c:dTable>
    </c:plotArea>
    <c:plotVisOnly val="1"/>
    <c:dispBlanksAs val="gap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style val="42"/>
  <c:chart>
    <c:title>
      <c:tx>
        <c:rich>
          <a:bodyPr/>
          <a:lstStyle/>
          <a:p>
            <a:pPr>
              <a:defRPr lang="es-ES"/>
            </a:pPr>
            <a:r>
              <a:rPr lang="es-SV"/>
              <a:t>TOTAL DEPOSITADO</a:t>
            </a:r>
          </a:p>
        </c:rich>
      </c:tx>
    </c:title>
    <c:plotArea>
      <c:layout>
        <c:manualLayout>
          <c:layoutTarget val="inner"/>
          <c:xMode val="edge"/>
          <c:yMode val="edge"/>
          <c:x val="9.6145198831278145E-2"/>
          <c:y val="0.12985317670557953"/>
          <c:w val="0.56871589164561964"/>
          <c:h val="0.83921880994574038"/>
        </c:manualLayout>
      </c:layout>
      <c:doughnutChart>
        <c:varyColors val="1"/>
        <c:ser>
          <c:idx val="0"/>
          <c:order val="0"/>
          <c:cat>
            <c:strRef>
              <c:f>'[2]DESECHOS RELLENOS'!$A$5:$A$21</c:f>
              <c:strCache>
                <c:ptCount val="17"/>
                <c:pt idx="0">
                  <c:v>SAN FRANCISCO MENENDEZ</c:v>
                </c:pt>
                <c:pt idx="1">
                  <c:v>ATIQUIZAYA</c:v>
                </c:pt>
                <c:pt idx="2">
                  <c:v>SANTA ANA</c:v>
                </c:pt>
                <c:pt idx="3">
                  <c:v>LA LIBERTAD</c:v>
                </c:pt>
                <c:pt idx="4">
                  <c:v>ISHUATAN</c:v>
                </c:pt>
                <c:pt idx="5">
                  <c:v>CAPSA</c:v>
                </c:pt>
                <c:pt idx="6">
                  <c:v>MIDES</c:v>
                </c:pt>
                <c:pt idx="7">
                  <c:v>MEANGUERA</c:v>
                </c:pt>
                <c:pt idx="8">
                  <c:v>PERQUIN</c:v>
                </c:pt>
                <c:pt idx="9">
                  <c:v>CORINTO</c:v>
                </c:pt>
                <c:pt idx="10">
                  <c:v>SOCINUS</c:v>
                </c:pt>
                <c:pt idx="11">
                  <c:v>SAN MIGUEL</c:v>
                </c:pt>
                <c:pt idx="12">
                  <c:v>ASINORLU</c:v>
                </c:pt>
                <c:pt idx="13">
                  <c:v>SUCHITOTO</c:v>
                </c:pt>
                <c:pt idx="14">
                  <c:v>CINQUERA</c:v>
                </c:pt>
                <c:pt idx="15">
                  <c:v>AMUSNOR (CHALATENANGO</c:v>
                </c:pt>
                <c:pt idx="16">
                  <c:v>AMUCHADES</c:v>
                </c:pt>
              </c:strCache>
            </c:strRef>
          </c:cat>
          <c:val>
            <c:numRef>
              <c:f>'[2]DESECHOS RELLENOS'!$B$5:$B$21</c:f>
              <c:numCache>
                <c:formatCode>General</c:formatCode>
                <c:ptCount val="17"/>
                <c:pt idx="0">
                  <c:v>4147.4000000000005</c:v>
                </c:pt>
                <c:pt idx="1">
                  <c:v>8445.9199999999983</c:v>
                </c:pt>
                <c:pt idx="2">
                  <c:v>70819.33</c:v>
                </c:pt>
                <c:pt idx="3">
                  <c:v>52458.780000000006</c:v>
                </c:pt>
                <c:pt idx="4">
                  <c:v>63</c:v>
                </c:pt>
                <c:pt idx="5">
                  <c:v>148721.95500000016</c:v>
                </c:pt>
                <c:pt idx="6">
                  <c:v>673516.78</c:v>
                </c:pt>
                <c:pt idx="7">
                  <c:v>296</c:v>
                </c:pt>
                <c:pt idx="8">
                  <c:v>232</c:v>
                </c:pt>
                <c:pt idx="9">
                  <c:v>2028</c:v>
                </c:pt>
                <c:pt idx="10">
                  <c:v>72542.723999999987</c:v>
                </c:pt>
                <c:pt idx="11">
                  <c:v>49012.395000000011</c:v>
                </c:pt>
                <c:pt idx="12">
                  <c:v>14228.518000000002</c:v>
                </c:pt>
                <c:pt idx="13">
                  <c:v>1118</c:v>
                </c:pt>
                <c:pt idx="14">
                  <c:v>475.5</c:v>
                </c:pt>
                <c:pt idx="15">
                  <c:v>11466.079999999998</c:v>
                </c:pt>
                <c:pt idx="16">
                  <c:v>1615.8300000000002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B0-4F73-BFA1-EDE501F5B525}"/>
            </c:ext>
          </c:extLst>
        </c:ser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68392710345169161"/>
          <c:y val="3.2419072615923278E-2"/>
          <c:w val="0.22124416051767179"/>
          <c:h val="0.93980314960629918"/>
        </c:manualLayout>
      </c:layout>
      <c:txPr>
        <a:bodyPr/>
        <a:lstStyle/>
        <a:p>
          <a:pPr>
            <a:defRPr lang="es-ES"/>
          </a:pPr>
          <a:endParaRPr lang="es-SV"/>
        </a:p>
      </c:txPr>
    </c:legend>
    <c:plotVisOnly val="1"/>
    <c:dispBlanksAs val="zero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'[2]Departamentos y municipios'!$C$19:$C$27</c:f>
              <c:strCache>
                <c:ptCount val="9"/>
                <c:pt idx="0">
                  <c:v>Sensuntepeque</c:v>
                </c:pt>
                <c:pt idx="1">
                  <c:v>Cinquera</c:v>
                </c:pt>
                <c:pt idx="2">
                  <c:v>Jutiapa</c:v>
                </c:pt>
                <c:pt idx="3">
                  <c:v>Ilobasco</c:v>
                </c:pt>
                <c:pt idx="4">
                  <c:v>San Isidro</c:v>
                </c:pt>
                <c:pt idx="5">
                  <c:v>Victoria</c:v>
                </c:pt>
                <c:pt idx="6">
                  <c:v>Dolores</c:v>
                </c:pt>
                <c:pt idx="7">
                  <c:v>Guacotecti</c:v>
                </c:pt>
                <c:pt idx="8">
                  <c:v>Tejutepeque</c:v>
                </c:pt>
              </c:strCache>
            </c:strRef>
          </c:cat>
          <c:val>
            <c:numRef>
              <c:f>'[2]Departamentos y municipios'!$D$19:$D$27</c:f>
              <c:numCache>
                <c:formatCode>General</c:formatCode>
                <c:ptCount val="9"/>
                <c:pt idx="0">
                  <c:v>4552.3</c:v>
                </c:pt>
                <c:pt idx="1">
                  <c:v>216</c:v>
                </c:pt>
                <c:pt idx="3">
                  <c:v>6735.96</c:v>
                </c:pt>
                <c:pt idx="4">
                  <c:v>552.09</c:v>
                </c:pt>
                <c:pt idx="5">
                  <c:v>459.89</c:v>
                </c:pt>
                <c:pt idx="6">
                  <c:v>440.07</c:v>
                </c:pt>
                <c:pt idx="7">
                  <c:v>119.07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F0-4FEF-BDB3-698E28609353}"/>
            </c:ext>
          </c:extLst>
        </c:ser>
        <c:axId val="57402880"/>
        <c:axId val="57491456"/>
      </c:barChart>
      <c:catAx>
        <c:axId val="5740288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57491456"/>
        <c:crosses val="autoZero"/>
        <c:auto val="1"/>
        <c:lblAlgn val="ctr"/>
        <c:lblOffset val="100"/>
      </c:catAx>
      <c:valAx>
        <c:axId val="5749145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57402880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'[2]Departamentos y municipios'!$C$34:$C$66</c:f>
              <c:strCache>
                <c:ptCount val="33"/>
                <c:pt idx="0">
                  <c:v>Chalatenango</c:v>
                </c:pt>
                <c:pt idx="1">
                  <c:v>Citalá</c:v>
                </c:pt>
                <c:pt idx="2">
                  <c:v>Nueva Concepción</c:v>
                </c:pt>
                <c:pt idx="3">
                  <c:v>Tejutla</c:v>
                </c:pt>
                <c:pt idx="4">
                  <c:v>La Reina</c:v>
                </c:pt>
                <c:pt idx="5">
                  <c:v>El Paraiso</c:v>
                </c:pt>
                <c:pt idx="6">
                  <c:v>La Palma</c:v>
                </c:pt>
                <c:pt idx="7">
                  <c:v>San Rafael</c:v>
                </c:pt>
                <c:pt idx="8">
                  <c:v>Concepción Quezaltepeque</c:v>
                </c:pt>
                <c:pt idx="9">
                  <c:v>Agua Caliente</c:v>
                </c:pt>
                <c:pt idx="10">
                  <c:v>Santa Rita</c:v>
                </c:pt>
                <c:pt idx="11">
                  <c:v>Dulce Nombre de María</c:v>
                </c:pt>
                <c:pt idx="12">
                  <c:v>San Ignacio</c:v>
                </c:pt>
                <c:pt idx="13">
                  <c:v>Comalapa</c:v>
                </c:pt>
                <c:pt idx="14">
                  <c:v>San Miguel de Mercedes</c:v>
                </c:pt>
                <c:pt idx="15">
                  <c:v>Azacualpa</c:v>
                </c:pt>
                <c:pt idx="16">
                  <c:v>La Laguna</c:v>
                </c:pt>
                <c:pt idx="17">
                  <c:v>Ojos de Agua</c:v>
                </c:pt>
                <c:pt idx="18">
                  <c:v>San Francisco Morazán</c:v>
                </c:pt>
                <c:pt idx="19">
                  <c:v>San Antonio los Ranchos</c:v>
                </c:pt>
                <c:pt idx="20">
                  <c:v>El Carrizal</c:v>
                </c:pt>
                <c:pt idx="21">
                  <c:v>San Luis del Carmen</c:v>
                </c:pt>
                <c:pt idx="22">
                  <c:v>Arcatao</c:v>
                </c:pt>
                <c:pt idx="23">
                  <c:v>Las Flores</c:v>
                </c:pt>
                <c:pt idx="24">
                  <c:v>San José Cancasque</c:v>
                </c:pt>
                <c:pt idx="25">
                  <c:v>San Fernando</c:v>
                </c:pt>
                <c:pt idx="26">
                  <c:v>Potonico</c:v>
                </c:pt>
                <c:pt idx="27">
                  <c:v>San Francisco Lempa</c:v>
                </c:pt>
                <c:pt idx="28">
                  <c:v>Nueva Trinidad</c:v>
                </c:pt>
                <c:pt idx="29">
                  <c:v>Las Vueltas</c:v>
                </c:pt>
                <c:pt idx="30">
                  <c:v>Nombre de Jesús</c:v>
                </c:pt>
                <c:pt idx="31">
                  <c:v>San Isidro Labrador</c:v>
                </c:pt>
                <c:pt idx="32">
                  <c:v>San Antonio de La Cruz</c:v>
                </c:pt>
              </c:strCache>
            </c:strRef>
          </c:cat>
          <c:val>
            <c:numRef>
              <c:f>'[2]Departamentos y municipios'!$D$34:$D$66</c:f>
              <c:numCache>
                <c:formatCode>General</c:formatCode>
                <c:ptCount val="33"/>
                <c:pt idx="0">
                  <c:v>6187.03</c:v>
                </c:pt>
                <c:pt idx="1">
                  <c:v>430.66</c:v>
                </c:pt>
                <c:pt idx="2">
                  <c:v>2400.9899999999998</c:v>
                </c:pt>
                <c:pt idx="3">
                  <c:v>1440.18</c:v>
                </c:pt>
                <c:pt idx="4">
                  <c:v>774.95</c:v>
                </c:pt>
                <c:pt idx="5">
                  <c:v>904.17</c:v>
                </c:pt>
                <c:pt idx="6">
                  <c:v>979.26</c:v>
                </c:pt>
                <c:pt idx="7">
                  <c:v>509.1</c:v>
                </c:pt>
                <c:pt idx="8">
                  <c:v>543.83000000000004</c:v>
                </c:pt>
                <c:pt idx="9">
                  <c:v>685.5</c:v>
                </c:pt>
                <c:pt idx="10">
                  <c:v>495.78</c:v>
                </c:pt>
                <c:pt idx="11">
                  <c:v>435.97</c:v>
                </c:pt>
                <c:pt idx="12">
                  <c:v>353.77</c:v>
                </c:pt>
                <c:pt idx="13">
                  <c:v>272.52999999999997</c:v>
                </c:pt>
                <c:pt idx="14">
                  <c:v>200.99</c:v>
                </c:pt>
                <c:pt idx="15">
                  <c:v>114.94</c:v>
                </c:pt>
                <c:pt idx="16">
                  <c:v>156.84</c:v>
                </c:pt>
                <c:pt idx="17">
                  <c:v>149.16</c:v>
                </c:pt>
                <c:pt idx="18">
                  <c:v>148.63999999999999</c:v>
                </c:pt>
                <c:pt idx="19">
                  <c:v>38.76</c:v>
                </c:pt>
                <c:pt idx="20">
                  <c:v>110.54</c:v>
                </c:pt>
                <c:pt idx="21">
                  <c:v>43.37</c:v>
                </c:pt>
                <c:pt idx="22">
                  <c:v>66.319999999999993</c:v>
                </c:pt>
                <c:pt idx="23">
                  <c:v>57.47</c:v>
                </c:pt>
                <c:pt idx="24">
                  <c:v>75.28</c:v>
                </c:pt>
                <c:pt idx="25">
                  <c:v>54.53</c:v>
                </c:pt>
                <c:pt idx="26">
                  <c:v>63.24</c:v>
                </c:pt>
                <c:pt idx="27">
                  <c:v>94.18</c:v>
                </c:pt>
                <c:pt idx="28">
                  <c:v>13.77</c:v>
                </c:pt>
                <c:pt idx="29">
                  <c:v>42.9</c:v>
                </c:pt>
                <c:pt idx="30">
                  <c:v>119.2</c:v>
                </c:pt>
                <c:pt idx="31">
                  <c:v>15.6</c:v>
                </c:pt>
                <c:pt idx="32">
                  <c:v>18.059999999999999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01-4561-B199-C70C4B6E2D75}"/>
            </c:ext>
          </c:extLst>
        </c:ser>
        <c:axId val="60232448"/>
        <c:axId val="60233984"/>
      </c:barChart>
      <c:catAx>
        <c:axId val="6023244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0233984"/>
        <c:crosses val="autoZero"/>
        <c:auto val="1"/>
        <c:lblAlgn val="ctr"/>
        <c:lblOffset val="100"/>
      </c:catAx>
      <c:valAx>
        <c:axId val="60233984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0232448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'[2]Departamentos y municipios'!$C$71:$C$86</c:f>
              <c:strCache>
                <c:ptCount val="16"/>
                <c:pt idx="0">
                  <c:v>Cojutepeque</c:v>
                </c:pt>
                <c:pt idx="1">
                  <c:v>El Carmen </c:v>
                </c:pt>
                <c:pt idx="2">
                  <c:v>El Rosario</c:v>
                </c:pt>
                <c:pt idx="3">
                  <c:v>Monte San Juan</c:v>
                </c:pt>
                <c:pt idx="4">
                  <c:v>Oratorio de Concepción</c:v>
                </c:pt>
                <c:pt idx="5">
                  <c:v>San Bartolomé Perulapía</c:v>
                </c:pt>
                <c:pt idx="6">
                  <c:v>San Cristobal</c:v>
                </c:pt>
                <c:pt idx="7">
                  <c:v>San José Guayabal</c:v>
                </c:pt>
                <c:pt idx="8">
                  <c:v>San Pedro Perulapán</c:v>
                </c:pt>
                <c:pt idx="9">
                  <c:v>San Rafael Cedros</c:v>
                </c:pt>
                <c:pt idx="10">
                  <c:v>Candelaria</c:v>
                </c:pt>
                <c:pt idx="11">
                  <c:v>San Ramón</c:v>
                </c:pt>
                <c:pt idx="12">
                  <c:v>Santa Cruz Analquito</c:v>
                </c:pt>
                <c:pt idx="13">
                  <c:v>Suchitoto</c:v>
                </c:pt>
                <c:pt idx="14">
                  <c:v>Tenancingo</c:v>
                </c:pt>
                <c:pt idx="15">
                  <c:v>Santa Cruz Michapa</c:v>
                </c:pt>
              </c:strCache>
            </c:strRef>
          </c:cat>
          <c:val>
            <c:numRef>
              <c:f>'[2]Departamentos y municipios'!$D$71:$D$86</c:f>
              <c:numCache>
                <c:formatCode>General</c:formatCode>
                <c:ptCount val="16"/>
                <c:pt idx="0">
                  <c:v>10862.39</c:v>
                </c:pt>
                <c:pt idx="1">
                  <c:v>268.72000000000003</c:v>
                </c:pt>
                <c:pt idx="2">
                  <c:v>168.94</c:v>
                </c:pt>
                <c:pt idx="3">
                  <c:v>91.55</c:v>
                </c:pt>
                <c:pt idx="4">
                  <c:v>136.1</c:v>
                </c:pt>
                <c:pt idx="5">
                  <c:v>817.53</c:v>
                </c:pt>
                <c:pt idx="6">
                  <c:v>82.82</c:v>
                </c:pt>
                <c:pt idx="7">
                  <c:v>929.67</c:v>
                </c:pt>
                <c:pt idx="8">
                  <c:v>722.94</c:v>
                </c:pt>
                <c:pt idx="9">
                  <c:v>1215.71</c:v>
                </c:pt>
                <c:pt idx="10">
                  <c:v>305.45</c:v>
                </c:pt>
                <c:pt idx="11">
                  <c:v>130.94</c:v>
                </c:pt>
                <c:pt idx="12">
                  <c:v>130.91</c:v>
                </c:pt>
                <c:pt idx="13">
                  <c:v>1118</c:v>
                </c:pt>
                <c:pt idx="14">
                  <c:v>259.5</c:v>
                </c:pt>
                <c:pt idx="15">
                  <c:v>752.16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99-4B41-82D4-92A977C409E8}"/>
            </c:ext>
          </c:extLst>
        </c:ser>
        <c:axId val="92655616"/>
        <c:axId val="92870528"/>
      </c:barChart>
      <c:catAx>
        <c:axId val="9265561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92870528"/>
        <c:crosses val="autoZero"/>
        <c:auto val="1"/>
        <c:lblAlgn val="ctr"/>
        <c:lblOffset val="100"/>
      </c:catAx>
      <c:valAx>
        <c:axId val="9287052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92655616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'[2]Departamentos y municipios'!$C$91:$C$112</c:f>
              <c:strCache>
                <c:ptCount val="22"/>
                <c:pt idx="0">
                  <c:v>Zaragoza</c:v>
                </c:pt>
                <c:pt idx="1">
                  <c:v>La Libertad</c:v>
                </c:pt>
                <c:pt idx="2">
                  <c:v>San José Villanueva</c:v>
                </c:pt>
                <c:pt idx="3">
                  <c:v>Tamanique</c:v>
                </c:pt>
                <c:pt idx="4">
                  <c:v>Nuevo Cuscatlán</c:v>
                </c:pt>
                <c:pt idx="5">
                  <c:v>Antiguo Cuscatlán</c:v>
                </c:pt>
                <c:pt idx="6">
                  <c:v>Chiltiupán</c:v>
                </c:pt>
                <c:pt idx="7">
                  <c:v>Ciudad Arce</c:v>
                </c:pt>
                <c:pt idx="8">
                  <c:v>Jayaque</c:v>
                </c:pt>
                <c:pt idx="9">
                  <c:v>Jicalapa</c:v>
                </c:pt>
                <c:pt idx="10">
                  <c:v>Sacacoyo</c:v>
                </c:pt>
                <c:pt idx="11">
                  <c:v>San Juan Opico</c:v>
                </c:pt>
                <c:pt idx="12">
                  <c:v>Talnique</c:v>
                </c:pt>
                <c:pt idx="13">
                  <c:v>Tepecoyo</c:v>
                </c:pt>
                <c:pt idx="14">
                  <c:v>Teotepeque</c:v>
                </c:pt>
                <c:pt idx="15">
                  <c:v>Santa Tecla</c:v>
                </c:pt>
                <c:pt idx="16">
                  <c:v>Quezaltepeque</c:v>
                </c:pt>
                <c:pt idx="17">
                  <c:v>Comasagua</c:v>
                </c:pt>
                <c:pt idx="18">
                  <c:v>Colón</c:v>
                </c:pt>
                <c:pt idx="19">
                  <c:v>Huizucar</c:v>
                </c:pt>
                <c:pt idx="20">
                  <c:v>San Matias</c:v>
                </c:pt>
                <c:pt idx="21">
                  <c:v>San Pablo Tacachico</c:v>
                </c:pt>
              </c:strCache>
            </c:strRef>
          </c:cat>
          <c:val>
            <c:numRef>
              <c:f>'[2]Departamentos y municipios'!$D$91:$D$112</c:f>
              <c:numCache>
                <c:formatCode>General</c:formatCode>
                <c:ptCount val="22"/>
                <c:pt idx="0">
                  <c:v>3508.4</c:v>
                </c:pt>
                <c:pt idx="1">
                  <c:v>9483.32</c:v>
                </c:pt>
                <c:pt idx="2">
                  <c:v>936.13</c:v>
                </c:pt>
                <c:pt idx="3">
                  <c:v>1854.06</c:v>
                </c:pt>
                <c:pt idx="4">
                  <c:v>2564.6999999999998</c:v>
                </c:pt>
                <c:pt idx="5">
                  <c:v>24202.63</c:v>
                </c:pt>
                <c:pt idx="6">
                  <c:v>607.80999999999995</c:v>
                </c:pt>
                <c:pt idx="7">
                  <c:v>4261.76</c:v>
                </c:pt>
                <c:pt idx="8">
                  <c:v>1158.4100000000001</c:v>
                </c:pt>
                <c:pt idx="9">
                  <c:v>402.11</c:v>
                </c:pt>
                <c:pt idx="10">
                  <c:v>2661.19</c:v>
                </c:pt>
                <c:pt idx="11">
                  <c:v>6467.24</c:v>
                </c:pt>
                <c:pt idx="12">
                  <c:v>111.73</c:v>
                </c:pt>
                <c:pt idx="13">
                  <c:v>1055.94</c:v>
                </c:pt>
                <c:pt idx="14">
                  <c:v>466.33</c:v>
                </c:pt>
                <c:pt idx="15">
                  <c:v>46258.69</c:v>
                </c:pt>
                <c:pt idx="16">
                  <c:v>8117.07</c:v>
                </c:pt>
                <c:pt idx="17">
                  <c:v>707.99</c:v>
                </c:pt>
                <c:pt idx="18">
                  <c:v>23165.42</c:v>
                </c:pt>
                <c:pt idx="19">
                  <c:v>369.56</c:v>
                </c:pt>
                <c:pt idx="20">
                  <c:v>363.99</c:v>
                </c:pt>
                <c:pt idx="21">
                  <c:v>883.47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9B-4A29-AB4A-F78B1CE208A8}"/>
            </c:ext>
          </c:extLst>
        </c:ser>
        <c:axId val="93111040"/>
        <c:axId val="93117056"/>
      </c:barChart>
      <c:catAx>
        <c:axId val="9311104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93117056"/>
        <c:crosses val="autoZero"/>
        <c:auto val="1"/>
        <c:lblAlgn val="ctr"/>
        <c:lblOffset val="100"/>
      </c:catAx>
      <c:valAx>
        <c:axId val="9311705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93111040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'[2]Departamentos y municipios'!$C$117:$C$138</c:f>
              <c:strCache>
                <c:ptCount val="22"/>
                <c:pt idx="0">
                  <c:v>San Luis Talpa</c:v>
                </c:pt>
                <c:pt idx="1">
                  <c:v>Santiago Nonualco</c:v>
                </c:pt>
                <c:pt idx="2">
                  <c:v>Cuyultitán</c:v>
                </c:pt>
                <c:pt idx="3">
                  <c:v>San Juan Talpa</c:v>
                </c:pt>
                <c:pt idx="4">
                  <c:v>San Rafael Obrajuelo</c:v>
                </c:pt>
                <c:pt idx="5">
                  <c:v>San Juan Nonualco</c:v>
                </c:pt>
                <c:pt idx="6">
                  <c:v>Olocuilta</c:v>
                </c:pt>
                <c:pt idx="7">
                  <c:v>El Rosario </c:v>
                </c:pt>
                <c:pt idx="8">
                  <c:v>San Luis la Herradura</c:v>
                </c:pt>
                <c:pt idx="9">
                  <c:v>San Pedro Masahuat</c:v>
                </c:pt>
                <c:pt idx="10">
                  <c:v>San Francisco Chinameca</c:v>
                </c:pt>
                <c:pt idx="11">
                  <c:v>Paraiso de Osorio</c:v>
                </c:pt>
                <c:pt idx="12">
                  <c:v>San Miguel Tepzontes</c:v>
                </c:pt>
                <c:pt idx="13">
                  <c:v>San Antonio Masahuat</c:v>
                </c:pt>
                <c:pt idx="14">
                  <c:v>San Emigdio</c:v>
                </c:pt>
                <c:pt idx="15">
                  <c:v>San Juan Tepezontes</c:v>
                </c:pt>
                <c:pt idx="16">
                  <c:v>Santa María Ostuma</c:v>
                </c:pt>
                <c:pt idx="17">
                  <c:v>Mercedes la Ceiba</c:v>
                </c:pt>
                <c:pt idx="18">
                  <c:v>Jerusalén</c:v>
                </c:pt>
                <c:pt idx="19">
                  <c:v>San Pedro Nonualco</c:v>
                </c:pt>
                <c:pt idx="20">
                  <c:v>Zacatecoluca</c:v>
                </c:pt>
                <c:pt idx="21">
                  <c:v>Tapalhuaca</c:v>
                </c:pt>
              </c:strCache>
            </c:strRef>
          </c:cat>
          <c:val>
            <c:numRef>
              <c:f>'[2]Departamentos y municipios'!$D$117:$D$138</c:f>
              <c:numCache>
                <c:formatCode>General</c:formatCode>
                <c:ptCount val="22"/>
                <c:pt idx="0">
                  <c:v>4677.75</c:v>
                </c:pt>
                <c:pt idx="1">
                  <c:v>1840.43</c:v>
                </c:pt>
                <c:pt idx="2">
                  <c:v>664.62</c:v>
                </c:pt>
                <c:pt idx="3">
                  <c:v>934.6</c:v>
                </c:pt>
                <c:pt idx="4">
                  <c:v>833.96</c:v>
                </c:pt>
                <c:pt idx="5">
                  <c:v>1373.83</c:v>
                </c:pt>
                <c:pt idx="6">
                  <c:v>2580.1999999999998</c:v>
                </c:pt>
                <c:pt idx="7">
                  <c:v>1716.6</c:v>
                </c:pt>
                <c:pt idx="8">
                  <c:v>2444.2399999999998</c:v>
                </c:pt>
                <c:pt idx="9">
                  <c:v>1384.82</c:v>
                </c:pt>
                <c:pt idx="10">
                  <c:v>325.72000000000003</c:v>
                </c:pt>
                <c:pt idx="11">
                  <c:v>130.93</c:v>
                </c:pt>
                <c:pt idx="12">
                  <c:v>174.56</c:v>
                </c:pt>
                <c:pt idx="13">
                  <c:v>388.16</c:v>
                </c:pt>
                <c:pt idx="14">
                  <c:v>224.46</c:v>
                </c:pt>
                <c:pt idx="15">
                  <c:v>184.65</c:v>
                </c:pt>
                <c:pt idx="16">
                  <c:v>96.8</c:v>
                </c:pt>
                <c:pt idx="17">
                  <c:v>25.02</c:v>
                </c:pt>
                <c:pt idx="18">
                  <c:v>26.54</c:v>
                </c:pt>
                <c:pt idx="19">
                  <c:v>634.38</c:v>
                </c:pt>
                <c:pt idx="20">
                  <c:v>8929.24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34-4A80-AA7A-F10680F8F801}"/>
            </c:ext>
          </c:extLst>
        </c:ser>
        <c:axId val="39758464"/>
        <c:axId val="39768448"/>
      </c:barChart>
      <c:catAx>
        <c:axId val="39758464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39768448"/>
        <c:crosses val="autoZero"/>
        <c:auto val="1"/>
        <c:lblAlgn val="ctr"/>
        <c:lblOffset val="100"/>
      </c:catAx>
      <c:valAx>
        <c:axId val="3976844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39758464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'[2]Departamentos y municipios'!$C$143:$C$160</c:f>
              <c:strCache>
                <c:ptCount val="18"/>
                <c:pt idx="0">
                  <c:v>La Unión</c:v>
                </c:pt>
                <c:pt idx="1">
                  <c:v>San Alejo</c:v>
                </c:pt>
                <c:pt idx="2">
                  <c:v>Conchagüa</c:v>
                </c:pt>
                <c:pt idx="3">
                  <c:v>Yucuaquin</c:v>
                </c:pt>
                <c:pt idx="4">
                  <c:v>El Carmen</c:v>
                </c:pt>
                <c:pt idx="5">
                  <c:v>Yayantique</c:v>
                </c:pt>
                <c:pt idx="6">
                  <c:v>Intipucá</c:v>
                </c:pt>
                <c:pt idx="7">
                  <c:v>Anamorós</c:v>
                </c:pt>
                <c:pt idx="8">
                  <c:v>Bolívar</c:v>
                </c:pt>
                <c:pt idx="9">
                  <c:v>Concepción de Oriente</c:v>
                </c:pt>
                <c:pt idx="10">
                  <c:v>El Sauce</c:v>
                </c:pt>
                <c:pt idx="11">
                  <c:v>Lislique</c:v>
                </c:pt>
                <c:pt idx="12">
                  <c:v>Nueva Esparta</c:v>
                </c:pt>
                <c:pt idx="13">
                  <c:v>Polorós</c:v>
                </c:pt>
                <c:pt idx="14">
                  <c:v>San José La Fuente</c:v>
                </c:pt>
                <c:pt idx="15">
                  <c:v>Santa Rosa de Lima</c:v>
                </c:pt>
                <c:pt idx="16">
                  <c:v>Pasaquina</c:v>
                </c:pt>
                <c:pt idx="17">
                  <c:v>Meanguera del Golfo</c:v>
                </c:pt>
              </c:strCache>
            </c:strRef>
          </c:cat>
          <c:val>
            <c:numRef>
              <c:f>'[2]Departamentos y municipios'!$D$143:$D$160</c:f>
              <c:numCache>
                <c:formatCode>General</c:formatCode>
                <c:ptCount val="18"/>
                <c:pt idx="0">
                  <c:v>5219.42</c:v>
                </c:pt>
                <c:pt idx="1">
                  <c:v>608.76</c:v>
                </c:pt>
                <c:pt idx="2">
                  <c:v>1790.02</c:v>
                </c:pt>
                <c:pt idx="3">
                  <c:v>317.52</c:v>
                </c:pt>
                <c:pt idx="4">
                  <c:v>243.31</c:v>
                </c:pt>
                <c:pt idx="5">
                  <c:v>93.9</c:v>
                </c:pt>
                <c:pt idx="6">
                  <c:v>878.9</c:v>
                </c:pt>
                <c:pt idx="7">
                  <c:v>875.05</c:v>
                </c:pt>
                <c:pt idx="8">
                  <c:v>178.43</c:v>
                </c:pt>
                <c:pt idx="9">
                  <c:v>235.51</c:v>
                </c:pt>
                <c:pt idx="10">
                  <c:v>205.85</c:v>
                </c:pt>
                <c:pt idx="11">
                  <c:v>247.24</c:v>
                </c:pt>
                <c:pt idx="12">
                  <c:v>311.68</c:v>
                </c:pt>
                <c:pt idx="13">
                  <c:v>299.64999999999998</c:v>
                </c:pt>
                <c:pt idx="14">
                  <c:v>201.28</c:v>
                </c:pt>
                <c:pt idx="15">
                  <c:v>2956.14</c:v>
                </c:pt>
                <c:pt idx="16">
                  <c:v>878.52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FF-427D-B93D-78946B02DF77}"/>
            </c:ext>
          </c:extLst>
        </c:ser>
        <c:axId val="39775616"/>
        <c:axId val="39777408"/>
      </c:barChart>
      <c:catAx>
        <c:axId val="3977561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39777408"/>
        <c:crosses val="autoZero"/>
        <c:auto val="1"/>
        <c:lblAlgn val="ctr"/>
        <c:lblOffset val="100"/>
      </c:catAx>
      <c:valAx>
        <c:axId val="3977740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39775616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'[2]Departamentos y municipios'!$C$165:$C$190</c:f>
              <c:strCache>
                <c:ptCount val="26"/>
                <c:pt idx="0">
                  <c:v>Arambala</c:v>
                </c:pt>
                <c:pt idx="1">
                  <c:v>El Divisadero</c:v>
                </c:pt>
                <c:pt idx="2">
                  <c:v>Gualococti</c:v>
                </c:pt>
                <c:pt idx="3">
                  <c:v>Joateca</c:v>
                </c:pt>
                <c:pt idx="4">
                  <c:v>Jocoro</c:v>
                </c:pt>
                <c:pt idx="5">
                  <c:v>Lolotiquillo</c:v>
                </c:pt>
                <c:pt idx="6">
                  <c:v>San Isidro</c:v>
                </c:pt>
                <c:pt idx="7">
                  <c:v>San Francisco Gotera</c:v>
                </c:pt>
                <c:pt idx="8">
                  <c:v>Oscicala</c:v>
                </c:pt>
                <c:pt idx="9">
                  <c:v>Chilanga</c:v>
                </c:pt>
                <c:pt idx="10">
                  <c:v>Sociedad</c:v>
                </c:pt>
                <c:pt idx="11">
                  <c:v>Sensembra</c:v>
                </c:pt>
                <c:pt idx="12">
                  <c:v>Delicias de Concepción</c:v>
                </c:pt>
                <c:pt idx="13">
                  <c:v>Cacaopera</c:v>
                </c:pt>
                <c:pt idx="14">
                  <c:v>Yoloaiquin</c:v>
                </c:pt>
                <c:pt idx="15">
                  <c:v>Yamabal</c:v>
                </c:pt>
                <c:pt idx="16">
                  <c:v>San Carlos</c:v>
                </c:pt>
                <c:pt idx="17">
                  <c:v>San Simón</c:v>
                </c:pt>
                <c:pt idx="18">
                  <c:v>Guatajiagüa</c:v>
                </c:pt>
                <c:pt idx="19">
                  <c:v>San Fernando</c:v>
                </c:pt>
                <c:pt idx="20">
                  <c:v>El Rosario</c:v>
                </c:pt>
                <c:pt idx="21">
                  <c:v>Perquin</c:v>
                </c:pt>
                <c:pt idx="22">
                  <c:v>Meanguera</c:v>
                </c:pt>
                <c:pt idx="23">
                  <c:v>Jocoaitique</c:v>
                </c:pt>
                <c:pt idx="24">
                  <c:v>Corinto</c:v>
                </c:pt>
                <c:pt idx="25">
                  <c:v>Torola</c:v>
                </c:pt>
              </c:strCache>
            </c:strRef>
          </c:cat>
          <c:val>
            <c:numRef>
              <c:f>'[2]Departamentos y municipios'!$D$165:$D$190</c:f>
              <c:numCache>
                <c:formatCode>General</c:formatCode>
                <c:ptCount val="26"/>
                <c:pt idx="0">
                  <c:v>57.39</c:v>
                </c:pt>
                <c:pt idx="1">
                  <c:v>191.53</c:v>
                </c:pt>
                <c:pt idx="2">
                  <c:v>10.66</c:v>
                </c:pt>
                <c:pt idx="3">
                  <c:v>99</c:v>
                </c:pt>
                <c:pt idx="4">
                  <c:v>669.25</c:v>
                </c:pt>
                <c:pt idx="5">
                  <c:v>238.11</c:v>
                </c:pt>
                <c:pt idx="6">
                  <c:v>42.79</c:v>
                </c:pt>
                <c:pt idx="7">
                  <c:v>4279.38</c:v>
                </c:pt>
                <c:pt idx="8">
                  <c:v>558.74</c:v>
                </c:pt>
                <c:pt idx="9">
                  <c:v>404.42</c:v>
                </c:pt>
                <c:pt idx="10">
                  <c:v>193.31</c:v>
                </c:pt>
                <c:pt idx="11">
                  <c:v>105.05</c:v>
                </c:pt>
                <c:pt idx="12">
                  <c:v>221.14</c:v>
                </c:pt>
                <c:pt idx="13">
                  <c:v>283.16000000000003</c:v>
                </c:pt>
                <c:pt idx="14">
                  <c:v>200.88</c:v>
                </c:pt>
                <c:pt idx="15">
                  <c:v>84.69</c:v>
                </c:pt>
                <c:pt idx="16">
                  <c:v>274.72000000000003</c:v>
                </c:pt>
                <c:pt idx="17">
                  <c:v>141.18</c:v>
                </c:pt>
                <c:pt idx="18">
                  <c:v>517.37</c:v>
                </c:pt>
                <c:pt idx="20">
                  <c:v>14.01</c:v>
                </c:pt>
                <c:pt idx="21">
                  <c:v>232</c:v>
                </c:pt>
                <c:pt idx="22">
                  <c:v>296</c:v>
                </c:pt>
                <c:pt idx="23">
                  <c:v>164.42</c:v>
                </c:pt>
                <c:pt idx="24">
                  <c:v>2028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6D-40A9-8122-E6AFDCDE00D2}"/>
            </c:ext>
          </c:extLst>
        </c:ser>
        <c:axId val="40112896"/>
        <c:axId val="40114432"/>
      </c:barChart>
      <c:catAx>
        <c:axId val="4011289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40114432"/>
        <c:crosses val="autoZero"/>
        <c:auto val="1"/>
        <c:lblAlgn val="ctr"/>
        <c:lblOffset val="100"/>
      </c:catAx>
      <c:valAx>
        <c:axId val="4011443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40112896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'[2]Departamentos y municipios'!$C$195:$C$214</c:f>
              <c:strCache>
                <c:ptCount val="20"/>
                <c:pt idx="0">
                  <c:v>San Miguel</c:v>
                </c:pt>
                <c:pt idx="1">
                  <c:v>Uluazapa</c:v>
                </c:pt>
                <c:pt idx="2">
                  <c:v>Comacarán</c:v>
                </c:pt>
                <c:pt idx="3">
                  <c:v>Quelepa</c:v>
                </c:pt>
                <c:pt idx="4">
                  <c:v>Chirilagüa</c:v>
                </c:pt>
                <c:pt idx="5">
                  <c:v>Nueva Guadalupe</c:v>
                </c:pt>
                <c:pt idx="6">
                  <c:v>San Antonio del Mosco</c:v>
                </c:pt>
                <c:pt idx="7">
                  <c:v>Lolotique</c:v>
                </c:pt>
                <c:pt idx="8">
                  <c:v>Carolina</c:v>
                </c:pt>
                <c:pt idx="9">
                  <c:v>San Gerardo</c:v>
                </c:pt>
                <c:pt idx="10">
                  <c:v>Nuevo Edén de San Juan</c:v>
                </c:pt>
                <c:pt idx="11">
                  <c:v>San Luis de la Reina</c:v>
                </c:pt>
                <c:pt idx="12">
                  <c:v>Sesori</c:v>
                </c:pt>
                <c:pt idx="13">
                  <c:v>Chapeltique</c:v>
                </c:pt>
                <c:pt idx="14">
                  <c:v>Ciudad Barrios</c:v>
                </c:pt>
                <c:pt idx="15">
                  <c:v>Moncagua</c:v>
                </c:pt>
                <c:pt idx="16">
                  <c:v>Chinameca</c:v>
                </c:pt>
                <c:pt idx="17">
                  <c:v>San Rafael Oriente</c:v>
                </c:pt>
                <c:pt idx="18">
                  <c:v>San Jorge</c:v>
                </c:pt>
                <c:pt idx="19">
                  <c:v>El Tránsito</c:v>
                </c:pt>
              </c:strCache>
            </c:strRef>
          </c:cat>
          <c:val>
            <c:numRef>
              <c:f>'[2]Departamentos y municipios'!$D$195:$D$214</c:f>
              <c:numCache>
                <c:formatCode>General</c:formatCode>
                <c:ptCount val="20"/>
                <c:pt idx="0">
                  <c:v>46453.1</c:v>
                </c:pt>
                <c:pt idx="1">
                  <c:v>189.43</c:v>
                </c:pt>
                <c:pt idx="2">
                  <c:v>60.15</c:v>
                </c:pt>
                <c:pt idx="3">
                  <c:v>427</c:v>
                </c:pt>
                <c:pt idx="4">
                  <c:v>1670.95</c:v>
                </c:pt>
                <c:pt idx="5">
                  <c:v>1019.64</c:v>
                </c:pt>
                <c:pt idx="6">
                  <c:v>92.73</c:v>
                </c:pt>
                <c:pt idx="7">
                  <c:v>585.25</c:v>
                </c:pt>
                <c:pt idx="8">
                  <c:v>330.32</c:v>
                </c:pt>
                <c:pt idx="9">
                  <c:v>160.33000000000001</c:v>
                </c:pt>
                <c:pt idx="10">
                  <c:v>144.58000000000001</c:v>
                </c:pt>
                <c:pt idx="11">
                  <c:v>271.33</c:v>
                </c:pt>
                <c:pt idx="12">
                  <c:v>512.98</c:v>
                </c:pt>
                <c:pt idx="13">
                  <c:v>939.69</c:v>
                </c:pt>
                <c:pt idx="14">
                  <c:v>897.5</c:v>
                </c:pt>
                <c:pt idx="15">
                  <c:v>583.95000000000005</c:v>
                </c:pt>
                <c:pt idx="16">
                  <c:v>1672.08</c:v>
                </c:pt>
                <c:pt idx="17">
                  <c:v>1417.24</c:v>
                </c:pt>
                <c:pt idx="18">
                  <c:v>735.12</c:v>
                </c:pt>
                <c:pt idx="19">
                  <c:v>2309.96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28-4D12-B013-EBF9E7A110E7}"/>
            </c:ext>
          </c:extLst>
        </c:ser>
        <c:axId val="40126336"/>
        <c:axId val="40127872"/>
      </c:barChart>
      <c:catAx>
        <c:axId val="4012633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40127872"/>
        <c:crosses val="autoZero"/>
        <c:auto val="1"/>
        <c:lblAlgn val="ctr"/>
        <c:lblOffset val="100"/>
      </c:catAx>
      <c:valAx>
        <c:axId val="4012787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40126336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0</xdr:row>
      <xdr:rowOff>41910</xdr:rowOff>
    </xdr:from>
    <xdr:to>
      <xdr:col>10</xdr:col>
      <xdr:colOff>640080</xdr:colOff>
      <xdr:row>14</xdr:row>
      <xdr:rowOff>41910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15</xdr:row>
      <xdr:rowOff>171450</xdr:rowOff>
    </xdr:from>
    <xdr:to>
      <xdr:col>10</xdr:col>
      <xdr:colOff>624840</xdr:colOff>
      <xdr:row>29</xdr:row>
      <xdr:rowOff>171450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15240</xdr:colOff>
      <xdr:row>31</xdr:row>
      <xdr:rowOff>11430</xdr:rowOff>
    </xdr:from>
    <xdr:to>
      <xdr:col>11</xdr:col>
      <xdr:colOff>274320</xdr:colOff>
      <xdr:row>47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15240</xdr:colOff>
      <xdr:row>68</xdr:row>
      <xdr:rowOff>179070</xdr:rowOff>
    </xdr:from>
    <xdr:to>
      <xdr:col>10</xdr:col>
      <xdr:colOff>624840</xdr:colOff>
      <xdr:row>83</xdr:row>
      <xdr:rowOff>179070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7620</xdr:colOff>
      <xdr:row>88</xdr:row>
      <xdr:rowOff>179070</xdr:rowOff>
    </xdr:from>
    <xdr:to>
      <xdr:col>13</xdr:col>
      <xdr:colOff>552450</xdr:colOff>
      <xdr:row>103</xdr:row>
      <xdr:rowOff>179070</xdr:rowOff>
    </xdr:to>
    <xdr:graphicFrame macro="">
      <xdr:nvGraphicFramePr>
        <xdr:cNvPr id="6" name="5 Gráfic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114</xdr:row>
      <xdr:rowOff>11430</xdr:rowOff>
    </xdr:from>
    <xdr:to>
      <xdr:col>10</xdr:col>
      <xdr:colOff>609600</xdr:colOff>
      <xdr:row>129</xdr:row>
      <xdr:rowOff>11430</xdr:rowOff>
    </xdr:to>
    <xdr:graphicFrame macro="">
      <xdr:nvGraphicFramePr>
        <xdr:cNvPr id="7" name="6 Gráfic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15240</xdr:colOff>
      <xdr:row>140</xdr:row>
      <xdr:rowOff>3810</xdr:rowOff>
    </xdr:from>
    <xdr:to>
      <xdr:col>10</xdr:col>
      <xdr:colOff>624840</xdr:colOff>
      <xdr:row>155</xdr:row>
      <xdr:rowOff>3810</xdr:rowOff>
    </xdr:to>
    <xdr:graphicFrame macro="">
      <xdr:nvGraphicFramePr>
        <xdr:cNvPr id="8" name="7 Gráfic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161</xdr:row>
      <xdr:rowOff>179070</xdr:rowOff>
    </xdr:from>
    <xdr:to>
      <xdr:col>10</xdr:col>
      <xdr:colOff>609600</xdr:colOff>
      <xdr:row>176</xdr:row>
      <xdr:rowOff>179070</xdr:rowOff>
    </xdr:to>
    <xdr:graphicFrame macro="">
      <xdr:nvGraphicFramePr>
        <xdr:cNvPr id="9" name="8 Gráfic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7619</xdr:colOff>
      <xdr:row>191</xdr:row>
      <xdr:rowOff>179070</xdr:rowOff>
    </xdr:from>
    <xdr:to>
      <xdr:col>13</xdr:col>
      <xdr:colOff>219075</xdr:colOff>
      <xdr:row>206</xdr:row>
      <xdr:rowOff>179070</xdr:rowOff>
    </xdr:to>
    <xdr:graphicFrame macro="">
      <xdr:nvGraphicFramePr>
        <xdr:cNvPr id="10" name="9 Gráfic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7620</xdr:colOff>
      <xdr:row>216</xdr:row>
      <xdr:rowOff>3810</xdr:rowOff>
    </xdr:from>
    <xdr:to>
      <xdr:col>10</xdr:col>
      <xdr:colOff>617220</xdr:colOff>
      <xdr:row>231</xdr:row>
      <xdr:rowOff>3810</xdr:rowOff>
    </xdr:to>
    <xdr:graphicFrame macro="">
      <xdr:nvGraphicFramePr>
        <xdr:cNvPr id="11" name="10 Gráfic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7620</xdr:colOff>
      <xdr:row>239</xdr:row>
      <xdr:rowOff>11430</xdr:rowOff>
    </xdr:from>
    <xdr:to>
      <xdr:col>10</xdr:col>
      <xdr:colOff>617220</xdr:colOff>
      <xdr:row>254</xdr:row>
      <xdr:rowOff>11430</xdr:rowOff>
    </xdr:to>
    <xdr:graphicFrame macro="">
      <xdr:nvGraphicFramePr>
        <xdr:cNvPr id="12" name="11 Gráfic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15240</xdr:colOff>
      <xdr:row>256</xdr:row>
      <xdr:rowOff>3810</xdr:rowOff>
    </xdr:from>
    <xdr:to>
      <xdr:col>10</xdr:col>
      <xdr:colOff>624840</xdr:colOff>
      <xdr:row>271</xdr:row>
      <xdr:rowOff>3810</xdr:rowOff>
    </xdr:to>
    <xdr:graphicFrame macro="">
      <xdr:nvGraphicFramePr>
        <xdr:cNvPr id="13" name="12 Gráfico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0</xdr:colOff>
      <xdr:row>273</xdr:row>
      <xdr:rowOff>11430</xdr:rowOff>
    </xdr:from>
    <xdr:to>
      <xdr:col>10</xdr:col>
      <xdr:colOff>609600</xdr:colOff>
      <xdr:row>288</xdr:row>
      <xdr:rowOff>11430</xdr:rowOff>
    </xdr:to>
    <xdr:graphicFrame macro="">
      <xdr:nvGraphicFramePr>
        <xdr:cNvPr id="14" name="13 Gráfico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15240</xdr:colOff>
      <xdr:row>292</xdr:row>
      <xdr:rowOff>179070</xdr:rowOff>
    </xdr:from>
    <xdr:to>
      <xdr:col>10</xdr:col>
      <xdr:colOff>624840</xdr:colOff>
      <xdr:row>307</xdr:row>
      <xdr:rowOff>179070</xdr:rowOff>
    </xdr:to>
    <xdr:graphicFrame macro="">
      <xdr:nvGraphicFramePr>
        <xdr:cNvPr id="15" name="14 Gráfic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761999</xdr:colOff>
      <xdr:row>3</xdr:row>
      <xdr:rowOff>104775</xdr:rowOff>
    </xdr:from>
    <xdr:to>
      <xdr:col>16</xdr:col>
      <xdr:colOff>752474</xdr:colOff>
      <xdr:row>17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761999</xdr:colOff>
      <xdr:row>23</xdr:row>
      <xdr:rowOff>0</xdr:rowOff>
    </xdr:from>
    <xdr:to>
      <xdr:col>19</xdr:col>
      <xdr:colOff>419100</xdr:colOff>
      <xdr:row>37</xdr:row>
      <xdr:rowOff>76200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95249</xdr:colOff>
      <xdr:row>38</xdr:row>
      <xdr:rowOff>180975</xdr:rowOff>
    </xdr:from>
    <xdr:to>
      <xdr:col>17</xdr:col>
      <xdr:colOff>38100</xdr:colOff>
      <xdr:row>66</xdr:row>
      <xdr:rowOff>57150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s/Downloads/BASE%20DE%20DATOS%20RELLENOS%20SANITARIOS%20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s/Downloads/2014BASE%20DE%20DATOS%20RELLENOS%20SANITARIOS%20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CONSOLIDADO MUNICIPIOS 2011"/>
      <sheetName val="CONSOLIDADO EMPRESAS 2011"/>
      <sheetName val="San Miguel"/>
      <sheetName val="Atiquizaya"/>
      <sheetName val="Sn Fco. Menendez"/>
      <sheetName val="LA LIBERTAD"/>
      <sheetName val="CAPSA"/>
      <sheetName val="MIDES"/>
      <sheetName val="Ishuatan"/>
      <sheetName val="SOCINUS"/>
      <sheetName val="Perquin"/>
      <sheetName val="Meanguera"/>
      <sheetName val="Corinto"/>
      <sheetName val="Cinquera"/>
      <sheetName val="Santa Rosa de Lima"/>
      <sheetName val="Suchitoto"/>
      <sheetName val="Consolidado"/>
      <sheetName val="Mun &gt; gen"/>
      <sheetName val="Generación x dept"/>
    </sheetNames>
    <sheetDataSet>
      <sheetData sheetId="0"/>
      <sheetData sheetId="1">
        <row r="89">
          <cell r="O89">
            <v>174299.11500000002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n Fco. Menendez"/>
      <sheetName val="Atiquizaya"/>
      <sheetName val="SANTA ANA"/>
      <sheetName val="LA LIBERTAD"/>
      <sheetName val="LA LIBERTAD (2)"/>
      <sheetName val="Ishuatan"/>
      <sheetName val="CAPSA"/>
      <sheetName val="MIDES"/>
      <sheetName val="Meanguera"/>
      <sheetName val="Perquin"/>
      <sheetName val="CORINTO"/>
      <sheetName val="SOCINUS"/>
      <sheetName val="San Miguel"/>
      <sheetName val="SANTA ROSA DE LIMA (ASINORLU)"/>
      <sheetName val="Suchitoto"/>
      <sheetName val="CINQUERA"/>
      <sheetName val="CHALATENANGO"/>
      <sheetName val="AMUCHADES"/>
      <sheetName val="CONSOLIDADO (2)"/>
      <sheetName val="MUNICIPALIDADES"/>
      <sheetName val="EMPRESAS"/>
      <sheetName val="DESECHOS RELLENOS"/>
      <sheetName val="Mun &gt; gen"/>
      <sheetName val="Generación x dept"/>
      <sheetName val="Departamentos y municipios"/>
      <sheetName val="POBLACION URBANA"/>
    </sheetNames>
    <sheetDataSet>
      <sheetData sheetId="0">
        <row r="3">
          <cell r="O3" t="str">
            <v>TOTAL DEPOSITADO</v>
          </cell>
          <cell r="P3" t="str">
            <v>PROMEDIO MENSUAL</v>
          </cell>
          <cell r="Q3" t="str">
            <v>PROMEDIO DIA</v>
          </cell>
        </row>
        <row r="5">
          <cell r="O5">
            <v>4147.4000000000005</v>
          </cell>
          <cell r="P5">
            <v>345.61666666666673</v>
          </cell>
          <cell r="Q5">
            <v>11.520555555555557</v>
          </cell>
        </row>
      </sheetData>
      <sheetData sheetId="1">
        <row r="12">
          <cell r="O12">
            <v>8445.9199999999983</v>
          </cell>
          <cell r="P12">
            <v>703.82666666666648</v>
          </cell>
          <cell r="Q12">
            <v>23.460888888888881</v>
          </cell>
        </row>
      </sheetData>
      <sheetData sheetId="2">
        <row r="16">
          <cell r="O16">
            <v>70819.33</v>
          </cell>
          <cell r="P16">
            <v>5901.6108333333332</v>
          </cell>
          <cell r="Q16">
            <v>196.72036111111112</v>
          </cell>
        </row>
      </sheetData>
      <sheetData sheetId="3">
        <row r="51">
          <cell r="AC51">
            <v>52458.780000000006</v>
          </cell>
          <cell r="AD51">
            <v>4371.5650000000005</v>
          </cell>
          <cell r="AE51">
            <v>145.71883333333335</v>
          </cell>
        </row>
      </sheetData>
      <sheetData sheetId="4" refreshError="1"/>
      <sheetData sheetId="5">
        <row r="5">
          <cell r="O5">
            <v>63</v>
          </cell>
          <cell r="P5">
            <v>5.25</v>
          </cell>
          <cell r="Q5">
            <v>0.17499999999999999</v>
          </cell>
        </row>
      </sheetData>
      <sheetData sheetId="6">
        <row r="121">
          <cell r="O121">
            <v>148721.95500000016</v>
          </cell>
          <cell r="P121">
            <v>12393.496250000013</v>
          </cell>
          <cell r="Q121">
            <v>413.1165416666671</v>
          </cell>
        </row>
      </sheetData>
      <sheetData sheetId="7">
        <row r="104">
          <cell r="O104">
            <v>673516.78</v>
          </cell>
          <cell r="P104">
            <v>56126.398333333338</v>
          </cell>
          <cell r="Q104">
            <v>1870.8799444444446</v>
          </cell>
        </row>
      </sheetData>
      <sheetData sheetId="8">
        <row r="5">
          <cell r="O5">
            <v>296</v>
          </cell>
          <cell r="P5">
            <v>24.666666666666668</v>
          </cell>
          <cell r="Q5">
            <v>0.8222222222222223</v>
          </cell>
        </row>
      </sheetData>
      <sheetData sheetId="9">
        <row r="5">
          <cell r="O5">
            <v>232</v>
          </cell>
          <cell r="P5">
            <v>19.333333333333332</v>
          </cell>
          <cell r="Q5">
            <v>0.64444444444444438</v>
          </cell>
        </row>
      </sheetData>
      <sheetData sheetId="10">
        <row r="5">
          <cell r="O5">
            <v>2028</v>
          </cell>
          <cell r="P5">
            <v>169</v>
          </cell>
          <cell r="Q5">
            <v>5.6333333333333337</v>
          </cell>
        </row>
      </sheetData>
      <sheetData sheetId="11">
        <row r="78">
          <cell r="O78">
            <v>72542.723999999987</v>
          </cell>
          <cell r="P78">
            <v>6045.2270000000008</v>
          </cell>
          <cell r="Q78">
            <v>201.50756666666669</v>
          </cell>
        </row>
      </sheetData>
      <sheetData sheetId="12">
        <row r="15">
          <cell r="N15">
            <v>49012.395000000011</v>
          </cell>
          <cell r="O15">
            <v>4084.3662500000009</v>
          </cell>
          <cell r="P15">
            <v>136.1455416666667</v>
          </cell>
        </row>
      </sheetData>
      <sheetData sheetId="13">
        <row r="33">
          <cell r="N33">
            <v>14228.518000000002</v>
          </cell>
          <cell r="O33">
            <v>1185.7098333333336</v>
          </cell>
          <cell r="P33">
            <v>39.523661111111117</v>
          </cell>
        </row>
      </sheetData>
      <sheetData sheetId="14">
        <row r="5">
          <cell r="O5">
            <v>1118</v>
          </cell>
          <cell r="P5">
            <v>93.166666666666671</v>
          </cell>
          <cell r="Q5">
            <v>3.1055555555555556</v>
          </cell>
        </row>
      </sheetData>
      <sheetData sheetId="15">
        <row r="7">
          <cell r="O7">
            <v>475.5</v>
          </cell>
          <cell r="P7">
            <v>39.625</v>
          </cell>
          <cell r="Q7">
            <v>1.3208333333333333</v>
          </cell>
        </row>
      </sheetData>
      <sheetData sheetId="16">
        <row r="11">
          <cell r="O11">
            <v>11466.079999999998</v>
          </cell>
          <cell r="P11">
            <v>955.50666666666655</v>
          </cell>
          <cell r="Q11">
            <v>31.850222222222218</v>
          </cell>
        </row>
      </sheetData>
      <sheetData sheetId="17">
        <row r="20">
          <cell r="O20">
            <v>1615.8300000000002</v>
          </cell>
          <cell r="P20">
            <v>134.6525</v>
          </cell>
          <cell r="Q20">
            <v>4.4884166666666667</v>
          </cell>
        </row>
      </sheetData>
      <sheetData sheetId="18" refreshError="1"/>
      <sheetData sheetId="19" refreshError="1"/>
      <sheetData sheetId="20">
        <row r="119">
          <cell r="Q119">
            <v>177473.24000000005</v>
          </cell>
        </row>
      </sheetData>
      <sheetData sheetId="21">
        <row r="5">
          <cell r="A5" t="str">
            <v>SAN FRANCISCO MENENDEZ</v>
          </cell>
          <cell r="B5">
            <v>4147.4000000000005</v>
          </cell>
          <cell r="D5">
            <v>11.520555555555557</v>
          </cell>
        </row>
        <row r="6">
          <cell r="A6" t="str">
            <v>ATIQUIZAYA</v>
          </cell>
          <cell r="B6">
            <v>8445.9199999999983</v>
          </cell>
          <cell r="D6">
            <v>23.460888888888881</v>
          </cell>
        </row>
        <row r="7">
          <cell r="A7" t="str">
            <v>SANTA ANA</v>
          </cell>
          <cell r="B7">
            <v>70819.33</v>
          </cell>
          <cell r="D7">
            <v>196.72036111111112</v>
          </cell>
        </row>
        <row r="8">
          <cell r="A8" t="str">
            <v>LA LIBERTAD</v>
          </cell>
          <cell r="B8">
            <v>52458.780000000006</v>
          </cell>
          <cell r="D8">
            <v>145.71883333333335</v>
          </cell>
        </row>
        <row r="9">
          <cell r="A9" t="str">
            <v>ISHUATAN</v>
          </cell>
          <cell r="B9">
            <v>63</v>
          </cell>
          <cell r="D9">
            <v>0.17499999999999999</v>
          </cell>
        </row>
        <row r="10">
          <cell r="A10" t="str">
            <v>CAPSA</v>
          </cell>
          <cell r="B10">
            <v>148721.95500000016</v>
          </cell>
          <cell r="D10">
            <v>413.1165416666671</v>
          </cell>
        </row>
        <row r="11">
          <cell r="A11" t="str">
            <v>MIDES</v>
          </cell>
          <cell r="B11">
            <v>673516.78</v>
          </cell>
          <cell r="D11">
            <v>1870.8799444444446</v>
          </cell>
        </row>
        <row r="12">
          <cell r="A12" t="str">
            <v>MEANGUERA</v>
          </cell>
          <cell r="B12">
            <v>296</v>
          </cell>
          <cell r="D12">
            <v>0.8222222222222223</v>
          </cell>
        </row>
        <row r="13">
          <cell r="A13" t="str">
            <v>PERQUIN</v>
          </cell>
          <cell r="B13">
            <v>232</v>
          </cell>
          <cell r="D13">
            <v>0.64444444444444438</v>
          </cell>
        </row>
        <row r="14">
          <cell r="A14" t="str">
            <v>CORINTO</v>
          </cell>
          <cell r="B14">
            <v>2028</v>
          </cell>
          <cell r="D14">
            <v>5.6333333333333337</v>
          </cell>
        </row>
        <row r="15">
          <cell r="A15" t="str">
            <v>SOCINUS</v>
          </cell>
          <cell r="B15">
            <v>72542.723999999987</v>
          </cell>
          <cell r="D15">
            <v>201.50756666666669</v>
          </cell>
        </row>
        <row r="16">
          <cell r="A16" t="str">
            <v>SAN MIGUEL</v>
          </cell>
          <cell r="B16">
            <v>49012.395000000011</v>
          </cell>
          <cell r="D16">
            <v>136.1455416666667</v>
          </cell>
        </row>
        <row r="17">
          <cell r="A17" t="str">
            <v>ASINORLU</v>
          </cell>
          <cell r="B17">
            <v>14228.518000000002</v>
          </cell>
          <cell r="D17">
            <v>39.523661111111117</v>
          </cell>
        </row>
        <row r="18">
          <cell r="A18" t="str">
            <v>SUCHITOTO</v>
          </cell>
          <cell r="B18">
            <v>1118</v>
          </cell>
          <cell r="D18">
            <v>3.1055555555555556</v>
          </cell>
        </row>
        <row r="19">
          <cell r="A19" t="str">
            <v>CINQUERA</v>
          </cell>
          <cell r="B19">
            <v>475.5</v>
          </cell>
          <cell r="D19">
            <v>1.3208333333333333</v>
          </cell>
        </row>
        <row r="20">
          <cell r="A20" t="str">
            <v>AMUSNOR (CHALATENANGO</v>
          </cell>
          <cell r="B20">
            <v>11466.079999999998</v>
          </cell>
          <cell r="D20">
            <v>31.850222222222218</v>
          </cell>
        </row>
        <row r="21">
          <cell r="A21" t="str">
            <v>AMUCHADES</v>
          </cell>
          <cell r="B21">
            <v>1615.8300000000002</v>
          </cell>
          <cell r="D21">
            <v>4.4884166666666667</v>
          </cell>
        </row>
      </sheetData>
      <sheetData sheetId="22" refreshError="1"/>
      <sheetData sheetId="23" refreshError="1"/>
      <sheetData sheetId="24">
        <row r="3">
          <cell r="C3" t="str">
            <v>San Francisco Menendez</v>
          </cell>
          <cell r="D3">
            <v>4147.3999999999996</v>
          </cell>
        </row>
        <row r="4">
          <cell r="C4" t="str">
            <v>Concepción de Ataco</v>
          </cell>
          <cell r="D4">
            <v>1464.99</v>
          </cell>
        </row>
        <row r="5">
          <cell r="C5" t="str">
            <v>Turin</v>
          </cell>
          <cell r="D5">
            <v>611.35</v>
          </cell>
        </row>
        <row r="6">
          <cell r="C6" t="str">
            <v>Atiquizaya</v>
          </cell>
          <cell r="D6">
            <v>4179.6400000000003</v>
          </cell>
        </row>
        <row r="7">
          <cell r="C7" t="str">
            <v>El Refugio</v>
          </cell>
          <cell r="D7">
            <v>1278.71</v>
          </cell>
        </row>
        <row r="8">
          <cell r="C8" t="str">
            <v>San Lorenzo</v>
          </cell>
          <cell r="D8">
            <v>622.62</v>
          </cell>
        </row>
        <row r="9">
          <cell r="C9" t="str">
            <v>Apaneca</v>
          </cell>
          <cell r="D9">
            <v>1329.87</v>
          </cell>
        </row>
        <row r="10">
          <cell r="C10" t="str">
            <v>Jujutla</v>
          </cell>
          <cell r="D10">
            <v>943.19</v>
          </cell>
        </row>
        <row r="11">
          <cell r="C11" t="str">
            <v>San Pedro Puxtla</v>
          </cell>
          <cell r="D11">
            <v>134.41</v>
          </cell>
        </row>
        <row r="12">
          <cell r="C12" t="str">
            <v>Tacuba</v>
          </cell>
          <cell r="D12">
            <v>691.42</v>
          </cell>
        </row>
        <row r="13">
          <cell r="C13" t="str">
            <v>Guaymango</v>
          </cell>
          <cell r="D13">
            <v>405.94</v>
          </cell>
        </row>
        <row r="14">
          <cell r="C14" t="str">
            <v>Ahuachapán</v>
          </cell>
          <cell r="D14">
            <v>2131.5100000000002</v>
          </cell>
        </row>
        <row r="15">
          <cell r="D15">
            <v>17941.050000000003</v>
          </cell>
        </row>
        <row r="19">
          <cell r="C19" t="str">
            <v>Sensuntepeque</v>
          </cell>
          <cell r="D19">
            <v>4552.3</v>
          </cell>
        </row>
        <row r="20">
          <cell r="C20" t="str">
            <v>Cinquera</v>
          </cell>
          <cell r="D20">
            <v>216</v>
          </cell>
        </row>
        <row r="21">
          <cell r="C21" t="str">
            <v>Jutiapa</v>
          </cell>
        </row>
        <row r="22">
          <cell r="C22" t="str">
            <v>Ilobasco</v>
          </cell>
          <cell r="D22">
            <v>6735.96</v>
          </cell>
        </row>
        <row r="23">
          <cell r="C23" t="str">
            <v>San Isidro</v>
          </cell>
          <cell r="D23">
            <v>552.09</v>
          </cell>
        </row>
        <row r="24">
          <cell r="C24" t="str">
            <v>Victoria</v>
          </cell>
          <cell r="D24">
            <v>459.89</v>
          </cell>
        </row>
        <row r="25">
          <cell r="C25" t="str">
            <v>Dolores</v>
          </cell>
          <cell r="D25">
            <v>440.07</v>
          </cell>
        </row>
        <row r="26">
          <cell r="C26" t="str">
            <v>Guacotecti</v>
          </cell>
          <cell r="D26">
            <v>119.07</v>
          </cell>
        </row>
        <row r="27">
          <cell r="C27" t="str">
            <v>Tejutepeque</v>
          </cell>
          <cell r="D27">
            <v>0</v>
          </cell>
        </row>
        <row r="28">
          <cell r="D28">
            <v>13075.38</v>
          </cell>
        </row>
        <row r="34">
          <cell r="C34" t="str">
            <v>Chalatenango</v>
          </cell>
          <cell r="D34">
            <v>6187.03</v>
          </cell>
        </row>
        <row r="35">
          <cell r="C35" t="str">
            <v>Citalá</v>
          </cell>
          <cell r="D35">
            <v>430.66</v>
          </cell>
        </row>
        <row r="36">
          <cell r="C36" t="str">
            <v>Nueva Concepción</v>
          </cell>
          <cell r="D36">
            <v>2400.9899999999998</v>
          </cell>
        </row>
        <row r="37">
          <cell r="C37" t="str">
            <v>Tejutla</v>
          </cell>
          <cell r="D37">
            <v>1440.18</v>
          </cell>
        </row>
        <row r="38">
          <cell r="C38" t="str">
            <v>La Reina</v>
          </cell>
          <cell r="D38">
            <v>774.95</v>
          </cell>
        </row>
        <row r="39">
          <cell r="C39" t="str">
            <v>El Paraiso</v>
          </cell>
          <cell r="D39">
            <v>904.17</v>
          </cell>
        </row>
        <row r="40">
          <cell r="C40" t="str">
            <v>La Palma</v>
          </cell>
          <cell r="D40">
            <v>979.26</v>
          </cell>
        </row>
        <row r="41">
          <cell r="C41" t="str">
            <v>San Rafael</v>
          </cell>
          <cell r="D41">
            <v>509.1</v>
          </cell>
        </row>
        <row r="42">
          <cell r="C42" t="str">
            <v>Concepción Quezaltepeque</v>
          </cell>
          <cell r="D42">
            <v>543.83000000000004</v>
          </cell>
        </row>
        <row r="43">
          <cell r="C43" t="str">
            <v>Agua Caliente</v>
          </cell>
          <cell r="D43">
            <v>685.5</v>
          </cell>
        </row>
        <row r="44">
          <cell r="C44" t="str">
            <v>Santa Rita</v>
          </cell>
          <cell r="D44">
            <v>495.78</v>
          </cell>
        </row>
        <row r="45">
          <cell r="C45" t="str">
            <v>Dulce Nombre de María</v>
          </cell>
          <cell r="D45">
            <v>435.97</v>
          </cell>
        </row>
        <row r="46">
          <cell r="C46" t="str">
            <v>San Ignacio</v>
          </cell>
          <cell r="D46">
            <v>353.77</v>
          </cell>
        </row>
        <row r="47">
          <cell r="C47" t="str">
            <v>Comalapa</v>
          </cell>
          <cell r="D47">
            <v>272.52999999999997</v>
          </cell>
        </row>
        <row r="48">
          <cell r="C48" t="str">
            <v>San Miguel de Mercedes</v>
          </cell>
          <cell r="D48">
            <v>200.99</v>
          </cell>
        </row>
        <row r="49">
          <cell r="C49" t="str">
            <v>Azacualpa</v>
          </cell>
          <cell r="D49">
            <v>114.94</v>
          </cell>
        </row>
        <row r="50">
          <cell r="C50" t="str">
            <v>La Laguna</v>
          </cell>
          <cell r="D50">
            <v>156.84</v>
          </cell>
        </row>
        <row r="51">
          <cell r="C51" t="str">
            <v>Ojos de Agua</v>
          </cell>
          <cell r="D51">
            <v>149.16</v>
          </cell>
        </row>
        <row r="52">
          <cell r="C52" t="str">
            <v>San Francisco Morazán</v>
          </cell>
          <cell r="D52">
            <v>148.63999999999999</v>
          </cell>
        </row>
        <row r="53">
          <cell r="C53" t="str">
            <v>San Antonio los Ranchos</v>
          </cell>
          <cell r="D53">
            <v>38.76</v>
          </cell>
        </row>
        <row r="54">
          <cell r="C54" t="str">
            <v>El Carrizal</v>
          </cell>
          <cell r="D54">
            <v>110.54</v>
          </cell>
        </row>
        <row r="55">
          <cell r="C55" t="str">
            <v>San Luis del Carmen</v>
          </cell>
          <cell r="D55">
            <v>43.37</v>
          </cell>
        </row>
        <row r="56">
          <cell r="C56" t="str">
            <v>Arcatao</v>
          </cell>
          <cell r="D56">
            <v>66.319999999999993</v>
          </cell>
        </row>
        <row r="57">
          <cell r="C57" t="str">
            <v>Las Flores</v>
          </cell>
          <cell r="D57">
            <v>57.47</v>
          </cell>
        </row>
        <row r="58">
          <cell r="C58" t="str">
            <v>San José Cancasque</v>
          </cell>
          <cell r="D58">
            <v>75.28</v>
          </cell>
        </row>
        <row r="59">
          <cell r="C59" t="str">
            <v>San Fernando</v>
          </cell>
          <cell r="D59">
            <v>54.53</v>
          </cell>
        </row>
        <row r="60">
          <cell r="C60" t="str">
            <v>Potonico</v>
          </cell>
          <cell r="D60">
            <v>63.24</v>
          </cell>
        </row>
        <row r="61">
          <cell r="C61" t="str">
            <v>San Francisco Lempa</v>
          </cell>
          <cell r="D61">
            <v>94.18</v>
          </cell>
        </row>
        <row r="62">
          <cell r="C62" t="str">
            <v>Nueva Trinidad</v>
          </cell>
          <cell r="D62">
            <v>13.77</v>
          </cell>
        </row>
        <row r="63">
          <cell r="C63" t="str">
            <v>Las Vueltas</v>
          </cell>
          <cell r="D63">
            <v>42.9</v>
          </cell>
        </row>
        <row r="64">
          <cell r="C64" t="str">
            <v>Nombre de Jesús</v>
          </cell>
          <cell r="D64">
            <v>119.2</v>
          </cell>
        </row>
        <row r="65">
          <cell r="C65" t="str">
            <v>San Isidro Labrador</v>
          </cell>
          <cell r="D65">
            <v>15.6</v>
          </cell>
        </row>
        <row r="66">
          <cell r="C66" t="str">
            <v>San Antonio de La Cruz</v>
          </cell>
          <cell r="D66">
            <v>18.059999999999999</v>
          </cell>
        </row>
        <row r="67">
          <cell r="D67">
            <v>17997.510000000002</v>
          </cell>
        </row>
        <row r="71">
          <cell r="C71" t="str">
            <v>Cojutepeque</v>
          </cell>
          <cell r="D71">
            <v>10862.39</v>
          </cell>
        </row>
        <row r="72">
          <cell r="C72" t="str">
            <v xml:space="preserve">El Carmen </v>
          </cell>
          <cell r="D72">
            <v>268.72000000000003</v>
          </cell>
        </row>
        <row r="73">
          <cell r="C73" t="str">
            <v>El Rosario</v>
          </cell>
          <cell r="D73">
            <v>168.94</v>
          </cell>
        </row>
        <row r="74">
          <cell r="C74" t="str">
            <v>Monte San Juan</v>
          </cell>
          <cell r="D74">
            <v>91.55</v>
          </cell>
        </row>
        <row r="75">
          <cell r="C75" t="str">
            <v>Oratorio de Concepción</v>
          </cell>
          <cell r="D75">
            <v>136.1</v>
          </cell>
        </row>
        <row r="76">
          <cell r="C76" t="str">
            <v>San Bartolomé Perulapía</v>
          </cell>
          <cell r="D76">
            <v>817.53</v>
          </cell>
        </row>
        <row r="77">
          <cell r="C77" t="str">
            <v>San Cristobal</v>
          </cell>
          <cell r="D77">
            <v>82.82</v>
          </cell>
        </row>
        <row r="78">
          <cell r="C78" t="str">
            <v>San José Guayabal</v>
          </cell>
          <cell r="D78">
            <v>929.67</v>
          </cell>
        </row>
        <row r="79">
          <cell r="C79" t="str">
            <v>San Pedro Perulapán</v>
          </cell>
          <cell r="D79">
            <v>722.94</v>
          </cell>
        </row>
        <row r="80">
          <cell r="C80" t="str">
            <v>San Rafael Cedros</v>
          </cell>
          <cell r="D80">
            <v>1215.71</v>
          </cell>
        </row>
        <row r="81">
          <cell r="C81" t="str">
            <v>Candelaria</v>
          </cell>
          <cell r="D81">
            <v>305.45</v>
          </cell>
        </row>
        <row r="82">
          <cell r="C82" t="str">
            <v>San Ramón</v>
          </cell>
          <cell r="D82">
            <v>130.94</v>
          </cell>
        </row>
        <row r="83">
          <cell r="C83" t="str">
            <v>Santa Cruz Analquito</v>
          </cell>
          <cell r="D83">
            <v>130.91</v>
          </cell>
        </row>
        <row r="84">
          <cell r="C84" t="str">
            <v>Suchitoto</v>
          </cell>
          <cell r="D84">
            <v>1118</v>
          </cell>
        </row>
        <row r="85">
          <cell r="C85" t="str">
            <v>Tenancingo</v>
          </cell>
          <cell r="D85">
            <v>259.5</v>
          </cell>
        </row>
        <row r="86">
          <cell r="C86" t="str">
            <v>Santa Cruz Michapa</v>
          </cell>
          <cell r="D86">
            <v>752.16</v>
          </cell>
        </row>
        <row r="87">
          <cell r="D87">
            <v>17993.329999999998</v>
          </cell>
        </row>
        <row r="91">
          <cell r="C91" t="str">
            <v>Zaragoza</v>
          </cell>
          <cell r="D91">
            <v>3508.4</v>
          </cell>
        </row>
        <row r="92">
          <cell r="C92" t="str">
            <v>La Libertad</v>
          </cell>
          <cell r="D92">
            <v>9483.32</v>
          </cell>
        </row>
        <row r="93">
          <cell r="C93" t="str">
            <v>San José Villanueva</v>
          </cell>
          <cell r="D93">
            <v>936.13</v>
          </cell>
        </row>
        <row r="94">
          <cell r="C94" t="str">
            <v>Tamanique</v>
          </cell>
          <cell r="D94">
            <v>1854.06</v>
          </cell>
        </row>
        <row r="95">
          <cell r="C95" t="str">
            <v>Nuevo Cuscatlán</v>
          </cell>
          <cell r="D95">
            <v>2564.6999999999998</v>
          </cell>
        </row>
        <row r="96">
          <cell r="C96" t="str">
            <v>Antiguo Cuscatlán</v>
          </cell>
          <cell r="D96">
            <v>24202.63</v>
          </cell>
        </row>
        <row r="97">
          <cell r="C97" t="str">
            <v>Chiltiupán</v>
          </cell>
          <cell r="D97">
            <v>607.80999999999995</v>
          </cell>
        </row>
        <row r="98">
          <cell r="C98" t="str">
            <v>Ciudad Arce</v>
          </cell>
          <cell r="D98">
            <v>4261.76</v>
          </cell>
        </row>
        <row r="99">
          <cell r="C99" t="str">
            <v>Jayaque</v>
          </cell>
          <cell r="D99">
            <v>1158.4100000000001</v>
          </cell>
        </row>
        <row r="100">
          <cell r="C100" t="str">
            <v>Jicalapa</v>
          </cell>
          <cell r="D100">
            <v>402.11</v>
          </cell>
        </row>
        <row r="101">
          <cell r="C101" t="str">
            <v>Sacacoyo</v>
          </cell>
          <cell r="D101">
            <v>2661.19</v>
          </cell>
        </row>
        <row r="102">
          <cell r="C102" t="str">
            <v>San Juan Opico</v>
          </cell>
          <cell r="D102">
            <v>6467.24</v>
          </cell>
        </row>
        <row r="103">
          <cell r="C103" t="str">
            <v>Talnique</v>
          </cell>
          <cell r="D103">
            <v>111.73</v>
          </cell>
        </row>
        <row r="104">
          <cell r="C104" t="str">
            <v>Tepecoyo</v>
          </cell>
          <cell r="D104">
            <v>1055.94</v>
          </cell>
        </row>
        <row r="105">
          <cell r="C105" t="str">
            <v>Teotepeque</v>
          </cell>
          <cell r="D105">
            <v>466.33</v>
          </cell>
        </row>
        <row r="106">
          <cell r="C106" t="str">
            <v>Santa Tecla</v>
          </cell>
          <cell r="D106">
            <v>46258.69</v>
          </cell>
        </row>
        <row r="107">
          <cell r="C107" t="str">
            <v>Quezaltepeque</v>
          </cell>
          <cell r="D107">
            <v>8117.07</v>
          </cell>
        </row>
        <row r="108">
          <cell r="C108" t="str">
            <v>Comasagua</v>
          </cell>
          <cell r="D108">
            <v>707.99</v>
          </cell>
        </row>
        <row r="109">
          <cell r="C109" t="str">
            <v>Colón</v>
          </cell>
          <cell r="D109">
            <v>23165.42</v>
          </cell>
        </row>
        <row r="110">
          <cell r="C110" t="str">
            <v>Huizucar</v>
          </cell>
          <cell r="D110">
            <v>369.56</v>
          </cell>
        </row>
        <row r="111">
          <cell r="C111" t="str">
            <v>San Matias</v>
          </cell>
          <cell r="D111">
            <v>363.99</v>
          </cell>
        </row>
        <row r="112">
          <cell r="C112" t="str">
            <v>San Pablo Tacachico</v>
          </cell>
          <cell r="D112">
            <v>883.47</v>
          </cell>
        </row>
        <row r="113">
          <cell r="D113">
            <v>139607.95000000001</v>
          </cell>
        </row>
        <row r="117">
          <cell r="C117" t="str">
            <v>San Luis Talpa</v>
          </cell>
          <cell r="D117">
            <v>4677.75</v>
          </cell>
        </row>
        <row r="118">
          <cell r="C118" t="str">
            <v>Santiago Nonualco</v>
          </cell>
          <cell r="D118">
            <v>1840.43</v>
          </cell>
        </row>
        <row r="119">
          <cell r="C119" t="str">
            <v>Cuyultitán</v>
          </cell>
          <cell r="D119">
            <v>664.62</v>
          </cell>
        </row>
        <row r="120">
          <cell r="C120" t="str">
            <v>San Juan Talpa</v>
          </cell>
          <cell r="D120">
            <v>934.6</v>
          </cell>
        </row>
        <row r="121">
          <cell r="C121" t="str">
            <v>San Rafael Obrajuelo</v>
          </cell>
          <cell r="D121">
            <v>833.96</v>
          </cell>
        </row>
        <row r="122">
          <cell r="C122" t="str">
            <v>San Juan Nonualco</v>
          </cell>
          <cell r="D122">
            <v>1373.83</v>
          </cell>
        </row>
        <row r="123">
          <cell r="C123" t="str">
            <v>Olocuilta</v>
          </cell>
          <cell r="D123">
            <v>2580.1999999999998</v>
          </cell>
        </row>
        <row r="124">
          <cell r="C124" t="str">
            <v xml:space="preserve">El Rosario </v>
          </cell>
          <cell r="D124">
            <v>1716.6</v>
          </cell>
        </row>
        <row r="125">
          <cell r="C125" t="str">
            <v>San Luis la Herradura</v>
          </cell>
          <cell r="D125">
            <v>2444.2399999999998</v>
          </cell>
        </row>
        <row r="126">
          <cell r="C126" t="str">
            <v>San Pedro Masahuat</v>
          </cell>
          <cell r="D126">
            <v>1384.82</v>
          </cell>
        </row>
        <row r="127">
          <cell r="C127" t="str">
            <v>San Francisco Chinameca</v>
          </cell>
          <cell r="D127">
            <v>325.72000000000003</v>
          </cell>
        </row>
        <row r="128">
          <cell r="C128" t="str">
            <v>Paraiso de Osorio</v>
          </cell>
          <cell r="D128">
            <v>130.93</v>
          </cell>
        </row>
        <row r="129">
          <cell r="C129" t="str">
            <v>San Miguel Tepzontes</v>
          </cell>
          <cell r="D129">
            <v>174.56</v>
          </cell>
        </row>
        <row r="130">
          <cell r="C130" t="str">
            <v>San Antonio Masahuat</v>
          </cell>
          <cell r="D130">
            <v>388.16</v>
          </cell>
        </row>
        <row r="131">
          <cell r="C131" t="str">
            <v>San Emigdio</v>
          </cell>
          <cell r="D131">
            <v>224.46</v>
          </cell>
        </row>
        <row r="132">
          <cell r="C132" t="str">
            <v>San Juan Tepezontes</v>
          </cell>
          <cell r="D132">
            <v>184.65</v>
          </cell>
        </row>
        <row r="133">
          <cell r="C133" t="str">
            <v>Santa María Ostuma</v>
          </cell>
          <cell r="D133">
            <v>96.8</v>
          </cell>
        </row>
        <row r="134">
          <cell r="C134" t="str">
            <v>Mercedes la Ceiba</v>
          </cell>
          <cell r="D134">
            <v>25.02</v>
          </cell>
        </row>
        <row r="135">
          <cell r="C135" t="str">
            <v>Jerusalén</v>
          </cell>
          <cell r="D135">
            <v>26.54</v>
          </cell>
        </row>
        <row r="136">
          <cell r="C136" t="str">
            <v>San Pedro Nonualco</v>
          </cell>
          <cell r="D136">
            <v>634.38</v>
          </cell>
        </row>
        <row r="137">
          <cell r="C137" t="str">
            <v>Zacatecoluca</v>
          </cell>
          <cell r="D137">
            <v>8929.24</v>
          </cell>
        </row>
        <row r="138">
          <cell r="C138" t="str">
            <v>Tapalhuaca</v>
          </cell>
        </row>
        <row r="139">
          <cell r="D139">
            <v>29591.510000000002</v>
          </cell>
        </row>
        <row r="143">
          <cell r="C143" t="str">
            <v>La Unión</v>
          </cell>
          <cell r="D143">
            <v>5219.42</v>
          </cell>
        </row>
        <row r="144">
          <cell r="C144" t="str">
            <v>San Alejo</v>
          </cell>
          <cell r="D144">
            <v>608.76</v>
          </cell>
        </row>
        <row r="145">
          <cell r="C145" t="str">
            <v>Conchagüa</v>
          </cell>
          <cell r="D145">
            <v>1790.02</v>
          </cell>
        </row>
        <row r="146">
          <cell r="C146" t="str">
            <v>Yucuaquin</v>
          </cell>
          <cell r="D146">
            <v>317.52</v>
          </cell>
        </row>
        <row r="147">
          <cell r="C147" t="str">
            <v>El Carmen</v>
          </cell>
          <cell r="D147">
            <v>243.31</v>
          </cell>
        </row>
        <row r="148">
          <cell r="C148" t="str">
            <v>Yayantique</v>
          </cell>
          <cell r="D148">
            <v>93.9</v>
          </cell>
        </row>
        <row r="149">
          <cell r="C149" t="str">
            <v>Intipucá</v>
          </cell>
          <cell r="D149">
            <v>878.9</v>
          </cell>
        </row>
        <row r="150">
          <cell r="C150" t="str">
            <v>Anamorós</v>
          </cell>
          <cell r="D150">
            <v>875.05</v>
          </cell>
        </row>
        <row r="151">
          <cell r="C151" t="str">
            <v>Bolívar</v>
          </cell>
          <cell r="D151">
            <v>178.43</v>
          </cell>
        </row>
        <row r="152">
          <cell r="C152" t="str">
            <v>Concepción de Oriente</v>
          </cell>
          <cell r="D152">
            <v>235.51</v>
          </cell>
        </row>
        <row r="153">
          <cell r="C153" t="str">
            <v>El Sauce</v>
          </cell>
          <cell r="D153">
            <v>205.85</v>
          </cell>
        </row>
        <row r="154">
          <cell r="C154" t="str">
            <v>Lislique</v>
          </cell>
          <cell r="D154">
            <v>247.24</v>
          </cell>
        </row>
        <row r="155">
          <cell r="C155" t="str">
            <v>Nueva Esparta</v>
          </cell>
          <cell r="D155">
            <v>311.68</v>
          </cell>
        </row>
        <row r="156">
          <cell r="C156" t="str">
            <v>Polorós</v>
          </cell>
          <cell r="D156">
            <v>299.64999999999998</v>
          </cell>
        </row>
        <row r="157">
          <cell r="C157" t="str">
            <v>San José La Fuente</v>
          </cell>
          <cell r="D157">
            <v>201.28</v>
          </cell>
        </row>
        <row r="158">
          <cell r="C158" t="str">
            <v>Santa Rosa de Lima</v>
          </cell>
          <cell r="D158">
            <v>2956.14</v>
          </cell>
        </row>
        <row r="159">
          <cell r="C159" t="str">
            <v>Pasaquina</v>
          </cell>
          <cell r="D159">
            <v>878.52</v>
          </cell>
        </row>
        <row r="160">
          <cell r="C160" t="str">
            <v>Meanguera del Golfo</v>
          </cell>
        </row>
        <row r="161">
          <cell r="D161">
            <v>15541.180000000002</v>
          </cell>
        </row>
        <row r="165">
          <cell r="C165" t="str">
            <v>Arambala</v>
          </cell>
          <cell r="D165">
            <v>57.39</v>
          </cell>
        </row>
        <row r="166">
          <cell r="C166" t="str">
            <v>El Divisadero</v>
          </cell>
          <cell r="D166">
            <v>191.53</v>
          </cell>
        </row>
        <row r="167">
          <cell r="C167" t="str">
            <v>Gualococti</v>
          </cell>
          <cell r="D167">
            <v>10.66</v>
          </cell>
        </row>
        <row r="168">
          <cell r="C168" t="str">
            <v>Joateca</v>
          </cell>
          <cell r="D168">
            <v>99</v>
          </cell>
        </row>
        <row r="169">
          <cell r="C169" t="str">
            <v>Jocoro</v>
          </cell>
          <cell r="D169">
            <v>669.25</v>
          </cell>
        </row>
        <row r="170">
          <cell r="C170" t="str">
            <v>Lolotiquillo</v>
          </cell>
          <cell r="D170">
            <v>238.11</v>
          </cell>
        </row>
        <row r="171">
          <cell r="C171" t="str">
            <v>San Isidro</v>
          </cell>
          <cell r="D171">
            <v>42.79</v>
          </cell>
        </row>
        <row r="172">
          <cell r="C172" t="str">
            <v>San Francisco Gotera</v>
          </cell>
          <cell r="D172">
            <v>4279.38</v>
          </cell>
        </row>
        <row r="173">
          <cell r="C173" t="str">
            <v>Oscicala</v>
          </cell>
          <cell r="D173">
            <v>558.74</v>
          </cell>
        </row>
        <row r="174">
          <cell r="C174" t="str">
            <v>Chilanga</v>
          </cell>
          <cell r="D174">
            <v>404.42</v>
          </cell>
        </row>
        <row r="175">
          <cell r="C175" t="str">
            <v>Sociedad</v>
          </cell>
          <cell r="D175">
            <v>193.31</v>
          </cell>
        </row>
        <row r="176">
          <cell r="C176" t="str">
            <v>Sensembra</v>
          </cell>
          <cell r="D176">
            <v>105.05</v>
          </cell>
        </row>
        <row r="177">
          <cell r="C177" t="str">
            <v>Delicias de Concepción</v>
          </cell>
          <cell r="D177">
            <v>221.14</v>
          </cell>
        </row>
        <row r="178">
          <cell r="C178" t="str">
            <v>Cacaopera</v>
          </cell>
          <cell r="D178">
            <v>283.16000000000003</v>
          </cell>
        </row>
        <row r="179">
          <cell r="C179" t="str">
            <v>Yoloaiquin</v>
          </cell>
          <cell r="D179">
            <v>200.88</v>
          </cell>
        </row>
        <row r="180">
          <cell r="C180" t="str">
            <v>Yamabal</v>
          </cell>
          <cell r="D180">
            <v>84.69</v>
          </cell>
        </row>
        <row r="181">
          <cell r="C181" t="str">
            <v>San Carlos</v>
          </cell>
          <cell r="D181">
            <v>274.72000000000003</v>
          </cell>
        </row>
        <row r="182">
          <cell r="C182" t="str">
            <v>San Simón</v>
          </cell>
          <cell r="D182">
            <v>141.18</v>
          </cell>
        </row>
        <row r="183">
          <cell r="C183" t="str">
            <v>Guatajiagüa</v>
          </cell>
          <cell r="D183">
            <v>517.37</v>
          </cell>
        </row>
        <row r="184">
          <cell r="C184" t="str">
            <v>San Fernando</v>
          </cell>
        </row>
        <row r="185">
          <cell r="C185" t="str">
            <v>El Rosario</v>
          </cell>
          <cell r="D185">
            <v>14.01</v>
          </cell>
        </row>
        <row r="186">
          <cell r="C186" t="str">
            <v>Perquin</v>
          </cell>
          <cell r="D186">
            <v>232</v>
          </cell>
        </row>
        <row r="187">
          <cell r="C187" t="str">
            <v>Meanguera</v>
          </cell>
          <cell r="D187">
            <v>296</v>
          </cell>
        </row>
        <row r="188">
          <cell r="C188" t="str">
            <v>Jocoaitique</v>
          </cell>
          <cell r="D188">
            <v>164.42</v>
          </cell>
        </row>
        <row r="189">
          <cell r="C189" t="str">
            <v>Corinto</v>
          </cell>
          <cell r="D189">
            <v>2028</v>
          </cell>
        </row>
        <row r="190">
          <cell r="C190" t="str">
            <v>Torola</v>
          </cell>
        </row>
        <row r="191">
          <cell r="D191">
            <v>11307.200000000003</v>
          </cell>
        </row>
        <row r="195">
          <cell r="C195" t="str">
            <v>San Miguel</v>
          </cell>
          <cell r="D195">
            <v>46453.1</v>
          </cell>
        </row>
        <row r="196">
          <cell r="C196" t="str">
            <v>Uluazapa</v>
          </cell>
          <cell r="D196">
            <v>189.43</v>
          </cell>
        </row>
        <row r="197">
          <cell r="C197" t="str">
            <v>Comacarán</v>
          </cell>
          <cell r="D197">
            <v>60.15</v>
          </cell>
        </row>
        <row r="198">
          <cell r="C198" t="str">
            <v>Quelepa</v>
          </cell>
          <cell r="D198">
            <v>427</v>
          </cell>
        </row>
        <row r="199">
          <cell r="C199" t="str">
            <v>Chirilagüa</v>
          </cell>
          <cell r="D199">
            <v>1670.95</v>
          </cell>
        </row>
        <row r="200">
          <cell r="C200" t="str">
            <v>Nueva Guadalupe</v>
          </cell>
          <cell r="D200">
            <v>1019.64</v>
          </cell>
        </row>
        <row r="201">
          <cell r="C201" t="str">
            <v>San Antonio del Mosco</v>
          </cell>
          <cell r="D201">
            <v>92.73</v>
          </cell>
        </row>
        <row r="202">
          <cell r="C202" t="str">
            <v>Lolotique</v>
          </cell>
          <cell r="D202">
            <v>585.25</v>
          </cell>
        </row>
        <row r="203">
          <cell r="C203" t="str">
            <v>Carolina</v>
          </cell>
          <cell r="D203">
            <v>330.32</v>
          </cell>
        </row>
        <row r="204">
          <cell r="C204" t="str">
            <v>San Gerardo</v>
          </cell>
          <cell r="D204">
            <v>160.33000000000001</v>
          </cell>
        </row>
        <row r="205">
          <cell r="C205" t="str">
            <v>Nuevo Edén de San Juan</v>
          </cell>
          <cell r="D205">
            <v>144.58000000000001</v>
          </cell>
        </row>
        <row r="206">
          <cell r="C206" t="str">
            <v>San Luis de la Reina</v>
          </cell>
          <cell r="D206">
            <v>271.33</v>
          </cell>
        </row>
        <row r="207">
          <cell r="C207" t="str">
            <v>Sesori</v>
          </cell>
          <cell r="D207">
            <v>512.98</v>
          </cell>
        </row>
        <row r="208">
          <cell r="C208" t="str">
            <v>Chapeltique</v>
          </cell>
          <cell r="D208">
            <v>939.69</v>
          </cell>
        </row>
        <row r="209">
          <cell r="C209" t="str">
            <v>Ciudad Barrios</v>
          </cell>
          <cell r="D209">
            <v>897.5</v>
          </cell>
        </row>
        <row r="210">
          <cell r="C210" t="str">
            <v>Moncagua</v>
          </cell>
          <cell r="D210">
            <v>583.95000000000005</v>
          </cell>
        </row>
        <row r="211">
          <cell r="C211" t="str">
            <v>Chinameca</v>
          </cell>
          <cell r="D211">
            <v>1672.08</v>
          </cell>
        </row>
        <row r="212">
          <cell r="C212" t="str">
            <v>San Rafael Oriente</v>
          </cell>
          <cell r="D212">
            <v>1417.24</v>
          </cell>
        </row>
        <row r="213">
          <cell r="C213" t="str">
            <v>San Jorge</v>
          </cell>
          <cell r="D213">
            <v>735.12</v>
          </cell>
        </row>
        <row r="214">
          <cell r="C214" t="str">
            <v>El Tránsito</v>
          </cell>
          <cell r="D214">
            <v>2309.96</v>
          </cell>
        </row>
        <row r="215">
          <cell r="D215">
            <v>60473.330000000009</v>
          </cell>
        </row>
        <row r="219">
          <cell r="C219" t="str">
            <v>Santiago Texacuango</v>
          </cell>
          <cell r="D219">
            <v>2332.9699999999998</v>
          </cell>
        </row>
        <row r="220">
          <cell r="C220" t="str">
            <v>Santo Tomas</v>
          </cell>
          <cell r="D220">
            <v>3167.7</v>
          </cell>
        </row>
        <row r="221">
          <cell r="C221" t="str">
            <v>San Salvador</v>
          </cell>
          <cell r="D221">
            <v>189119.75</v>
          </cell>
        </row>
        <row r="222">
          <cell r="C222" t="str">
            <v>Soyapango</v>
          </cell>
          <cell r="D222">
            <v>58645.83</v>
          </cell>
        </row>
        <row r="223">
          <cell r="C223" t="str">
            <v>Ilopango</v>
          </cell>
          <cell r="D223">
            <v>25179.33</v>
          </cell>
        </row>
        <row r="224">
          <cell r="C224" t="str">
            <v>Mejicanos</v>
          </cell>
          <cell r="D224">
            <v>30938.5</v>
          </cell>
        </row>
        <row r="225">
          <cell r="C225" t="str">
            <v>Ciudad Delgado</v>
          </cell>
          <cell r="D225">
            <v>16364.6</v>
          </cell>
        </row>
        <row r="226">
          <cell r="C226" t="str">
            <v>San Marcos</v>
          </cell>
          <cell r="D226">
            <v>13085.93</v>
          </cell>
        </row>
        <row r="227">
          <cell r="C227" t="str">
            <v>Apopa</v>
          </cell>
          <cell r="D227">
            <v>25886.76</v>
          </cell>
        </row>
        <row r="228">
          <cell r="C228" t="str">
            <v>Ayutuxtepeque</v>
          </cell>
          <cell r="D228">
            <v>6749.95</v>
          </cell>
        </row>
        <row r="229">
          <cell r="C229" t="str">
            <v>El Paisnal</v>
          </cell>
          <cell r="D229">
            <v>873.14</v>
          </cell>
        </row>
        <row r="230">
          <cell r="C230" t="str">
            <v>Tonacatepeque</v>
          </cell>
          <cell r="D230">
            <v>13120.84</v>
          </cell>
        </row>
        <row r="231">
          <cell r="C231" t="str">
            <v>Aguilares</v>
          </cell>
          <cell r="D231">
            <v>5115.24</v>
          </cell>
        </row>
        <row r="232">
          <cell r="C232" t="str">
            <v>Cuscatancingo</v>
          </cell>
          <cell r="D232">
            <v>12701.21</v>
          </cell>
        </row>
        <row r="233">
          <cell r="C233" t="str">
            <v>Guazapa</v>
          </cell>
          <cell r="D233">
            <v>1569.2</v>
          </cell>
        </row>
        <row r="234">
          <cell r="C234" t="str">
            <v>Panchimalco</v>
          </cell>
          <cell r="D234">
            <v>3622.66</v>
          </cell>
        </row>
        <row r="235">
          <cell r="C235" t="str">
            <v>Nejapa</v>
          </cell>
          <cell r="D235">
            <v>4540.74</v>
          </cell>
        </row>
        <row r="236">
          <cell r="C236" t="str">
            <v>Rosario de Mora</v>
          </cell>
          <cell r="D236">
            <v>628.95000000000005</v>
          </cell>
        </row>
        <row r="237">
          <cell r="C237" t="str">
            <v>San Martín</v>
          </cell>
          <cell r="D237">
            <v>15376.75</v>
          </cell>
        </row>
        <row r="238">
          <cell r="D238">
            <v>429020.05000000005</v>
          </cell>
        </row>
        <row r="242">
          <cell r="C242" t="str">
            <v>San Sebastián</v>
          </cell>
          <cell r="D242">
            <v>1623.32</v>
          </cell>
        </row>
        <row r="243">
          <cell r="C243" t="str">
            <v>Apastepeque</v>
          </cell>
          <cell r="D243">
            <v>1233.9000000000001</v>
          </cell>
        </row>
        <row r="244">
          <cell r="C244" t="str">
            <v>Santo Domingo</v>
          </cell>
          <cell r="D244">
            <v>646.25</v>
          </cell>
        </row>
        <row r="245">
          <cell r="C245" t="str">
            <v>Verapaz</v>
          </cell>
          <cell r="D245">
            <v>336</v>
          </cell>
        </row>
        <row r="246">
          <cell r="C246" t="str">
            <v>San Esteban Catarina</v>
          </cell>
          <cell r="D246">
            <v>632.78</v>
          </cell>
        </row>
        <row r="247">
          <cell r="C247" t="str">
            <v>San Cayetano Istepeque</v>
          </cell>
          <cell r="D247">
            <v>211.14</v>
          </cell>
        </row>
        <row r="248">
          <cell r="C248" t="str">
            <v>San Lorenzo</v>
          </cell>
          <cell r="D248">
            <v>178.86</v>
          </cell>
        </row>
        <row r="249">
          <cell r="C249" t="str">
            <v>Santa Clara</v>
          </cell>
          <cell r="D249">
            <v>263.2</v>
          </cell>
        </row>
        <row r="250">
          <cell r="C250" t="str">
            <v>Tepetitán</v>
          </cell>
          <cell r="D250">
            <v>158.74</v>
          </cell>
        </row>
        <row r="251">
          <cell r="C251" t="str">
            <v>Guadalupe</v>
          </cell>
          <cell r="D251">
            <v>597.67999999999995</v>
          </cell>
        </row>
        <row r="252">
          <cell r="C252" t="str">
            <v>San Ildefonso</v>
          </cell>
          <cell r="D252">
            <v>376.73</v>
          </cell>
        </row>
        <row r="253">
          <cell r="C253" t="str">
            <v>San Vicente</v>
          </cell>
          <cell r="D253">
            <v>10060.700000000001</v>
          </cell>
        </row>
        <row r="254">
          <cell r="C254" t="str">
            <v>Tecoluca</v>
          </cell>
          <cell r="D254">
            <v>1217.43</v>
          </cell>
        </row>
        <row r="255">
          <cell r="D255">
            <v>17536.73</v>
          </cell>
        </row>
        <row r="259">
          <cell r="C259" t="str">
            <v>Candelaria de la Frontera</v>
          </cell>
          <cell r="D259">
            <v>899.96</v>
          </cell>
        </row>
        <row r="260">
          <cell r="C260" t="str">
            <v>Coatepeque</v>
          </cell>
          <cell r="D260">
            <v>875.97</v>
          </cell>
        </row>
        <row r="261">
          <cell r="C261" t="str">
            <v>El Porvenir</v>
          </cell>
          <cell r="D261">
            <v>144.58000000000001</v>
          </cell>
        </row>
        <row r="262">
          <cell r="C262" t="str">
            <v>San Sebastián Salitrillo</v>
          </cell>
          <cell r="D262">
            <v>3218.5</v>
          </cell>
        </row>
        <row r="263">
          <cell r="C263" t="str">
            <v>El Congo</v>
          </cell>
          <cell r="D263">
            <v>3656.65</v>
          </cell>
        </row>
        <row r="264">
          <cell r="C264" t="str">
            <v>Santa Ana</v>
          </cell>
          <cell r="D264">
            <v>45913.440000000002</v>
          </cell>
        </row>
        <row r="265">
          <cell r="C265" t="str">
            <v>Chalchuapa</v>
          </cell>
          <cell r="D265">
            <v>8200.77</v>
          </cell>
        </row>
        <row r="266">
          <cell r="C266" t="str">
            <v>Masahuat</v>
          </cell>
          <cell r="D266">
            <v>130.44</v>
          </cell>
        </row>
        <row r="267">
          <cell r="C267" t="str">
            <v>Metapán</v>
          </cell>
          <cell r="D267">
            <v>7161.26</v>
          </cell>
        </row>
        <row r="268">
          <cell r="C268" t="str">
            <v>San Antonio el Pajonal</v>
          </cell>
          <cell r="D268">
            <v>151.9</v>
          </cell>
        </row>
        <row r="269">
          <cell r="C269" t="str">
            <v>Santiago de la Frontera</v>
          </cell>
          <cell r="D269">
            <v>236.63</v>
          </cell>
        </row>
        <row r="270">
          <cell r="C270" t="str">
            <v>Texistepeque</v>
          </cell>
          <cell r="D270">
            <v>1047.3800000000001</v>
          </cell>
        </row>
        <row r="271">
          <cell r="C271" t="str">
            <v>Santa Rosa Guachipilin</v>
          </cell>
          <cell r="D271">
            <v>150.44999999999999</v>
          </cell>
        </row>
        <row r="272">
          <cell r="D272">
            <v>71787.930000000008</v>
          </cell>
        </row>
        <row r="276">
          <cell r="C276" t="str">
            <v>Acajutla</v>
          </cell>
          <cell r="D276">
            <v>5306.89</v>
          </cell>
        </row>
        <row r="277">
          <cell r="C277" t="str">
            <v>Armenia</v>
          </cell>
          <cell r="D277">
            <v>4152.07</v>
          </cell>
        </row>
        <row r="278">
          <cell r="C278" t="str">
            <v>Caluco</v>
          </cell>
          <cell r="D278">
            <v>659.66</v>
          </cell>
        </row>
        <row r="279">
          <cell r="C279" t="str">
            <v>Cuisnahuat</v>
          </cell>
          <cell r="D279">
            <v>468.31</v>
          </cell>
        </row>
        <row r="280">
          <cell r="C280" t="str">
            <v>Izalco</v>
          </cell>
          <cell r="D280">
            <v>6291.03</v>
          </cell>
        </row>
        <row r="281">
          <cell r="C281" t="str">
            <v>Juayua</v>
          </cell>
          <cell r="D281">
            <v>3509.22</v>
          </cell>
        </row>
        <row r="282">
          <cell r="C282" t="str">
            <v>Nahuizalco</v>
          </cell>
          <cell r="D282">
            <v>3399.08</v>
          </cell>
        </row>
        <row r="283">
          <cell r="C283" t="str">
            <v>Nahuilingo</v>
          </cell>
          <cell r="D283">
            <v>1103.8499999999999</v>
          </cell>
        </row>
        <row r="284">
          <cell r="C284" t="str">
            <v>Salcoatitán</v>
          </cell>
          <cell r="D284">
            <v>789.48</v>
          </cell>
        </row>
        <row r="285">
          <cell r="C285" t="str">
            <v>San Antonio del Monte</v>
          </cell>
          <cell r="D285">
            <v>3415.4</v>
          </cell>
        </row>
        <row r="286">
          <cell r="C286" t="str">
            <v>San Julián (Relleno)</v>
          </cell>
          <cell r="D286">
            <v>1485.34</v>
          </cell>
        </row>
        <row r="287">
          <cell r="C287" t="str">
            <v>Santa Catarina Masahuat</v>
          </cell>
          <cell r="D287">
            <v>1024.6500000000001</v>
          </cell>
        </row>
        <row r="288">
          <cell r="C288" t="str">
            <v>Sonsonate</v>
          </cell>
          <cell r="D288">
            <v>19198.48</v>
          </cell>
        </row>
        <row r="289">
          <cell r="C289" t="str">
            <v>Sonzacate</v>
          </cell>
          <cell r="D289">
            <v>5537.28</v>
          </cell>
        </row>
        <row r="290">
          <cell r="C290" t="str">
            <v>Santo Domingo de Guzmán</v>
          </cell>
          <cell r="D290">
            <v>312.70999999999998</v>
          </cell>
        </row>
        <row r="291">
          <cell r="C291" t="str">
            <v>Santa Isabel Ishuatan</v>
          </cell>
          <cell r="D291">
            <v>63</v>
          </cell>
        </row>
        <row r="292">
          <cell r="D292">
            <v>56716.450000000004</v>
          </cell>
        </row>
        <row r="296">
          <cell r="C296" t="str">
            <v>Usulután</v>
          </cell>
          <cell r="D296">
            <v>11761.94</v>
          </cell>
        </row>
        <row r="297">
          <cell r="C297" t="str">
            <v>Puerto El Triunfo</v>
          </cell>
          <cell r="D297">
            <v>1509.3</v>
          </cell>
        </row>
        <row r="298">
          <cell r="C298" t="str">
            <v>Concepción Batres</v>
          </cell>
          <cell r="D298">
            <v>847.77</v>
          </cell>
        </row>
        <row r="299">
          <cell r="C299" t="str">
            <v>Ereguayquin</v>
          </cell>
          <cell r="D299">
            <v>933.94</v>
          </cell>
        </row>
        <row r="300">
          <cell r="C300" t="str">
            <v>Jiquilisco</v>
          </cell>
          <cell r="D300">
            <v>1980.79</v>
          </cell>
        </row>
        <row r="301">
          <cell r="C301" t="str">
            <v>Jucuarán</v>
          </cell>
          <cell r="D301">
            <v>558.79</v>
          </cell>
        </row>
        <row r="302">
          <cell r="C302" t="str">
            <v>Santa María</v>
          </cell>
          <cell r="D302">
            <v>1814.54</v>
          </cell>
        </row>
        <row r="303">
          <cell r="C303" t="str">
            <v>Estanzuelas</v>
          </cell>
          <cell r="D303">
            <v>503.74</v>
          </cell>
        </row>
        <row r="304">
          <cell r="C304" t="str">
            <v>San Buenaventura</v>
          </cell>
          <cell r="D304">
            <v>282.69</v>
          </cell>
        </row>
        <row r="305">
          <cell r="C305" t="str">
            <v>Santa Elena</v>
          </cell>
          <cell r="D305">
            <v>1350.29</v>
          </cell>
        </row>
        <row r="306">
          <cell r="C306" t="str">
            <v>California</v>
          </cell>
          <cell r="D306">
            <v>253.99</v>
          </cell>
        </row>
        <row r="307">
          <cell r="C307" t="str">
            <v>Santiago de María</v>
          </cell>
          <cell r="D307">
            <v>3795.9</v>
          </cell>
        </row>
        <row r="308">
          <cell r="C308" t="str">
            <v>Tecapán</v>
          </cell>
          <cell r="D308">
            <v>779.84</v>
          </cell>
        </row>
        <row r="309">
          <cell r="C309" t="str">
            <v>San Francisco Javier</v>
          </cell>
          <cell r="D309">
            <v>192.84</v>
          </cell>
        </row>
        <row r="310">
          <cell r="C310" t="str">
            <v>Jucuapa</v>
          </cell>
          <cell r="D310">
            <v>2483.91</v>
          </cell>
        </row>
        <row r="311">
          <cell r="C311" t="str">
            <v>Alegría</v>
          </cell>
          <cell r="D311">
            <v>547.59</v>
          </cell>
        </row>
        <row r="312">
          <cell r="C312" t="str">
            <v>El Triunfo</v>
          </cell>
          <cell r="D312">
            <v>1029.81</v>
          </cell>
        </row>
        <row r="313">
          <cell r="C313" t="str">
            <v>Ozatlán</v>
          </cell>
          <cell r="D313">
            <v>707.15</v>
          </cell>
        </row>
        <row r="314">
          <cell r="C314" t="str">
            <v>San Agustín</v>
          </cell>
          <cell r="D314">
            <v>150.9</v>
          </cell>
        </row>
        <row r="315">
          <cell r="C315" t="str">
            <v>Berlín</v>
          </cell>
          <cell r="D315">
            <v>2374.6799999999998</v>
          </cell>
        </row>
        <row r="316">
          <cell r="C316" t="str">
            <v>Nueva Granada</v>
          </cell>
          <cell r="D316">
            <v>243.24</v>
          </cell>
        </row>
        <row r="317">
          <cell r="C317" t="str">
            <v>Mercedes Umaña</v>
          </cell>
          <cell r="D317">
            <v>608.59</v>
          </cell>
        </row>
        <row r="318">
          <cell r="C318" t="str">
            <v>San Dionisio</v>
          </cell>
          <cell r="D318">
            <v>322.74</v>
          </cell>
        </row>
        <row r="319">
          <cell r="D319">
            <v>35034.97</v>
          </cell>
        </row>
      </sheetData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4"/>
  <sheetViews>
    <sheetView tabSelected="1" workbookViewId="0">
      <selection activeCell="D8" sqref="D8"/>
    </sheetView>
  </sheetViews>
  <sheetFormatPr baseColWidth="10" defaultColWidth="11.42578125" defaultRowHeight="15"/>
  <cols>
    <col min="1" max="1" width="18.7109375" customWidth="1"/>
    <col min="2" max="2" width="22.7109375" customWidth="1"/>
    <col min="3" max="14" width="12.7109375" customWidth="1"/>
  </cols>
  <sheetData>
    <row r="1" spans="1:16" ht="15.75" customHeight="1">
      <c r="C1" s="186" t="s">
        <v>565</v>
      </c>
      <c r="D1" s="187"/>
      <c r="E1" s="187"/>
      <c r="F1" s="187"/>
      <c r="G1" s="187"/>
      <c r="H1" s="187"/>
      <c r="I1" s="187"/>
      <c r="J1" s="187"/>
      <c r="K1" s="187"/>
      <c r="L1" s="188"/>
    </row>
    <row r="2" spans="1:16" ht="15.75" customHeight="1">
      <c r="C2" s="189" t="s">
        <v>566</v>
      </c>
      <c r="D2" s="190"/>
      <c r="E2" s="190"/>
      <c r="F2" s="190"/>
      <c r="G2" s="190"/>
      <c r="H2" s="190"/>
      <c r="I2" s="190"/>
      <c r="J2" s="190"/>
      <c r="K2" s="190"/>
      <c r="L2" s="191"/>
    </row>
    <row r="3" spans="1:16" ht="15.75" customHeight="1" thickBot="1">
      <c r="C3" s="192" t="s">
        <v>571</v>
      </c>
      <c r="D3" s="193"/>
      <c r="E3" s="193"/>
      <c r="F3" s="193"/>
      <c r="G3" s="193"/>
      <c r="H3" s="193"/>
      <c r="I3" s="193"/>
      <c r="J3" s="193"/>
      <c r="K3" s="193"/>
      <c r="L3" s="194"/>
    </row>
    <row r="5" spans="1:16">
      <c r="A5" s="165" t="s">
        <v>0</v>
      </c>
      <c r="B5" s="166" t="s">
        <v>1</v>
      </c>
      <c r="C5" s="167" t="s">
        <v>529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9"/>
      <c r="O5" s="170" t="s">
        <v>368</v>
      </c>
    </row>
    <row r="6" spans="1:16">
      <c r="A6" s="165"/>
      <c r="B6" s="165"/>
      <c r="C6" s="137" t="s">
        <v>370</v>
      </c>
      <c r="D6" s="137" t="s">
        <v>371</v>
      </c>
      <c r="E6" s="137" t="s">
        <v>372</v>
      </c>
      <c r="F6" s="137" t="s">
        <v>373</v>
      </c>
      <c r="G6" s="137" t="s">
        <v>374</v>
      </c>
      <c r="H6" s="137" t="s">
        <v>375</v>
      </c>
      <c r="I6" s="137" t="s">
        <v>376</v>
      </c>
      <c r="J6" s="137" t="s">
        <v>377</v>
      </c>
      <c r="K6" s="137" t="s">
        <v>378</v>
      </c>
      <c r="L6" s="137" t="s">
        <v>379</v>
      </c>
      <c r="M6" s="137" t="s">
        <v>380</v>
      </c>
      <c r="N6" s="137" t="s">
        <v>381</v>
      </c>
      <c r="O6" s="170"/>
    </row>
    <row r="7" spans="1:16">
      <c r="A7" s="138" t="s">
        <v>139</v>
      </c>
      <c r="B7" s="1" t="s">
        <v>146</v>
      </c>
      <c r="C7" s="139">
        <v>306.02</v>
      </c>
      <c r="D7" s="139">
        <v>298.53500000000003</v>
      </c>
      <c r="E7" s="139">
        <v>352.96499999999997</v>
      </c>
      <c r="F7" s="139">
        <v>321.65499999999997</v>
      </c>
      <c r="G7" s="139">
        <v>340.22500000000002</v>
      </c>
      <c r="H7" s="139">
        <v>316.14999999999998</v>
      </c>
      <c r="I7" s="139">
        <v>77.864999999999995</v>
      </c>
      <c r="J7" s="139">
        <v>356.19</v>
      </c>
      <c r="K7" s="139">
        <v>306.55500000000001</v>
      </c>
      <c r="L7" s="139">
        <v>311.495</v>
      </c>
      <c r="M7" s="139">
        <v>325.05500000000001</v>
      </c>
      <c r="N7" s="139">
        <v>318.07499999999999</v>
      </c>
      <c r="O7" s="140">
        <f>SUM(C7:N7)</f>
        <v>3630.7849999999994</v>
      </c>
      <c r="P7" s="141"/>
    </row>
    <row r="8" spans="1:16">
      <c r="A8" s="138" t="s">
        <v>139</v>
      </c>
      <c r="B8" s="1" t="s">
        <v>147</v>
      </c>
      <c r="C8" s="139">
        <v>43.11</v>
      </c>
      <c r="D8" s="139">
        <v>38.055</v>
      </c>
      <c r="E8" s="139">
        <v>39.465000000000003</v>
      </c>
      <c r="F8" s="139">
        <v>40.884999999999998</v>
      </c>
      <c r="G8" s="139">
        <v>48.71</v>
      </c>
      <c r="H8" s="139">
        <v>43.33</v>
      </c>
      <c r="I8" s="139">
        <v>10.625</v>
      </c>
      <c r="J8" s="139">
        <v>50.085000000000001</v>
      </c>
      <c r="K8" s="139">
        <v>42.43</v>
      </c>
      <c r="L8" s="139">
        <v>37.365000000000002</v>
      </c>
      <c r="M8" s="139">
        <v>40.369999999999997</v>
      </c>
      <c r="N8" s="139">
        <v>39.015000000000001</v>
      </c>
      <c r="O8" s="140">
        <f t="shared" ref="O8:O41" si="0">SUM(C8:N8)</f>
        <v>473.44499999999999</v>
      </c>
      <c r="P8" s="141"/>
    </row>
    <row r="9" spans="1:16">
      <c r="A9" s="138" t="s">
        <v>139</v>
      </c>
      <c r="B9" s="1" t="s">
        <v>148</v>
      </c>
      <c r="C9" s="139">
        <v>26.664999999999999</v>
      </c>
      <c r="D9" s="139">
        <v>23.555</v>
      </c>
      <c r="E9" s="139">
        <v>26.925000000000001</v>
      </c>
      <c r="F9" s="139">
        <v>28.445</v>
      </c>
      <c r="G9" s="139">
        <v>28.72</v>
      </c>
      <c r="H9" s="139">
        <v>25.75</v>
      </c>
      <c r="I9" s="139">
        <v>7.7</v>
      </c>
      <c r="J9" s="139">
        <v>31.58</v>
      </c>
      <c r="K9" s="139">
        <v>25.74</v>
      </c>
      <c r="L9" s="139">
        <v>29.2</v>
      </c>
      <c r="M9" s="139">
        <v>27.03</v>
      </c>
      <c r="N9" s="139">
        <v>25.96</v>
      </c>
      <c r="O9" s="140">
        <f t="shared" si="0"/>
        <v>307.26999999999992</v>
      </c>
      <c r="P9" s="141"/>
    </row>
    <row r="10" spans="1:16">
      <c r="A10" s="138" t="s">
        <v>139</v>
      </c>
      <c r="B10" s="1" t="s">
        <v>149</v>
      </c>
      <c r="C10" s="139">
        <v>16.285</v>
      </c>
      <c r="D10" s="139">
        <v>15.275</v>
      </c>
      <c r="E10" s="139">
        <v>16.375</v>
      </c>
      <c r="F10" s="139">
        <v>17.2</v>
      </c>
      <c r="G10" s="139">
        <v>21.36</v>
      </c>
      <c r="H10" s="139">
        <v>17.670000000000002</v>
      </c>
      <c r="I10" s="139">
        <v>5.04</v>
      </c>
      <c r="J10" s="139">
        <v>19.010000000000002</v>
      </c>
      <c r="K10" s="139">
        <v>18.97</v>
      </c>
      <c r="L10" s="139">
        <v>16.059999999999999</v>
      </c>
      <c r="M10" s="139">
        <v>19.585000000000001</v>
      </c>
      <c r="N10" s="139">
        <v>12.28</v>
      </c>
      <c r="O10" s="140">
        <f t="shared" si="0"/>
        <v>195.11</v>
      </c>
      <c r="P10" s="141"/>
    </row>
    <row r="11" spans="1:16">
      <c r="A11" s="138" t="s">
        <v>139</v>
      </c>
      <c r="B11" s="1" t="s">
        <v>150</v>
      </c>
      <c r="C11" s="139">
        <v>4.5549999999999997</v>
      </c>
      <c r="D11" s="139">
        <v>4.9950000000000001</v>
      </c>
      <c r="E11" s="139">
        <v>5.6050000000000004</v>
      </c>
      <c r="F11" s="139">
        <v>6.5949999999999998</v>
      </c>
      <c r="G11" s="139">
        <v>5.99</v>
      </c>
      <c r="H11" s="139">
        <v>5.6950000000000003</v>
      </c>
      <c r="I11" s="139">
        <v>1.4750000000000001</v>
      </c>
      <c r="J11" s="139">
        <v>6.085</v>
      </c>
      <c r="K11" s="139">
        <v>7.82</v>
      </c>
      <c r="L11" s="139">
        <v>7.2949999999999999</v>
      </c>
      <c r="M11" s="139">
        <v>6.1</v>
      </c>
      <c r="N11" s="139">
        <v>6.3150000000000004</v>
      </c>
      <c r="O11" s="140">
        <f t="shared" si="0"/>
        <v>68.525000000000006</v>
      </c>
      <c r="P11" s="141"/>
    </row>
    <row r="12" spans="1:16">
      <c r="A12" s="138" t="s">
        <v>139</v>
      </c>
      <c r="B12" s="1" t="s">
        <v>151</v>
      </c>
      <c r="C12" s="139">
        <v>11.32</v>
      </c>
      <c r="D12" s="139">
        <v>11.31</v>
      </c>
      <c r="E12" s="139">
        <v>13.51</v>
      </c>
      <c r="F12" s="139">
        <v>13.86</v>
      </c>
      <c r="G12" s="139">
        <v>15.56</v>
      </c>
      <c r="H12" s="139">
        <v>12.105</v>
      </c>
      <c r="I12" s="139">
        <v>4.4850000000000003</v>
      </c>
      <c r="J12" s="139">
        <v>15.545</v>
      </c>
      <c r="K12" s="139">
        <v>12.97</v>
      </c>
      <c r="L12" s="139">
        <v>11.85</v>
      </c>
      <c r="M12" s="139">
        <v>13.16</v>
      </c>
      <c r="N12" s="139">
        <v>13.85</v>
      </c>
      <c r="O12" s="140">
        <f t="shared" si="0"/>
        <v>149.52500000000001</v>
      </c>
      <c r="P12" s="141"/>
    </row>
    <row r="13" spans="1:16">
      <c r="A13" s="138" t="s">
        <v>139</v>
      </c>
      <c r="B13" s="1" t="s">
        <v>152</v>
      </c>
      <c r="C13" s="139">
        <v>17.7</v>
      </c>
      <c r="D13" s="139">
        <v>18.585000000000001</v>
      </c>
      <c r="E13" s="139">
        <v>19.53</v>
      </c>
      <c r="F13" s="139">
        <v>18.510000000000002</v>
      </c>
      <c r="G13" s="139">
        <v>22.59</v>
      </c>
      <c r="H13" s="139">
        <v>19.065000000000001</v>
      </c>
      <c r="I13" s="139">
        <v>7.78</v>
      </c>
      <c r="J13" s="139">
        <v>28.204999999999998</v>
      </c>
      <c r="K13" s="139">
        <v>22.504999999999999</v>
      </c>
      <c r="L13" s="139">
        <v>26.445</v>
      </c>
      <c r="M13" s="139">
        <v>21.81</v>
      </c>
      <c r="N13" s="139">
        <v>17.11</v>
      </c>
      <c r="O13" s="140">
        <f t="shared" si="0"/>
        <v>239.83499999999998</v>
      </c>
      <c r="P13" s="141"/>
    </row>
    <row r="14" spans="1:16">
      <c r="A14" s="138" t="s">
        <v>139</v>
      </c>
      <c r="B14" s="1" t="s">
        <v>530</v>
      </c>
      <c r="C14" s="139">
        <v>14.904999999999999</v>
      </c>
      <c r="D14" s="139">
        <v>13.05</v>
      </c>
      <c r="E14" s="139">
        <v>13.05</v>
      </c>
      <c r="F14" s="139">
        <v>16.355</v>
      </c>
      <c r="G14" s="139">
        <v>19.105</v>
      </c>
      <c r="H14" s="139">
        <v>15.885</v>
      </c>
      <c r="I14" s="139">
        <v>4.43</v>
      </c>
      <c r="J14" s="139">
        <v>18.274999999999999</v>
      </c>
      <c r="K14" s="139">
        <v>18.45</v>
      </c>
      <c r="L14" s="139">
        <v>18.260000000000002</v>
      </c>
      <c r="M14" s="139">
        <v>14.38</v>
      </c>
      <c r="N14" s="139">
        <v>18.010000000000002</v>
      </c>
      <c r="O14" s="140">
        <f t="shared" si="0"/>
        <v>184.15499999999997</v>
      </c>
      <c r="P14" s="141"/>
    </row>
    <row r="15" spans="1:16">
      <c r="A15" s="138" t="s">
        <v>139</v>
      </c>
      <c r="B15" s="1" t="s">
        <v>154</v>
      </c>
      <c r="C15" s="139">
        <v>7.0350000000000001</v>
      </c>
      <c r="D15" s="139">
        <v>6.47</v>
      </c>
      <c r="E15" s="139">
        <v>5.3949999999999996</v>
      </c>
      <c r="F15" s="139">
        <v>5.36</v>
      </c>
      <c r="G15" s="139">
        <v>7.87</v>
      </c>
      <c r="H15" s="139">
        <v>5.2350000000000003</v>
      </c>
      <c r="I15" s="139">
        <v>1.89</v>
      </c>
      <c r="J15" s="139">
        <v>8.7550000000000008</v>
      </c>
      <c r="K15" s="139">
        <v>7.165</v>
      </c>
      <c r="L15" s="139">
        <v>9.5350000000000001</v>
      </c>
      <c r="M15" s="139">
        <v>7.7</v>
      </c>
      <c r="N15" s="139">
        <v>7.06</v>
      </c>
      <c r="O15" s="140">
        <f t="shared" si="0"/>
        <v>79.47</v>
      </c>
      <c r="P15" s="141"/>
    </row>
    <row r="16" spans="1:16">
      <c r="A16" s="138" t="s">
        <v>139</v>
      </c>
      <c r="B16" s="1" t="s">
        <v>155</v>
      </c>
      <c r="C16" s="139">
        <v>18.295000000000002</v>
      </c>
      <c r="D16" s="139">
        <v>17.100000000000001</v>
      </c>
      <c r="E16" s="139">
        <v>18.78</v>
      </c>
      <c r="F16" s="139">
        <v>18.094999999999999</v>
      </c>
      <c r="G16" s="139">
        <v>22.695</v>
      </c>
      <c r="H16" s="139">
        <v>20.524999999999999</v>
      </c>
      <c r="I16" s="139">
        <v>4.5049999999999999</v>
      </c>
      <c r="J16" s="139">
        <v>23.975000000000001</v>
      </c>
      <c r="K16" s="139">
        <v>20</v>
      </c>
      <c r="L16" s="139">
        <v>22.57</v>
      </c>
      <c r="M16" s="139">
        <v>22.76</v>
      </c>
      <c r="N16" s="139">
        <v>17.62</v>
      </c>
      <c r="O16" s="140">
        <f t="shared" si="0"/>
        <v>226.92</v>
      </c>
      <c r="P16" s="141"/>
    </row>
    <row r="17" spans="1:16">
      <c r="A17" s="138" t="s">
        <v>139</v>
      </c>
      <c r="B17" s="1" t="s">
        <v>156</v>
      </c>
      <c r="C17" s="139">
        <v>10.914999999999999</v>
      </c>
      <c r="D17" s="139">
        <v>8.0749999999999993</v>
      </c>
      <c r="E17" s="139">
        <v>12.16</v>
      </c>
      <c r="F17" s="139">
        <v>10.06</v>
      </c>
      <c r="G17" s="139">
        <v>12.32</v>
      </c>
      <c r="H17" s="139">
        <v>9.73</v>
      </c>
      <c r="I17" s="139">
        <v>3.25</v>
      </c>
      <c r="J17" s="139">
        <v>14.77</v>
      </c>
      <c r="K17" s="139">
        <v>11.695</v>
      </c>
      <c r="L17" s="139">
        <v>20.94</v>
      </c>
      <c r="M17" s="139">
        <v>11.994999999999999</v>
      </c>
      <c r="N17" s="139">
        <v>8.2200000000000006</v>
      </c>
      <c r="O17" s="140">
        <f t="shared" si="0"/>
        <v>134.13</v>
      </c>
      <c r="P17" s="141"/>
    </row>
    <row r="18" spans="1:16">
      <c r="A18" s="138" t="s">
        <v>139</v>
      </c>
      <c r="B18" s="1" t="s">
        <v>157</v>
      </c>
      <c r="C18" s="139">
        <v>39.935000000000002</v>
      </c>
      <c r="D18" s="139">
        <v>36.22</v>
      </c>
      <c r="E18" s="139">
        <v>36.965000000000003</v>
      </c>
      <c r="F18" s="139">
        <v>42.62</v>
      </c>
      <c r="G18" s="139">
        <v>40.715000000000003</v>
      </c>
      <c r="H18" s="139">
        <v>34.25</v>
      </c>
      <c r="I18" s="139">
        <v>9.9749999999999996</v>
      </c>
      <c r="J18" s="139">
        <v>120.99</v>
      </c>
      <c r="K18" s="139">
        <v>38.380000000000003</v>
      </c>
      <c r="L18" s="139">
        <v>38.380000000000003</v>
      </c>
      <c r="M18" s="139">
        <v>35.825000000000003</v>
      </c>
      <c r="N18" s="139">
        <v>37.5</v>
      </c>
      <c r="O18" s="140">
        <f t="shared" si="0"/>
        <v>511.755</v>
      </c>
      <c r="P18" s="141"/>
    </row>
    <row r="19" spans="1:16">
      <c r="A19" s="138" t="s">
        <v>139</v>
      </c>
      <c r="B19" s="1" t="s">
        <v>51</v>
      </c>
      <c r="C19" s="139">
        <v>2.5499999999999998</v>
      </c>
      <c r="D19" s="139">
        <v>2.125</v>
      </c>
      <c r="E19" s="139">
        <v>3.7650000000000001</v>
      </c>
      <c r="F19" s="139">
        <v>5.7949999999999999</v>
      </c>
      <c r="G19" s="139">
        <v>3.2549999999999999</v>
      </c>
      <c r="H19" s="139">
        <v>3.7749999999999999</v>
      </c>
      <c r="I19" s="139">
        <v>1.0049999999999999</v>
      </c>
      <c r="J19" s="139">
        <v>7.2050000000000001</v>
      </c>
      <c r="K19" s="139">
        <v>4.085</v>
      </c>
      <c r="L19" s="139">
        <v>6.7149999999999999</v>
      </c>
      <c r="M19" s="139">
        <v>3.13</v>
      </c>
      <c r="N19" s="139"/>
      <c r="O19" s="140">
        <f t="shared" si="0"/>
        <v>43.404999999999994</v>
      </c>
      <c r="P19" s="141"/>
    </row>
    <row r="20" spans="1:16">
      <c r="A20" s="138" t="s">
        <v>139</v>
      </c>
      <c r="B20" s="1" t="s">
        <v>62</v>
      </c>
      <c r="C20" s="139">
        <v>1.1850000000000001</v>
      </c>
      <c r="D20" s="139"/>
      <c r="E20" s="139"/>
      <c r="F20" s="139"/>
      <c r="G20" s="139"/>
      <c r="H20" s="139">
        <v>1.75</v>
      </c>
      <c r="I20" s="139"/>
      <c r="J20" s="139">
        <v>2.2999999999999998</v>
      </c>
      <c r="K20" s="139"/>
      <c r="L20" s="139"/>
      <c r="M20" s="139">
        <v>2.56</v>
      </c>
      <c r="N20" s="139">
        <v>0.88</v>
      </c>
      <c r="O20" s="140">
        <f t="shared" si="0"/>
        <v>8.6750000000000007</v>
      </c>
      <c r="P20" s="141"/>
    </row>
    <row r="21" spans="1:16">
      <c r="A21" s="138" t="s">
        <v>163</v>
      </c>
      <c r="B21" s="1" t="s">
        <v>163</v>
      </c>
      <c r="C21" s="139">
        <v>3700.12</v>
      </c>
      <c r="D21" s="139">
        <v>3415.92</v>
      </c>
      <c r="E21" s="139">
        <v>4049.8850000000002</v>
      </c>
      <c r="F21" s="139">
        <v>3880.9450000000002</v>
      </c>
      <c r="G21" s="139">
        <v>4028.58</v>
      </c>
      <c r="H21" s="139">
        <v>3854.6550000000002</v>
      </c>
      <c r="I21" s="139">
        <v>897.88</v>
      </c>
      <c r="J21" s="139">
        <v>4009.23</v>
      </c>
      <c r="K21" s="139">
        <v>3742.14</v>
      </c>
      <c r="L21" s="139">
        <v>3823.0749999999998</v>
      </c>
      <c r="M21" s="139">
        <v>3675.105</v>
      </c>
      <c r="N21" s="139">
        <v>3703.4</v>
      </c>
      <c r="O21" s="140">
        <f t="shared" si="0"/>
        <v>42780.934999999998</v>
      </c>
      <c r="P21" s="141"/>
    </row>
    <row r="22" spans="1:16">
      <c r="A22" s="138" t="s">
        <v>163</v>
      </c>
      <c r="B22" s="1" t="s">
        <v>164</v>
      </c>
      <c r="C22" s="139">
        <v>15.345000000000001</v>
      </c>
      <c r="D22" s="139">
        <v>12.39</v>
      </c>
      <c r="E22" s="139">
        <v>16.805</v>
      </c>
      <c r="F22" s="139">
        <v>13.035</v>
      </c>
      <c r="G22" s="139">
        <v>14.275</v>
      </c>
      <c r="H22" s="139">
        <v>15.68</v>
      </c>
      <c r="I22" s="139">
        <v>3.4550000000000001</v>
      </c>
      <c r="J22" s="139">
        <v>19.645</v>
      </c>
      <c r="K22" s="139">
        <v>13.785</v>
      </c>
      <c r="L22" s="139">
        <v>16.995000000000001</v>
      </c>
      <c r="M22" s="139">
        <v>16.355</v>
      </c>
      <c r="N22" s="139">
        <v>11.865</v>
      </c>
      <c r="O22" s="140">
        <f t="shared" si="0"/>
        <v>169.63</v>
      </c>
      <c r="P22" s="141"/>
    </row>
    <row r="23" spans="1:16">
      <c r="A23" s="138" t="s">
        <v>163</v>
      </c>
      <c r="B23" s="1" t="s">
        <v>165</v>
      </c>
      <c r="C23" s="139">
        <v>3.45</v>
      </c>
      <c r="D23" s="139">
        <v>3.1749999999999998</v>
      </c>
      <c r="E23" s="139">
        <v>5.1150000000000002</v>
      </c>
      <c r="F23" s="139">
        <v>3.7</v>
      </c>
      <c r="G23" s="139">
        <v>5.0750000000000002</v>
      </c>
      <c r="H23" s="139">
        <v>4.1900000000000004</v>
      </c>
      <c r="I23" s="139">
        <v>0.995</v>
      </c>
      <c r="J23" s="139">
        <v>5.28</v>
      </c>
      <c r="K23" s="139">
        <v>4.04</v>
      </c>
      <c r="L23" s="139">
        <v>4.3600000000000003</v>
      </c>
      <c r="M23" s="139">
        <v>4.4950000000000001</v>
      </c>
      <c r="N23" s="139">
        <v>3.94</v>
      </c>
      <c r="O23" s="140">
        <f t="shared" si="0"/>
        <v>47.814999999999998</v>
      </c>
      <c r="P23" s="141"/>
    </row>
    <row r="24" spans="1:16">
      <c r="A24" s="138" t="s">
        <v>163</v>
      </c>
      <c r="B24" s="1" t="s">
        <v>166</v>
      </c>
      <c r="C24" s="139">
        <v>28.555</v>
      </c>
      <c r="D24" s="139">
        <v>25.954999999999998</v>
      </c>
      <c r="E24" s="139">
        <v>27.475000000000001</v>
      </c>
      <c r="F24" s="139">
        <v>33.454999999999998</v>
      </c>
      <c r="G24" s="139">
        <v>33.034999999999997</v>
      </c>
      <c r="H24" s="139">
        <v>28.114999999999998</v>
      </c>
      <c r="I24" s="139">
        <v>7.8250000000000002</v>
      </c>
      <c r="J24" s="139">
        <v>32.19</v>
      </c>
      <c r="K24" s="139">
        <v>33.86</v>
      </c>
      <c r="L24" s="139">
        <v>30.91</v>
      </c>
      <c r="M24" s="139">
        <v>27.184999999999999</v>
      </c>
      <c r="N24" s="139">
        <v>28.715</v>
      </c>
      <c r="O24" s="140">
        <f t="shared" si="0"/>
        <v>337.27499999999998</v>
      </c>
      <c r="P24" s="141"/>
    </row>
    <row r="25" spans="1:16">
      <c r="A25" s="138" t="s">
        <v>163</v>
      </c>
      <c r="B25" s="1" t="s">
        <v>167</v>
      </c>
      <c r="C25" s="139">
        <v>111.125</v>
      </c>
      <c r="D25" s="139">
        <v>100.565</v>
      </c>
      <c r="E25" s="139">
        <v>127.19</v>
      </c>
      <c r="F25" s="139">
        <v>143.62</v>
      </c>
      <c r="G25" s="139">
        <v>145.71</v>
      </c>
      <c r="H25" s="139">
        <v>115.95</v>
      </c>
      <c r="I25" s="139">
        <v>32.715000000000003</v>
      </c>
      <c r="J25" s="139">
        <v>134.4</v>
      </c>
      <c r="K25" s="139">
        <v>116.44499999999999</v>
      </c>
      <c r="L25" s="139">
        <v>112.265</v>
      </c>
      <c r="M25" s="139">
        <v>104.75</v>
      </c>
      <c r="N25" s="139">
        <v>110.41</v>
      </c>
      <c r="O25" s="140">
        <f t="shared" si="0"/>
        <v>1355.1450000000002</v>
      </c>
      <c r="P25" s="141"/>
    </row>
    <row r="26" spans="1:16">
      <c r="A26" s="138" t="s">
        <v>163</v>
      </c>
      <c r="B26" s="1" t="s">
        <v>168</v>
      </c>
      <c r="C26" s="139">
        <v>67.77</v>
      </c>
      <c r="D26" s="139">
        <v>66.935000000000002</v>
      </c>
      <c r="E26" s="139">
        <v>73.165000000000006</v>
      </c>
      <c r="F26" s="139">
        <v>80.11</v>
      </c>
      <c r="G26" s="139">
        <v>96</v>
      </c>
      <c r="H26" s="139">
        <v>88.594999999999999</v>
      </c>
      <c r="I26" s="139">
        <v>18.805</v>
      </c>
      <c r="J26" s="139">
        <v>86.08</v>
      </c>
      <c r="K26" s="139">
        <v>71.775000000000006</v>
      </c>
      <c r="L26" s="139">
        <v>82.834999999999994</v>
      </c>
      <c r="M26" s="139">
        <v>69.084999999999994</v>
      </c>
      <c r="N26" s="139">
        <v>66.385000000000005</v>
      </c>
      <c r="O26" s="140">
        <f t="shared" si="0"/>
        <v>867.54000000000008</v>
      </c>
      <c r="P26" s="141"/>
    </row>
    <row r="27" spans="1:16">
      <c r="A27" s="138" t="s">
        <v>163</v>
      </c>
      <c r="B27" s="1" t="s">
        <v>169</v>
      </c>
      <c r="C27" s="139">
        <v>5.9550000000000001</v>
      </c>
      <c r="D27" s="139">
        <v>6.77</v>
      </c>
      <c r="E27" s="139">
        <v>6.5549999999999997</v>
      </c>
      <c r="F27" s="139">
        <v>7.7649999999999997</v>
      </c>
      <c r="G27" s="139">
        <v>7.54</v>
      </c>
      <c r="H27" s="139">
        <v>6.25</v>
      </c>
      <c r="I27" s="139">
        <v>1.37</v>
      </c>
      <c r="J27" s="139">
        <v>6.86</v>
      </c>
      <c r="K27" s="139">
        <v>8.58</v>
      </c>
      <c r="L27" s="139">
        <v>5.97</v>
      </c>
      <c r="M27" s="139">
        <v>5.37</v>
      </c>
      <c r="N27" s="139">
        <v>6.165</v>
      </c>
      <c r="O27" s="140">
        <f t="shared" si="0"/>
        <v>75.150000000000006</v>
      </c>
      <c r="P27" s="141"/>
    </row>
    <row r="28" spans="1:16">
      <c r="A28" s="138" t="s">
        <v>163</v>
      </c>
      <c r="B28" s="1" t="s">
        <v>170</v>
      </c>
      <c r="C28" s="139">
        <v>34.965000000000003</v>
      </c>
      <c r="D28" s="139">
        <v>33.06</v>
      </c>
      <c r="E28" s="139">
        <v>30.92</v>
      </c>
      <c r="F28" s="139">
        <v>32.935000000000002</v>
      </c>
      <c r="G28" s="139">
        <v>39.01</v>
      </c>
      <c r="H28" s="139">
        <v>43.22</v>
      </c>
      <c r="I28" s="139">
        <v>8.2200000000000006</v>
      </c>
      <c r="J28" s="139">
        <v>44.234999999999999</v>
      </c>
      <c r="K28" s="139">
        <v>35.130000000000003</v>
      </c>
      <c r="L28" s="139">
        <v>33.365000000000002</v>
      </c>
      <c r="M28" s="139">
        <v>34.125</v>
      </c>
      <c r="N28" s="139">
        <v>29.565000000000001</v>
      </c>
      <c r="O28" s="140">
        <f t="shared" si="0"/>
        <v>398.75</v>
      </c>
      <c r="P28" s="141"/>
    </row>
    <row r="29" spans="1:16">
      <c r="A29" s="138" t="s">
        <v>163</v>
      </c>
      <c r="B29" s="1" t="s">
        <v>171</v>
      </c>
      <c r="C29" s="139">
        <v>21.55</v>
      </c>
      <c r="D29" s="139">
        <v>19.945</v>
      </c>
      <c r="E29" s="139">
        <v>23.11</v>
      </c>
      <c r="F29" s="139">
        <v>26.035</v>
      </c>
      <c r="G29" s="139">
        <v>25.72</v>
      </c>
      <c r="H29" s="139">
        <v>21.17</v>
      </c>
      <c r="I29" s="139">
        <v>5.52</v>
      </c>
      <c r="J29" s="139">
        <v>29.945</v>
      </c>
      <c r="K29" s="139">
        <v>25.2</v>
      </c>
      <c r="L29" s="139">
        <v>25.44</v>
      </c>
      <c r="M29" s="139">
        <v>24.745000000000001</v>
      </c>
      <c r="N29" s="139">
        <v>24.04</v>
      </c>
      <c r="O29" s="140">
        <f t="shared" si="0"/>
        <v>272.42</v>
      </c>
      <c r="P29" s="141"/>
    </row>
    <row r="30" spans="1:16">
      <c r="A30" s="138" t="s">
        <v>121</v>
      </c>
      <c r="B30" s="1" t="s">
        <v>121</v>
      </c>
      <c r="C30" s="139">
        <v>408.96</v>
      </c>
      <c r="D30" s="139">
        <v>399.31</v>
      </c>
      <c r="E30" s="139">
        <v>476.51</v>
      </c>
      <c r="F30" s="139">
        <v>451.48500000000001</v>
      </c>
      <c r="G30" s="139">
        <v>580.23</v>
      </c>
      <c r="H30" s="139">
        <v>510.73</v>
      </c>
      <c r="I30" s="139">
        <v>111.78</v>
      </c>
      <c r="J30" s="139">
        <v>515.91499999999996</v>
      </c>
      <c r="K30" s="139">
        <v>449.94</v>
      </c>
      <c r="L30" s="139">
        <v>449.97500000000002</v>
      </c>
      <c r="M30" s="139">
        <v>425.64</v>
      </c>
      <c r="N30" s="139">
        <v>476.495</v>
      </c>
      <c r="O30" s="140">
        <f t="shared" si="0"/>
        <v>5256.97</v>
      </c>
      <c r="P30" s="141"/>
    </row>
    <row r="31" spans="1:16">
      <c r="A31" s="138" t="s">
        <v>121</v>
      </c>
      <c r="B31" s="1" t="s">
        <v>123</v>
      </c>
      <c r="C31" s="139">
        <v>129.13999999999999</v>
      </c>
      <c r="D31" s="139">
        <v>115.73</v>
      </c>
      <c r="E31" s="139">
        <v>142.405</v>
      </c>
      <c r="F31" s="139">
        <v>148.17500000000001</v>
      </c>
      <c r="G31" s="139">
        <v>148.54499999999999</v>
      </c>
      <c r="H31" s="139">
        <v>143.05000000000001</v>
      </c>
      <c r="I31" s="139">
        <v>36.784999999999997</v>
      </c>
      <c r="J31" s="139">
        <v>157.46</v>
      </c>
      <c r="K31" s="139">
        <v>148.05500000000001</v>
      </c>
      <c r="L31" s="139">
        <v>160.85</v>
      </c>
      <c r="M31" s="139">
        <v>123.17</v>
      </c>
      <c r="N31" s="139">
        <v>119.63500000000001</v>
      </c>
      <c r="O31" s="140">
        <f t="shared" si="0"/>
        <v>1573</v>
      </c>
      <c r="P31" s="141"/>
    </row>
    <row r="32" spans="1:16">
      <c r="A32" s="138" t="s">
        <v>121</v>
      </c>
      <c r="B32" s="1" t="s">
        <v>124</v>
      </c>
      <c r="C32" s="139">
        <v>25.34</v>
      </c>
      <c r="D32" s="139">
        <v>24.08</v>
      </c>
      <c r="E32" s="139">
        <v>30.6</v>
      </c>
      <c r="F32" s="139">
        <v>30.524999999999999</v>
      </c>
      <c r="G32" s="139">
        <v>35.325000000000003</v>
      </c>
      <c r="H32" s="139">
        <v>25.795000000000002</v>
      </c>
      <c r="I32" s="139">
        <v>6.67</v>
      </c>
      <c r="J32" s="139">
        <v>30.79</v>
      </c>
      <c r="K32" s="139">
        <v>30.305</v>
      </c>
      <c r="L32" s="139">
        <v>32.945</v>
      </c>
      <c r="M32" s="139">
        <v>27.2</v>
      </c>
      <c r="N32" s="139">
        <v>25.27</v>
      </c>
      <c r="O32" s="140">
        <f t="shared" si="0"/>
        <v>324.84499999999997</v>
      </c>
      <c r="P32" s="141"/>
    </row>
    <row r="33" spans="1:16">
      <c r="A33" s="138" t="s">
        <v>121</v>
      </c>
      <c r="B33" s="1" t="s">
        <v>125</v>
      </c>
      <c r="C33" s="139">
        <v>16.940000000000001</v>
      </c>
      <c r="D33" s="139">
        <v>16.454999999999998</v>
      </c>
      <c r="E33" s="139">
        <v>18.045000000000002</v>
      </c>
      <c r="F33" s="139">
        <v>18.004999999999999</v>
      </c>
      <c r="G33" s="139">
        <v>16.93</v>
      </c>
      <c r="H33" s="139">
        <v>18.895</v>
      </c>
      <c r="I33" s="139">
        <v>5.26</v>
      </c>
      <c r="J33" s="139">
        <v>17.265000000000001</v>
      </c>
      <c r="K33" s="139">
        <v>19.84</v>
      </c>
      <c r="L33" s="139">
        <v>16.795000000000002</v>
      </c>
      <c r="M33" s="139">
        <v>15.94</v>
      </c>
      <c r="N33" s="139">
        <v>15.07</v>
      </c>
      <c r="O33" s="140">
        <f t="shared" si="0"/>
        <v>195.44</v>
      </c>
      <c r="P33" s="141"/>
    </row>
    <row r="34" spans="1:16">
      <c r="A34" s="138" t="s">
        <v>121</v>
      </c>
      <c r="B34" s="1" t="s">
        <v>126</v>
      </c>
      <c r="C34" s="139">
        <v>6.8650000000000002</v>
      </c>
      <c r="D34" s="139">
        <v>7.2649999999999997</v>
      </c>
      <c r="E34" s="139">
        <v>8.58</v>
      </c>
      <c r="F34" s="139">
        <v>9.44</v>
      </c>
      <c r="G34" s="139">
        <v>10.845000000000001</v>
      </c>
      <c r="H34" s="139">
        <v>7.335</v>
      </c>
      <c r="I34" s="139">
        <v>1.9850000000000001</v>
      </c>
      <c r="J34" s="139">
        <v>11.03</v>
      </c>
      <c r="K34" s="139">
        <v>11.81</v>
      </c>
      <c r="L34" s="139">
        <v>10.895</v>
      </c>
      <c r="M34" s="139">
        <v>9.9700000000000006</v>
      </c>
      <c r="N34" s="139">
        <v>8.7349999999999994</v>
      </c>
      <c r="O34" s="140">
        <f t="shared" si="0"/>
        <v>104.755</v>
      </c>
      <c r="P34" s="141"/>
    </row>
    <row r="35" spans="1:16">
      <c r="A35" s="138" t="s">
        <v>121</v>
      </c>
      <c r="B35" s="1" t="s">
        <v>127</v>
      </c>
      <c r="C35" s="139">
        <v>61.85</v>
      </c>
      <c r="D35" s="139">
        <v>66.885000000000005</v>
      </c>
      <c r="E35" s="139">
        <v>94.435000000000002</v>
      </c>
      <c r="F35" s="139">
        <v>78.894999999999996</v>
      </c>
      <c r="G35" s="139">
        <v>82.194999999999993</v>
      </c>
      <c r="H35" s="139">
        <v>77.67</v>
      </c>
      <c r="I35" s="139">
        <v>20.914999999999999</v>
      </c>
      <c r="J35" s="139">
        <v>94.275000000000006</v>
      </c>
      <c r="K35" s="139">
        <v>78.825000000000003</v>
      </c>
      <c r="L35" s="139">
        <v>72.555000000000007</v>
      </c>
      <c r="M35" s="139">
        <v>66.61</v>
      </c>
      <c r="N35" s="139">
        <v>59.475000000000001</v>
      </c>
      <c r="O35" s="140">
        <f t="shared" si="0"/>
        <v>854.58500000000004</v>
      </c>
      <c r="P35" s="141"/>
    </row>
    <row r="36" spans="1:16">
      <c r="A36" s="1" t="s">
        <v>76</v>
      </c>
      <c r="B36" s="142" t="s">
        <v>8</v>
      </c>
      <c r="C36" s="143">
        <v>296.26</v>
      </c>
      <c r="D36" s="143">
        <v>227.12</v>
      </c>
      <c r="E36" s="143">
        <v>275.10000000000002</v>
      </c>
      <c r="F36" s="143">
        <v>283.83</v>
      </c>
      <c r="G36" s="143">
        <v>297.26</v>
      </c>
      <c r="H36" s="143">
        <v>290.26</v>
      </c>
      <c r="I36" s="143">
        <v>298.77999999999997</v>
      </c>
      <c r="J36" s="143">
        <v>285.41000000000003</v>
      </c>
      <c r="K36" s="143">
        <v>273.19</v>
      </c>
      <c r="L36" s="143">
        <v>272.91000000000003</v>
      </c>
      <c r="M36" s="143">
        <v>287.73</v>
      </c>
      <c r="N36" s="143">
        <v>295.08999999999997</v>
      </c>
      <c r="O36" s="144">
        <f t="shared" si="0"/>
        <v>3382.94</v>
      </c>
    </row>
    <row r="37" spans="1:16">
      <c r="A37" s="138" t="s">
        <v>5</v>
      </c>
      <c r="B37" s="6" t="s">
        <v>531</v>
      </c>
      <c r="C37" s="143">
        <v>103.56</v>
      </c>
      <c r="D37" s="143">
        <v>93.71</v>
      </c>
      <c r="E37" s="143">
        <v>101.96</v>
      </c>
      <c r="F37" s="143">
        <v>108.31</v>
      </c>
      <c r="G37" s="143">
        <v>102.21</v>
      </c>
      <c r="H37" s="143">
        <v>95.61</v>
      </c>
      <c r="I37" s="143">
        <v>95.31</v>
      </c>
      <c r="J37" s="143">
        <v>126.29</v>
      </c>
      <c r="K37" s="143">
        <v>97.75</v>
      </c>
      <c r="L37" s="143">
        <v>91.04</v>
      </c>
      <c r="M37" s="143">
        <v>97.55</v>
      </c>
      <c r="N37" s="143">
        <v>116.13</v>
      </c>
      <c r="O37" s="144">
        <f t="shared" si="0"/>
        <v>1229.4299999999998</v>
      </c>
    </row>
    <row r="38" spans="1:16">
      <c r="A38" s="138" t="s">
        <v>5</v>
      </c>
      <c r="B38" s="6" t="s">
        <v>7</v>
      </c>
      <c r="C38" s="143">
        <v>74.03</v>
      </c>
      <c r="D38" s="143">
        <v>52.51</v>
      </c>
      <c r="E38" s="143">
        <v>55.78</v>
      </c>
      <c r="F38" s="143">
        <v>0</v>
      </c>
      <c r="G38" s="143">
        <v>23.03</v>
      </c>
      <c r="H38" s="143">
        <v>64.760000000000005</v>
      </c>
      <c r="I38" s="143">
        <v>65.48</v>
      </c>
      <c r="J38" s="143">
        <v>80.989999999999995</v>
      </c>
      <c r="K38" s="143">
        <v>72.48</v>
      </c>
      <c r="L38" s="143">
        <v>60.99</v>
      </c>
      <c r="M38" s="143">
        <v>71.13</v>
      </c>
      <c r="N38" s="143">
        <v>26.94</v>
      </c>
      <c r="O38" s="144">
        <f t="shared" si="0"/>
        <v>648.12000000000012</v>
      </c>
    </row>
    <row r="39" spans="1:16">
      <c r="A39" s="138" t="s">
        <v>5</v>
      </c>
      <c r="B39" s="6" t="s">
        <v>532</v>
      </c>
      <c r="C39" s="143">
        <v>96.85</v>
      </c>
      <c r="D39" s="143">
        <v>83.46</v>
      </c>
      <c r="E39" s="143">
        <v>83.81</v>
      </c>
      <c r="F39" s="143">
        <v>110.06</v>
      </c>
      <c r="G39" s="143">
        <v>102.76</v>
      </c>
      <c r="H39" s="143">
        <v>97.78</v>
      </c>
      <c r="I39" s="143">
        <v>100.15</v>
      </c>
      <c r="J39" s="143">
        <v>121.36</v>
      </c>
      <c r="K39" s="143">
        <v>105.81</v>
      </c>
      <c r="L39" s="143">
        <v>96.5</v>
      </c>
      <c r="M39" s="143">
        <v>97.37</v>
      </c>
      <c r="N39" s="143">
        <v>100.5</v>
      </c>
      <c r="O39" s="144">
        <f t="shared" si="0"/>
        <v>1196.4099999999999</v>
      </c>
    </row>
    <row r="40" spans="1:16">
      <c r="A40" s="138" t="s">
        <v>5</v>
      </c>
      <c r="B40" s="6" t="s">
        <v>533</v>
      </c>
      <c r="C40" s="143">
        <v>3.13</v>
      </c>
      <c r="D40" s="143">
        <v>1.81</v>
      </c>
      <c r="E40" s="143">
        <v>1.85</v>
      </c>
      <c r="F40" s="143">
        <v>3.85</v>
      </c>
      <c r="G40" s="143">
        <v>2.68</v>
      </c>
      <c r="H40" s="143">
        <v>2.87</v>
      </c>
      <c r="I40" s="143">
        <v>2.0699999999999998</v>
      </c>
      <c r="J40" s="143">
        <v>4.6399999999999997</v>
      </c>
      <c r="K40" s="143">
        <v>2.11</v>
      </c>
      <c r="L40" s="143">
        <v>0.9</v>
      </c>
      <c r="M40" s="143">
        <v>2.2599999999999998</v>
      </c>
      <c r="N40" s="143">
        <v>2.0699999999999998</v>
      </c>
      <c r="O40" s="144">
        <f t="shared" si="0"/>
        <v>30.239999999999995</v>
      </c>
    </row>
    <row r="41" spans="1:16">
      <c r="A41" s="1" t="s">
        <v>202</v>
      </c>
      <c r="B41" s="6" t="s">
        <v>10</v>
      </c>
      <c r="C41" s="143">
        <v>32.07</v>
      </c>
      <c r="D41" s="143">
        <v>24.13</v>
      </c>
      <c r="E41" s="143">
        <v>28.66</v>
      </c>
      <c r="F41" s="143">
        <v>31.5</v>
      </c>
      <c r="G41" s="143">
        <v>40.880000000000003</v>
      </c>
      <c r="H41" s="143">
        <v>31.12</v>
      </c>
      <c r="I41" s="143">
        <v>31.12</v>
      </c>
      <c r="J41" s="143">
        <v>34.28</v>
      </c>
      <c r="K41" s="143">
        <v>34.18</v>
      </c>
      <c r="L41" s="143">
        <v>30.06</v>
      </c>
      <c r="M41" s="143">
        <v>35.54</v>
      </c>
      <c r="N41" s="143">
        <v>31.02</v>
      </c>
      <c r="O41" s="144">
        <f t="shared" si="0"/>
        <v>384.56</v>
      </c>
    </row>
    <row r="42" spans="1:16">
      <c r="A42" s="1" t="s">
        <v>3</v>
      </c>
      <c r="B42" s="1" t="s">
        <v>4</v>
      </c>
      <c r="C42" s="1">
        <v>346.12</v>
      </c>
      <c r="D42" s="1">
        <v>322.51</v>
      </c>
      <c r="E42" s="1">
        <v>362.83</v>
      </c>
      <c r="F42" s="1">
        <v>321.42</v>
      </c>
      <c r="G42" s="1">
        <v>337.96</v>
      </c>
      <c r="H42" s="1">
        <v>329.38</v>
      </c>
      <c r="I42" s="1">
        <v>273.99</v>
      </c>
      <c r="J42" s="1">
        <v>315.99</v>
      </c>
      <c r="K42" s="1">
        <v>315.70999999999998</v>
      </c>
      <c r="L42" s="1">
        <v>234.71</v>
      </c>
      <c r="M42" s="1">
        <v>336.29</v>
      </c>
      <c r="N42" s="1">
        <v>352.36</v>
      </c>
      <c r="O42" s="145">
        <f>SUM(C42:N42)</f>
        <v>3849.27</v>
      </c>
    </row>
    <row r="43" spans="1:16">
      <c r="A43" s="138" t="s">
        <v>227</v>
      </c>
      <c r="B43" s="1" t="s">
        <v>228</v>
      </c>
      <c r="C43" s="146">
        <v>495.71</v>
      </c>
      <c r="D43" s="146">
        <v>432.33</v>
      </c>
      <c r="E43" s="146">
        <v>485.21</v>
      </c>
      <c r="F43" s="146">
        <v>509.5</v>
      </c>
      <c r="G43" s="146">
        <v>507.06</v>
      </c>
      <c r="H43" s="146">
        <v>468.52</v>
      </c>
      <c r="I43" s="146">
        <v>597</v>
      </c>
      <c r="J43" s="146">
        <v>606.37</v>
      </c>
      <c r="K43" s="146">
        <v>526.70000000000005</v>
      </c>
      <c r="L43" s="146">
        <v>404.5</v>
      </c>
      <c r="M43" s="146">
        <v>642.49</v>
      </c>
      <c r="N43" s="146">
        <v>487.88</v>
      </c>
      <c r="O43" s="145">
        <f t="shared" ref="O43:O80" si="1">SUM(C43:N43)</f>
        <v>6163.2699999999995</v>
      </c>
    </row>
    <row r="44" spans="1:16">
      <c r="A44" s="138" t="s">
        <v>227</v>
      </c>
      <c r="B44" s="1" t="s">
        <v>229</v>
      </c>
      <c r="C44" s="146">
        <v>293.63</v>
      </c>
      <c r="D44" s="146">
        <v>267.64</v>
      </c>
      <c r="E44" s="146">
        <v>314.05</v>
      </c>
      <c r="F44" s="146">
        <v>301.77999999999997</v>
      </c>
      <c r="G44" s="146">
        <v>340.13</v>
      </c>
      <c r="H44" s="146">
        <v>324.75</v>
      </c>
      <c r="I44" s="146">
        <v>314.43</v>
      </c>
      <c r="J44" s="146">
        <v>360.67</v>
      </c>
      <c r="K44" s="146">
        <v>313.64</v>
      </c>
      <c r="L44" s="146">
        <v>293.31</v>
      </c>
      <c r="M44" s="146">
        <v>287.58</v>
      </c>
      <c r="N44" s="146">
        <v>291.89</v>
      </c>
      <c r="O44" s="145">
        <f t="shared" si="1"/>
        <v>3703.4999999999995</v>
      </c>
    </row>
    <row r="45" spans="1:16">
      <c r="A45" s="138" t="s">
        <v>227</v>
      </c>
      <c r="B45" s="1" t="s">
        <v>230</v>
      </c>
      <c r="C45" s="146">
        <v>44.93</v>
      </c>
      <c r="D45" s="146">
        <v>39.369999999999997</v>
      </c>
      <c r="E45" s="146">
        <v>41.53</v>
      </c>
      <c r="F45" s="146">
        <v>51.66</v>
      </c>
      <c r="G45" s="146">
        <v>52.52</v>
      </c>
      <c r="H45" s="146">
        <v>45.58</v>
      </c>
      <c r="I45" s="146">
        <v>47.8</v>
      </c>
      <c r="J45" s="146">
        <v>62.7</v>
      </c>
      <c r="K45" s="146">
        <v>46.62</v>
      </c>
      <c r="L45" s="146">
        <v>46.39</v>
      </c>
      <c r="M45" s="146">
        <v>43.86</v>
      </c>
      <c r="N45" s="146">
        <v>46.72</v>
      </c>
      <c r="O45" s="145">
        <f t="shared" si="1"/>
        <v>569.68000000000006</v>
      </c>
    </row>
    <row r="46" spans="1:16">
      <c r="A46" s="138" t="s">
        <v>227</v>
      </c>
      <c r="B46" s="1" t="s">
        <v>231</v>
      </c>
      <c r="C46" s="146">
        <v>32.25</v>
      </c>
      <c r="D46" s="146">
        <v>33.15</v>
      </c>
      <c r="E46" s="146">
        <v>35.840000000000003</v>
      </c>
      <c r="F46" s="146">
        <v>37.659999999999997</v>
      </c>
      <c r="G46" s="146">
        <v>41.47</v>
      </c>
      <c r="H46" s="146">
        <v>30.29</v>
      </c>
      <c r="I46" s="146">
        <v>36.26</v>
      </c>
      <c r="J46" s="146">
        <v>45.26</v>
      </c>
      <c r="K46" s="146">
        <v>31.12</v>
      </c>
      <c r="L46" s="146">
        <v>32.78</v>
      </c>
      <c r="M46" s="146">
        <v>28.66</v>
      </c>
      <c r="N46" s="146">
        <v>34.07</v>
      </c>
      <c r="O46" s="145">
        <f t="shared" si="1"/>
        <v>418.81000000000006</v>
      </c>
    </row>
    <row r="47" spans="1:16">
      <c r="A47" s="138" t="s">
        <v>227</v>
      </c>
      <c r="B47" s="1" t="s">
        <v>232</v>
      </c>
      <c r="C47" s="146">
        <v>853.67</v>
      </c>
      <c r="D47" s="146">
        <v>437.93</v>
      </c>
      <c r="E47" s="146">
        <v>510.78</v>
      </c>
      <c r="F47" s="146">
        <v>483.34</v>
      </c>
      <c r="G47" s="146">
        <v>531.33000000000004</v>
      </c>
      <c r="H47" s="146">
        <v>493.44</v>
      </c>
      <c r="I47" s="146">
        <v>523.37</v>
      </c>
      <c r="J47" s="146">
        <v>562.39</v>
      </c>
      <c r="K47" s="146">
        <v>518.12</v>
      </c>
      <c r="L47" s="146">
        <v>412.03</v>
      </c>
      <c r="M47" s="146">
        <v>450.62</v>
      </c>
      <c r="N47" s="146">
        <v>448.95</v>
      </c>
      <c r="O47" s="145">
        <f t="shared" si="1"/>
        <v>6225.9699999999993</v>
      </c>
    </row>
    <row r="48" spans="1:16">
      <c r="A48" s="138" t="s">
        <v>227</v>
      </c>
      <c r="B48" s="1" t="s">
        <v>233</v>
      </c>
      <c r="C48" s="146">
        <v>312.89</v>
      </c>
      <c r="D48" s="146">
        <v>310.60000000000002</v>
      </c>
      <c r="E48" s="146">
        <v>259.23</v>
      </c>
      <c r="F48" s="146">
        <v>297.31</v>
      </c>
      <c r="G48" s="146">
        <v>354.16</v>
      </c>
      <c r="H48" s="146">
        <v>319.64</v>
      </c>
      <c r="I48" s="146">
        <v>355.65</v>
      </c>
      <c r="J48" s="146">
        <v>392.74</v>
      </c>
      <c r="K48" s="146">
        <v>310.91000000000003</v>
      </c>
      <c r="L48" s="146">
        <v>359.65</v>
      </c>
      <c r="M48" s="146">
        <v>228.16</v>
      </c>
      <c r="N48" s="146">
        <v>255.39</v>
      </c>
      <c r="O48" s="145">
        <f t="shared" si="1"/>
        <v>3756.33</v>
      </c>
    </row>
    <row r="49" spans="1:15">
      <c r="A49" s="138" t="s">
        <v>227</v>
      </c>
      <c r="B49" s="1" t="s">
        <v>234</v>
      </c>
      <c r="C49" s="146">
        <v>219.73</v>
      </c>
      <c r="D49" s="146">
        <v>207.17</v>
      </c>
      <c r="E49" s="146">
        <v>235.79</v>
      </c>
      <c r="F49" s="146">
        <v>240.95</v>
      </c>
      <c r="G49" s="146">
        <v>127.5</v>
      </c>
      <c r="H49" s="146">
        <v>292.82</v>
      </c>
      <c r="I49" s="146">
        <v>277.94</v>
      </c>
      <c r="J49" s="146">
        <v>340.64</v>
      </c>
      <c r="K49" s="146">
        <v>284.75</v>
      </c>
      <c r="L49" s="146">
        <v>223.01</v>
      </c>
      <c r="M49" s="146">
        <v>251.45</v>
      </c>
      <c r="N49" s="146">
        <v>239.3</v>
      </c>
      <c r="O49" s="145">
        <f t="shared" si="1"/>
        <v>2941.05</v>
      </c>
    </row>
    <row r="50" spans="1:15">
      <c r="A50" s="138" t="s">
        <v>227</v>
      </c>
      <c r="B50" s="1" t="s">
        <v>235</v>
      </c>
      <c r="C50" s="146">
        <v>80.459999999999994</v>
      </c>
      <c r="D50" s="146">
        <v>78.47</v>
      </c>
      <c r="E50" s="146">
        <v>85.86</v>
      </c>
      <c r="F50" s="146">
        <v>79.58</v>
      </c>
      <c r="G50" s="146">
        <v>306.68</v>
      </c>
      <c r="H50" s="146">
        <v>92.92</v>
      </c>
      <c r="I50" s="146">
        <v>94.3</v>
      </c>
      <c r="J50" s="146">
        <v>109.44</v>
      </c>
      <c r="K50" s="146">
        <v>87.53</v>
      </c>
      <c r="L50" s="146">
        <v>90.09</v>
      </c>
      <c r="M50" s="146">
        <v>75.41</v>
      </c>
      <c r="N50" s="146">
        <v>77.099999999999994</v>
      </c>
      <c r="O50" s="145">
        <f t="shared" si="1"/>
        <v>1257.8399999999997</v>
      </c>
    </row>
    <row r="51" spans="1:15">
      <c r="A51" s="138" t="s">
        <v>227</v>
      </c>
      <c r="B51" s="1" t="s">
        <v>236</v>
      </c>
      <c r="C51" s="146">
        <v>55.55</v>
      </c>
      <c r="D51" s="146">
        <v>45.78</v>
      </c>
      <c r="E51" s="146">
        <v>49.86</v>
      </c>
      <c r="F51" s="146">
        <v>59.36</v>
      </c>
      <c r="G51" s="146">
        <v>61.8</v>
      </c>
      <c r="H51" s="146">
        <v>61.66</v>
      </c>
      <c r="I51" s="146">
        <v>66.91</v>
      </c>
      <c r="J51" s="146">
        <v>75.27</v>
      </c>
      <c r="K51" s="146">
        <v>61.23</v>
      </c>
      <c r="L51" s="146">
        <v>57.61</v>
      </c>
      <c r="M51" s="146">
        <v>56.35</v>
      </c>
      <c r="N51" s="146">
        <v>56.14</v>
      </c>
      <c r="O51" s="145">
        <f t="shared" si="1"/>
        <v>707.52</v>
      </c>
    </row>
    <row r="52" spans="1:15">
      <c r="A52" s="138" t="s">
        <v>227</v>
      </c>
      <c r="B52" s="1" t="s">
        <v>237</v>
      </c>
      <c r="C52" s="146">
        <v>455.35</v>
      </c>
      <c r="D52" s="146">
        <v>205.15</v>
      </c>
      <c r="E52" s="146">
        <v>240.46</v>
      </c>
      <c r="F52" s="146">
        <v>0</v>
      </c>
      <c r="G52" s="146">
        <v>515.85</v>
      </c>
      <c r="H52" s="146">
        <v>256.99</v>
      </c>
      <c r="I52" s="146">
        <v>267.32</v>
      </c>
      <c r="J52" s="146">
        <v>329.03</v>
      </c>
      <c r="K52" s="146">
        <v>0</v>
      </c>
      <c r="L52" s="146">
        <v>538.74</v>
      </c>
      <c r="M52" s="146">
        <v>236.66</v>
      </c>
      <c r="N52" s="146">
        <v>238.88</v>
      </c>
      <c r="O52" s="145">
        <f t="shared" si="1"/>
        <v>3284.4299999999994</v>
      </c>
    </row>
    <row r="53" spans="1:15">
      <c r="A53" s="138" t="s">
        <v>227</v>
      </c>
      <c r="B53" s="1" t="s">
        <v>534</v>
      </c>
      <c r="C53" s="146">
        <v>81.569999999999993</v>
      </c>
      <c r="D53" s="146">
        <v>52.9</v>
      </c>
      <c r="E53" s="146">
        <v>54.67</v>
      </c>
      <c r="F53" s="146">
        <v>51.6</v>
      </c>
      <c r="G53" s="146">
        <v>65.73</v>
      </c>
      <c r="H53" s="146">
        <v>69.099999999999994</v>
      </c>
      <c r="I53" s="146">
        <v>66.569999999999993</v>
      </c>
      <c r="J53" s="146">
        <v>71.8</v>
      </c>
      <c r="K53" s="146">
        <v>64.59</v>
      </c>
      <c r="L53" s="146">
        <v>51.16</v>
      </c>
      <c r="M53" s="146">
        <v>60.68</v>
      </c>
      <c r="N53" s="146">
        <v>59.27</v>
      </c>
      <c r="O53" s="145">
        <f t="shared" si="1"/>
        <v>749.63999999999987</v>
      </c>
    </row>
    <row r="54" spans="1:15">
      <c r="A54" s="138" t="s">
        <v>227</v>
      </c>
      <c r="B54" s="1" t="s">
        <v>238</v>
      </c>
      <c r="C54" s="146">
        <v>18.2</v>
      </c>
      <c r="D54" s="146">
        <v>41.15</v>
      </c>
      <c r="E54" s="146">
        <v>38.909999999999997</v>
      </c>
      <c r="F54" s="146">
        <v>38.24</v>
      </c>
      <c r="G54" s="146">
        <v>49.29</v>
      </c>
      <c r="H54" s="146">
        <v>48.87</v>
      </c>
      <c r="I54" s="146">
        <v>44.71</v>
      </c>
      <c r="J54" s="146">
        <v>51.95</v>
      </c>
      <c r="K54" s="146">
        <v>47.81</v>
      </c>
      <c r="L54" s="146">
        <v>37.19</v>
      </c>
      <c r="M54" s="146">
        <v>41.59</v>
      </c>
      <c r="N54" s="146">
        <v>33.04</v>
      </c>
      <c r="O54" s="145">
        <f t="shared" si="1"/>
        <v>490.95</v>
      </c>
    </row>
    <row r="55" spans="1:15">
      <c r="A55" s="138" t="s">
        <v>227</v>
      </c>
      <c r="B55" s="1" t="s">
        <v>239</v>
      </c>
      <c r="C55" s="146">
        <v>69.069999999999993</v>
      </c>
      <c r="D55" s="146">
        <v>61.01</v>
      </c>
      <c r="E55" s="146">
        <v>66.459999999999994</v>
      </c>
      <c r="F55" s="146">
        <v>71.33</v>
      </c>
      <c r="G55" s="146">
        <v>80.31</v>
      </c>
      <c r="H55" s="146">
        <v>80.47</v>
      </c>
      <c r="I55" s="146">
        <v>78.95</v>
      </c>
      <c r="J55" s="146">
        <v>95.05</v>
      </c>
      <c r="K55" s="146">
        <v>70.349999999999994</v>
      </c>
      <c r="L55" s="146">
        <v>70.069999999999993</v>
      </c>
      <c r="M55" s="146">
        <v>69.77</v>
      </c>
      <c r="N55" s="146">
        <v>71.150000000000006</v>
      </c>
      <c r="O55" s="145">
        <f t="shared" si="1"/>
        <v>883.9899999999999</v>
      </c>
    </row>
    <row r="56" spans="1:15">
      <c r="A56" s="138" t="s">
        <v>227</v>
      </c>
      <c r="B56" s="1" t="s">
        <v>227</v>
      </c>
      <c r="C56" s="146">
        <v>1522.34</v>
      </c>
      <c r="D56" s="146">
        <v>1350.45</v>
      </c>
      <c r="E56" s="146">
        <v>1563.69</v>
      </c>
      <c r="F56" s="146">
        <v>1538.42</v>
      </c>
      <c r="G56" s="146">
        <v>1708.94</v>
      </c>
      <c r="H56" s="146">
        <v>1627.79</v>
      </c>
      <c r="I56" s="146">
        <v>1644.83</v>
      </c>
      <c r="J56" s="146">
        <v>1828.46</v>
      </c>
      <c r="K56" s="146">
        <v>1581.4</v>
      </c>
      <c r="L56" s="146">
        <v>1598.51</v>
      </c>
      <c r="M56" s="146">
        <v>1453.53</v>
      </c>
      <c r="N56" s="146">
        <v>1471.45</v>
      </c>
      <c r="O56" s="145">
        <f t="shared" si="1"/>
        <v>18889.810000000001</v>
      </c>
    </row>
    <row r="57" spans="1:15">
      <c r="A57" s="138" t="s">
        <v>227</v>
      </c>
      <c r="B57" s="1" t="s">
        <v>240</v>
      </c>
      <c r="C57" s="146">
        <v>407.04</v>
      </c>
      <c r="D57" s="146">
        <v>367.87</v>
      </c>
      <c r="E57" s="146">
        <v>433.56</v>
      </c>
      <c r="F57" s="146">
        <v>413.74</v>
      </c>
      <c r="G57" s="146">
        <v>489.58</v>
      </c>
      <c r="H57" s="146">
        <v>467.81</v>
      </c>
      <c r="I57" s="146">
        <v>475.24</v>
      </c>
      <c r="J57" s="146">
        <v>535.86</v>
      </c>
      <c r="K57" s="146">
        <v>440.86</v>
      </c>
      <c r="L57" s="146">
        <v>439.64</v>
      </c>
      <c r="M57" s="146">
        <v>414.79</v>
      </c>
      <c r="N57" s="146">
        <v>400.42</v>
      </c>
      <c r="O57" s="145">
        <f t="shared" si="1"/>
        <v>5286.4100000000008</v>
      </c>
    </row>
    <row r="58" spans="1:15">
      <c r="A58" s="138" t="s">
        <v>227</v>
      </c>
      <c r="B58" s="1" t="s">
        <v>241</v>
      </c>
      <c r="C58" s="146">
        <v>18.64</v>
      </c>
      <c r="D58" s="146">
        <v>23.36</v>
      </c>
      <c r="E58" s="146">
        <v>27.35</v>
      </c>
      <c r="F58" s="146">
        <v>47.21</v>
      </c>
      <c r="G58" s="146">
        <v>30.42</v>
      </c>
      <c r="H58" s="146">
        <v>26.69</v>
      </c>
      <c r="I58" s="146">
        <v>29.43</v>
      </c>
      <c r="J58" s="146">
        <v>31.9</v>
      </c>
      <c r="K58" s="146">
        <v>37.03</v>
      </c>
      <c r="L58" s="146">
        <v>27.73</v>
      </c>
      <c r="M58" s="146">
        <v>23.56</v>
      </c>
      <c r="N58" s="146">
        <v>23.81</v>
      </c>
      <c r="O58" s="145">
        <f t="shared" si="1"/>
        <v>347.13000000000005</v>
      </c>
    </row>
    <row r="59" spans="1:15">
      <c r="A59" s="138" t="s">
        <v>214</v>
      </c>
      <c r="B59" s="1" t="s">
        <v>215</v>
      </c>
      <c r="C59" s="146">
        <v>85.7</v>
      </c>
      <c r="D59" s="146">
        <v>77.599999999999994</v>
      </c>
      <c r="E59" s="146">
        <v>85.6</v>
      </c>
      <c r="F59" s="146">
        <v>88.17</v>
      </c>
      <c r="G59" s="146">
        <v>94.7</v>
      </c>
      <c r="H59" s="146">
        <v>97.28</v>
      </c>
      <c r="I59" s="146">
        <v>84.78</v>
      </c>
      <c r="J59" s="146">
        <v>65.760000000000005</v>
      </c>
      <c r="K59" s="146">
        <v>65.02</v>
      </c>
      <c r="L59" s="146">
        <v>60.62</v>
      </c>
      <c r="M59" s="146">
        <v>54.14</v>
      </c>
      <c r="N59" s="146">
        <v>55.28</v>
      </c>
      <c r="O59" s="145">
        <f t="shared" si="1"/>
        <v>914.64999999999986</v>
      </c>
    </row>
    <row r="60" spans="1:15">
      <c r="A60" s="138" t="s">
        <v>214</v>
      </c>
      <c r="B60" s="1" t="s">
        <v>216</v>
      </c>
      <c r="C60" s="146">
        <v>83.94</v>
      </c>
      <c r="D60" s="146">
        <v>65.790000000000006</v>
      </c>
      <c r="E60" s="146">
        <v>78.599999999999994</v>
      </c>
      <c r="F60" s="146">
        <v>79.19</v>
      </c>
      <c r="G60" s="146">
        <v>84.94</v>
      </c>
      <c r="H60" s="146">
        <v>74.569999999999993</v>
      </c>
      <c r="I60" s="146">
        <v>88.41</v>
      </c>
      <c r="J60" s="146">
        <v>100.43</v>
      </c>
      <c r="K60" s="146">
        <v>81</v>
      </c>
      <c r="L60" s="146">
        <v>63.94</v>
      </c>
      <c r="M60" s="146">
        <v>26.21</v>
      </c>
      <c r="N60" s="146">
        <v>44.75</v>
      </c>
      <c r="O60" s="145">
        <f t="shared" si="1"/>
        <v>871.77</v>
      </c>
    </row>
    <row r="61" spans="1:15">
      <c r="A61" s="138" t="s">
        <v>214</v>
      </c>
      <c r="B61" s="1" t="s">
        <v>357</v>
      </c>
      <c r="C61" s="146">
        <v>10.5</v>
      </c>
      <c r="D61" s="146">
        <v>10.88</v>
      </c>
      <c r="E61" s="146">
        <v>12.81</v>
      </c>
      <c r="F61" s="146">
        <v>11.41</v>
      </c>
      <c r="G61" s="146">
        <v>13.2</v>
      </c>
      <c r="H61" s="146">
        <v>13.07</v>
      </c>
      <c r="I61" s="146">
        <v>19.28</v>
      </c>
      <c r="J61" s="146">
        <v>14.9</v>
      </c>
      <c r="K61" s="146">
        <v>14.08</v>
      </c>
      <c r="L61" s="146">
        <v>14.21</v>
      </c>
      <c r="M61" s="146">
        <v>11.07</v>
      </c>
      <c r="N61" s="146">
        <v>10.29</v>
      </c>
      <c r="O61" s="145">
        <f t="shared" si="1"/>
        <v>155.69999999999999</v>
      </c>
    </row>
    <row r="62" spans="1:15">
      <c r="A62" s="138" t="s">
        <v>214</v>
      </c>
      <c r="B62" s="1" t="s">
        <v>218</v>
      </c>
      <c r="C62" s="146">
        <v>142.30000000000001</v>
      </c>
      <c r="D62" s="146">
        <v>122.12</v>
      </c>
      <c r="E62" s="146">
        <v>135.87</v>
      </c>
      <c r="F62" s="146">
        <v>120.42</v>
      </c>
      <c r="G62" s="146">
        <v>112.49</v>
      </c>
      <c r="H62" s="146">
        <v>157.66</v>
      </c>
      <c r="I62" s="146">
        <v>134.27000000000001</v>
      </c>
      <c r="J62" s="146">
        <v>178.67</v>
      </c>
      <c r="K62" s="146">
        <v>148.49</v>
      </c>
      <c r="L62" s="146">
        <v>108.92</v>
      </c>
      <c r="M62" s="146">
        <v>157.86000000000001</v>
      </c>
      <c r="N62" s="146">
        <v>147.62</v>
      </c>
      <c r="O62" s="145">
        <f t="shared" si="1"/>
        <v>1666.69</v>
      </c>
    </row>
    <row r="63" spans="1:15">
      <c r="A63" s="138" t="s">
        <v>5</v>
      </c>
      <c r="B63" s="1" t="s">
        <v>11</v>
      </c>
      <c r="C63" s="146">
        <v>76.81</v>
      </c>
      <c r="D63" s="146">
        <v>75.709999999999994</v>
      </c>
      <c r="E63" s="146">
        <v>88.4</v>
      </c>
      <c r="F63" s="146">
        <v>93.37</v>
      </c>
      <c r="G63" s="146">
        <v>94.66</v>
      </c>
      <c r="H63" s="146">
        <v>106.81</v>
      </c>
      <c r="I63" s="146">
        <v>105.13</v>
      </c>
      <c r="J63" s="146">
        <v>120.26</v>
      </c>
      <c r="K63" s="146">
        <v>109.99</v>
      </c>
      <c r="L63" s="146">
        <v>94.38</v>
      </c>
      <c r="M63" s="146">
        <v>90.36</v>
      </c>
      <c r="N63" s="146">
        <v>90.38</v>
      </c>
      <c r="O63" s="145">
        <f t="shared" si="1"/>
        <v>1146.2599999999998</v>
      </c>
    </row>
    <row r="64" spans="1:15">
      <c r="A64" s="138" t="s">
        <v>5</v>
      </c>
      <c r="B64" s="1" t="s">
        <v>12</v>
      </c>
      <c r="C64" s="146">
        <v>60.12</v>
      </c>
      <c r="D64" s="146">
        <v>57.35</v>
      </c>
      <c r="E64" s="146">
        <v>61.3</v>
      </c>
      <c r="F64" s="146">
        <v>75.92</v>
      </c>
      <c r="G64" s="146">
        <v>77.13</v>
      </c>
      <c r="H64" s="146">
        <v>70.41</v>
      </c>
      <c r="I64" s="146">
        <v>76.040000000000006</v>
      </c>
      <c r="J64" s="146">
        <v>95.49</v>
      </c>
      <c r="K64" s="146">
        <v>75.3</v>
      </c>
      <c r="L64" s="146">
        <v>46.53</v>
      </c>
      <c r="M64" s="146">
        <v>65.56</v>
      </c>
      <c r="N64" s="146">
        <v>57.76</v>
      </c>
      <c r="O64" s="145">
        <f t="shared" si="1"/>
        <v>818.90999999999985</v>
      </c>
    </row>
    <row r="65" spans="1:15">
      <c r="A65" s="138" t="s">
        <v>5</v>
      </c>
      <c r="B65" s="1" t="s">
        <v>13</v>
      </c>
      <c r="C65" s="146">
        <v>36.46</v>
      </c>
      <c r="D65" s="146">
        <v>33</v>
      </c>
      <c r="E65" s="146">
        <v>34.53</v>
      </c>
      <c r="F65" s="146">
        <v>39.44</v>
      </c>
      <c r="G65" s="146">
        <v>42.41</v>
      </c>
      <c r="H65" s="146">
        <v>43.9</v>
      </c>
      <c r="I65" s="146">
        <v>40.53</v>
      </c>
      <c r="J65" s="146">
        <v>54.96</v>
      </c>
      <c r="K65" s="146">
        <v>36.94</v>
      </c>
      <c r="L65" s="146">
        <v>34.04</v>
      </c>
      <c r="M65" s="146">
        <v>38.57</v>
      </c>
      <c r="N65" s="146">
        <v>35.770000000000003</v>
      </c>
      <c r="O65" s="145">
        <f t="shared" si="1"/>
        <v>470.54999999999995</v>
      </c>
    </row>
    <row r="66" spans="1:15">
      <c r="A66" s="138" t="s">
        <v>5</v>
      </c>
      <c r="B66" s="1" t="s">
        <v>14</v>
      </c>
      <c r="C66" s="146">
        <v>39.520000000000003</v>
      </c>
      <c r="D66" s="146">
        <v>42.81</v>
      </c>
      <c r="E66" s="146">
        <v>41.43</v>
      </c>
      <c r="F66" s="146">
        <v>47.84</v>
      </c>
      <c r="G66" s="146">
        <v>48.98</v>
      </c>
      <c r="H66" s="146">
        <v>50.34</v>
      </c>
      <c r="I66" s="146">
        <v>48.58</v>
      </c>
      <c r="J66" s="146">
        <v>63.9</v>
      </c>
      <c r="K66" s="146">
        <v>52.16</v>
      </c>
      <c r="L66" s="146">
        <v>41.83</v>
      </c>
      <c r="M66" s="146">
        <v>49.95</v>
      </c>
      <c r="N66" s="146">
        <v>42.7</v>
      </c>
      <c r="O66" s="145">
        <f t="shared" si="1"/>
        <v>570.04</v>
      </c>
    </row>
    <row r="67" spans="1:15">
      <c r="A67" s="138" t="s">
        <v>5</v>
      </c>
      <c r="B67" s="1" t="s">
        <v>15</v>
      </c>
      <c r="C67" s="146">
        <v>29.69</v>
      </c>
      <c r="D67" s="146">
        <v>33.46</v>
      </c>
      <c r="E67" s="146">
        <v>36.159999999999997</v>
      </c>
      <c r="F67" s="146">
        <v>34.82</v>
      </c>
      <c r="G67" s="146">
        <v>35.49</v>
      </c>
      <c r="H67" s="146">
        <v>34.369999999999997</v>
      </c>
      <c r="I67" s="146">
        <v>37.409999999999997</v>
      </c>
      <c r="J67" s="146">
        <v>42.57</v>
      </c>
      <c r="K67" s="146">
        <v>37.22</v>
      </c>
      <c r="L67" s="146">
        <v>35.56</v>
      </c>
      <c r="M67" s="146">
        <v>39.729999999999997</v>
      </c>
      <c r="N67" s="146">
        <v>34.68</v>
      </c>
      <c r="O67" s="145">
        <f t="shared" si="1"/>
        <v>431.16000000000008</v>
      </c>
    </row>
    <row r="68" spans="1:15">
      <c r="A68" s="138" t="s">
        <v>76</v>
      </c>
      <c r="B68" s="1" t="s">
        <v>81</v>
      </c>
      <c r="C68" s="146">
        <v>1833.46</v>
      </c>
      <c r="D68" s="146">
        <v>1707.68</v>
      </c>
      <c r="E68" s="146">
        <v>1899.77</v>
      </c>
      <c r="F68" s="146">
        <v>1759.92</v>
      </c>
      <c r="G68" s="146">
        <v>2103.75</v>
      </c>
      <c r="H68" s="146">
        <v>2199.96</v>
      </c>
      <c r="I68" s="146">
        <v>2257.3200000000002</v>
      </c>
      <c r="J68" s="146">
        <v>2111.88</v>
      </c>
      <c r="K68" s="146">
        <v>2007.37</v>
      </c>
      <c r="L68" s="146">
        <v>1913.75</v>
      </c>
      <c r="M68" s="146">
        <v>1911.08</v>
      </c>
      <c r="N68" s="146">
        <v>1940.33</v>
      </c>
      <c r="O68" s="145">
        <f t="shared" si="1"/>
        <v>23646.270000000004</v>
      </c>
    </row>
    <row r="69" spans="1:15">
      <c r="A69" s="138" t="s">
        <v>76</v>
      </c>
      <c r="B69" s="1" t="s">
        <v>82</v>
      </c>
      <c r="C69" s="146">
        <v>49.46</v>
      </c>
      <c r="D69" s="146">
        <v>45.51</v>
      </c>
      <c r="E69" s="146">
        <v>47.43</v>
      </c>
      <c r="F69" s="146">
        <v>54.72</v>
      </c>
      <c r="G69" s="146">
        <v>54.76</v>
      </c>
      <c r="H69" s="146">
        <v>46.01</v>
      </c>
      <c r="I69" s="146">
        <v>46.59</v>
      </c>
      <c r="J69" s="146">
        <v>62.92</v>
      </c>
      <c r="K69" s="146">
        <v>51.11</v>
      </c>
      <c r="L69" s="146">
        <v>46.25</v>
      </c>
      <c r="M69" s="146">
        <v>46.62</v>
      </c>
      <c r="N69" s="146">
        <v>42.89</v>
      </c>
      <c r="O69" s="145">
        <f t="shared" si="1"/>
        <v>594.27</v>
      </c>
    </row>
    <row r="70" spans="1:15">
      <c r="A70" s="138" t="s">
        <v>76</v>
      </c>
      <c r="B70" s="1" t="s">
        <v>83</v>
      </c>
      <c r="C70" s="146">
        <v>306.32</v>
      </c>
      <c r="D70" s="146">
        <v>298.48</v>
      </c>
      <c r="E70" s="146">
        <v>325.79000000000002</v>
      </c>
      <c r="F70" s="146">
        <v>320.68</v>
      </c>
      <c r="G70" s="146">
        <v>372.65</v>
      </c>
      <c r="H70" s="146">
        <v>362.3</v>
      </c>
      <c r="I70" s="146">
        <v>376.17</v>
      </c>
      <c r="J70" s="146">
        <v>405.74</v>
      </c>
      <c r="K70" s="146">
        <v>346.99</v>
      </c>
      <c r="L70" s="146">
        <v>338.68</v>
      </c>
      <c r="M70" s="146">
        <v>308.69</v>
      </c>
      <c r="N70" s="146">
        <v>319.19</v>
      </c>
      <c r="O70" s="145">
        <f t="shared" si="1"/>
        <v>4081.68</v>
      </c>
    </row>
    <row r="71" spans="1:15">
      <c r="A71" s="138" t="s">
        <v>76</v>
      </c>
      <c r="B71" s="1" t="s">
        <v>84</v>
      </c>
      <c r="C71" s="146">
        <v>93.66</v>
      </c>
      <c r="D71" s="146">
        <v>82.69</v>
      </c>
      <c r="E71" s="146">
        <v>96.82</v>
      </c>
      <c r="F71" s="146">
        <v>98.08</v>
      </c>
      <c r="G71" s="146">
        <v>105.79</v>
      </c>
      <c r="H71" s="146">
        <v>114.47</v>
      </c>
      <c r="I71" s="146">
        <v>108.66</v>
      </c>
      <c r="J71" s="146">
        <v>128.51</v>
      </c>
      <c r="K71" s="146">
        <v>116.08</v>
      </c>
      <c r="L71" s="146">
        <v>93.25</v>
      </c>
      <c r="M71" s="146">
        <v>94.2</v>
      </c>
      <c r="N71" s="146">
        <v>96.4</v>
      </c>
      <c r="O71" s="145">
        <f t="shared" si="1"/>
        <v>1228.6100000000001</v>
      </c>
    </row>
    <row r="72" spans="1:15">
      <c r="A72" s="138" t="s">
        <v>76</v>
      </c>
      <c r="B72" s="1" t="s">
        <v>85</v>
      </c>
      <c r="C72" s="146">
        <v>28.51</v>
      </c>
      <c r="D72" s="146">
        <v>30.9</v>
      </c>
      <c r="E72" s="146">
        <v>30.86</v>
      </c>
      <c r="F72" s="146">
        <v>29.74</v>
      </c>
      <c r="G72" s="146">
        <v>36.11</v>
      </c>
      <c r="H72" s="146">
        <v>29.95</v>
      </c>
      <c r="I72" s="146">
        <v>38.96</v>
      </c>
      <c r="J72" s="146">
        <v>51.84</v>
      </c>
      <c r="K72" s="146">
        <v>48.2</v>
      </c>
      <c r="L72" s="146">
        <v>31.83</v>
      </c>
      <c r="M72" s="146">
        <v>41.05</v>
      </c>
      <c r="N72" s="146">
        <v>34.56</v>
      </c>
      <c r="O72" s="145">
        <f t="shared" si="1"/>
        <v>432.51</v>
      </c>
    </row>
    <row r="73" spans="1:15">
      <c r="A73" s="138" t="s">
        <v>76</v>
      </c>
      <c r="B73" s="1" t="s">
        <v>86</v>
      </c>
      <c r="C73" s="146">
        <v>181.22</v>
      </c>
      <c r="D73" s="146">
        <v>174.21</v>
      </c>
      <c r="E73" s="146">
        <v>202.62</v>
      </c>
      <c r="F73" s="146">
        <v>204.33</v>
      </c>
      <c r="G73" s="146">
        <v>241.09</v>
      </c>
      <c r="H73" s="146">
        <v>238.63</v>
      </c>
      <c r="I73" s="146">
        <v>230.87</v>
      </c>
      <c r="J73" s="146">
        <v>277.75</v>
      </c>
      <c r="K73" s="146">
        <v>228.6</v>
      </c>
      <c r="L73" s="146">
        <v>196.53</v>
      </c>
      <c r="M73" s="146">
        <v>188.52</v>
      </c>
      <c r="N73" s="146">
        <v>177.92</v>
      </c>
      <c r="O73" s="145">
        <f t="shared" si="1"/>
        <v>2542.29</v>
      </c>
    </row>
    <row r="74" spans="1:15">
      <c r="A74" s="138" t="s">
        <v>76</v>
      </c>
      <c r="B74" s="1" t="s">
        <v>87</v>
      </c>
      <c r="C74" s="146">
        <v>383.27</v>
      </c>
      <c r="D74" s="146">
        <v>355.41</v>
      </c>
      <c r="E74" s="146">
        <v>414.22</v>
      </c>
      <c r="F74" s="146">
        <v>406.4</v>
      </c>
      <c r="G74" s="146">
        <v>471.68</v>
      </c>
      <c r="H74" s="146">
        <v>454.26</v>
      </c>
      <c r="I74" s="146">
        <v>489.88</v>
      </c>
      <c r="J74" s="146">
        <v>523.42999999999995</v>
      </c>
      <c r="K74" s="146">
        <v>469.49</v>
      </c>
      <c r="L74" s="146">
        <v>410.84</v>
      </c>
      <c r="M74" s="146">
        <v>403.67</v>
      </c>
      <c r="N74" s="146">
        <v>406.57</v>
      </c>
      <c r="O74" s="145">
        <f t="shared" si="1"/>
        <v>5189.12</v>
      </c>
    </row>
    <row r="75" spans="1:15">
      <c r="A75" s="138" t="s">
        <v>76</v>
      </c>
      <c r="B75" s="1" t="s">
        <v>88</v>
      </c>
      <c r="C75" s="146">
        <v>23.52</v>
      </c>
      <c r="D75" s="146">
        <v>16.54</v>
      </c>
      <c r="E75" s="146">
        <v>16.670000000000002</v>
      </c>
      <c r="F75" s="146">
        <v>10.86</v>
      </c>
      <c r="G75" s="146">
        <v>15.06</v>
      </c>
      <c r="H75" s="146">
        <v>13.93</v>
      </c>
      <c r="I75" s="146">
        <v>7.95</v>
      </c>
      <c r="J75" s="146">
        <v>0</v>
      </c>
      <c r="K75" s="146">
        <v>0</v>
      </c>
      <c r="L75" s="146">
        <v>0</v>
      </c>
      <c r="M75" s="146">
        <v>0</v>
      </c>
      <c r="N75" s="146">
        <v>0</v>
      </c>
      <c r="O75" s="145">
        <f t="shared" si="1"/>
        <v>104.53000000000002</v>
      </c>
    </row>
    <row r="76" spans="1:15">
      <c r="A76" s="138" t="s">
        <v>76</v>
      </c>
      <c r="B76" s="1" t="s">
        <v>90</v>
      </c>
      <c r="C76" s="146">
        <v>30.93</v>
      </c>
      <c r="D76" s="146">
        <v>35.270000000000003</v>
      </c>
      <c r="E76" s="146">
        <v>34.92</v>
      </c>
      <c r="F76" s="146">
        <v>38.51</v>
      </c>
      <c r="G76" s="146">
        <v>41.21</v>
      </c>
      <c r="H76" s="146">
        <v>37.89</v>
      </c>
      <c r="I76" s="146">
        <v>37.340000000000003</v>
      </c>
      <c r="J76" s="146">
        <v>48.04</v>
      </c>
      <c r="K76" s="146">
        <v>42.01</v>
      </c>
      <c r="L76" s="146">
        <v>32.68</v>
      </c>
      <c r="M76" s="146">
        <v>33.020000000000003</v>
      </c>
      <c r="N76" s="146">
        <v>32.53</v>
      </c>
      <c r="O76" s="145">
        <f t="shared" si="1"/>
        <v>444.35</v>
      </c>
    </row>
    <row r="77" spans="1:15">
      <c r="A77" s="138" t="s">
        <v>98</v>
      </c>
      <c r="B77" s="1" t="s">
        <v>107</v>
      </c>
      <c r="C77" s="146">
        <v>172.64</v>
      </c>
      <c r="D77" s="146">
        <v>138.84</v>
      </c>
      <c r="E77" s="146">
        <v>7.01</v>
      </c>
      <c r="F77" s="146">
        <v>0</v>
      </c>
      <c r="G77" s="146">
        <v>0</v>
      </c>
      <c r="H77" s="146">
        <v>0</v>
      </c>
      <c r="I77" s="146">
        <v>0</v>
      </c>
      <c r="J77" s="146">
        <v>0</v>
      </c>
      <c r="K77" s="146">
        <v>0</v>
      </c>
      <c r="L77" s="146">
        <v>0</v>
      </c>
      <c r="M77" s="146">
        <v>0</v>
      </c>
      <c r="N77" s="146">
        <v>93.8</v>
      </c>
      <c r="O77" s="145">
        <f t="shared" si="1"/>
        <v>412.29</v>
      </c>
    </row>
    <row r="78" spans="1:15">
      <c r="A78" s="70" t="s">
        <v>98</v>
      </c>
      <c r="B78" s="1" t="s">
        <v>108</v>
      </c>
      <c r="C78" s="146">
        <v>96.22</v>
      </c>
      <c r="D78" s="146">
        <v>85.78</v>
      </c>
      <c r="E78" s="146">
        <v>101.34</v>
      </c>
      <c r="F78" s="146">
        <v>102.08</v>
      </c>
      <c r="G78" s="146">
        <v>105.9</v>
      </c>
      <c r="H78" s="146">
        <v>106.12</v>
      </c>
      <c r="I78" s="146">
        <v>124.93</v>
      </c>
      <c r="J78" s="146">
        <v>126.62</v>
      </c>
      <c r="K78" s="146">
        <v>117.15</v>
      </c>
      <c r="L78" s="146">
        <v>94.41</v>
      </c>
      <c r="M78" s="146">
        <v>102.59</v>
      </c>
      <c r="N78" s="146">
        <v>0</v>
      </c>
      <c r="O78" s="145">
        <f t="shared" si="1"/>
        <v>1163.1400000000001</v>
      </c>
    </row>
    <row r="79" spans="1:15">
      <c r="A79" s="71" t="s">
        <v>183</v>
      </c>
      <c r="B79" s="1" t="s">
        <v>184</v>
      </c>
      <c r="C79" s="146">
        <v>189.33</v>
      </c>
      <c r="D79" s="146">
        <v>164.31</v>
      </c>
      <c r="E79" s="146">
        <v>185.29</v>
      </c>
      <c r="F79" s="146">
        <v>202.85</v>
      </c>
      <c r="G79" s="146">
        <v>210.37</v>
      </c>
      <c r="H79" s="146">
        <v>220.95</v>
      </c>
      <c r="I79" s="146">
        <v>203.77</v>
      </c>
      <c r="J79" s="146">
        <v>228.42</v>
      </c>
      <c r="K79" s="146">
        <v>219.67</v>
      </c>
      <c r="L79" s="146">
        <v>202.49</v>
      </c>
      <c r="M79" s="146">
        <v>179.6</v>
      </c>
      <c r="N79" s="146">
        <v>196.09</v>
      </c>
      <c r="O79" s="145">
        <f t="shared" si="1"/>
        <v>2403.1400000000003</v>
      </c>
    </row>
    <row r="80" spans="1:15">
      <c r="A80" s="71" t="s">
        <v>183</v>
      </c>
      <c r="B80" s="1" t="s">
        <v>185</v>
      </c>
      <c r="C80" s="146">
        <v>0</v>
      </c>
      <c r="D80" s="146">
        <v>0</v>
      </c>
      <c r="E80" s="146"/>
      <c r="F80" s="146">
        <v>0</v>
      </c>
      <c r="G80" s="146">
        <v>0</v>
      </c>
      <c r="H80" s="146">
        <v>0</v>
      </c>
      <c r="I80" s="146">
        <v>141.43</v>
      </c>
      <c r="J80" s="146">
        <v>299.75</v>
      </c>
      <c r="K80" s="146">
        <v>258.74</v>
      </c>
      <c r="L80" s="146">
        <v>215.49</v>
      </c>
      <c r="M80" s="146">
        <v>223.55</v>
      </c>
      <c r="N80" s="146">
        <v>233.04</v>
      </c>
      <c r="O80" s="145">
        <f t="shared" si="1"/>
        <v>1372</v>
      </c>
    </row>
    <row r="81" spans="1:15">
      <c r="A81" s="138" t="s">
        <v>76</v>
      </c>
      <c r="B81" s="1" t="s">
        <v>77</v>
      </c>
      <c r="C81" s="1">
        <v>305</v>
      </c>
      <c r="D81" s="1">
        <v>210</v>
      </c>
      <c r="E81" s="1">
        <v>219</v>
      </c>
      <c r="F81" s="1">
        <v>315</v>
      </c>
      <c r="G81" s="1">
        <v>356</v>
      </c>
      <c r="H81" s="1">
        <v>316</v>
      </c>
      <c r="I81" s="1"/>
      <c r="J81" s="1"/>
      <c r="K81" s="1">
        <v>350</v>
      </c>
      <c r="L81" s="1"/>
      <c r="M81" s="1">
        <v>310</v>
      </c>
      <c r="N81" s="1">
        <v>366</v>
      </c>
      <c r="O81" s="145">
        <f>SUM(C81:N81)</f>
        <v>2747</v>
      </c>
    </row>
    <row r="82" spans="1:15">
      <c r="A82" s="138" t="s">
        <v>76</v>
      </c>
      <c r="B82" s="1" t="s">
        <v>76</v>
      </c>
      <c r="C82" s="1">
        <v>322</v>
      </c>
      <c r="D82" s="1">
        <v>275</v>
      </c>
      <c r="E82" s="1">
        <v>213</v>
      </c>
      <c r="F82" s="1">
        <v>273</v>
      </c>
      <c r="G82" s="1">
        <v>310</v>
      </c>
      <c r="H82" s="1">
        <v>314</v>
      </c>
      <c r="I82" s="1">
        <v>300</v>
      </c>
      <c r="J82" s="1">
        <v>442</v>
      </c>
      <c r="K82" s="1">
        <v>320</v>
      </c>
      <c r="L82" s="1">
        <v>440</v>
      </c>
      <c r="M82" s="1">
        <v>327</v>
      </c>
      <c r="N82" s="1">
        <v>399</v>
      </c>
      <c r="O82" s="145">
        <f t="shared" ref="O82:O95" si="2">SUM(C82:N82)</f>
        <v>3935</v>
      </c>
    </row>
    <row r="83" spans="1:15">
      <c r="A83" s="138" t="s">
        <v>76</v>
      </c>
      <c r="B83" s="1" t="s">
        <v>78</v>
      </c>
      <c r="C83" s="1">
        <v>121</v>
      </c>
      <c r="D83" s="1">
        <v>105</v>
      </c>
      <c r="E83" s="1">
        <v>124</v>
      </c>
      <c r="F83" s="1">
        <v>111</v>
      </c>
      <c r="G83" s="1">
        <v>151</v>
      </c>
      <c r="H83" s="1">
        <v>169</v>
      </c>
      <c r="I83" s="1">
        <v>127</v>
      </c>
      <c r="J83" s="1">
        <v>114</v>
      </c>
      <c r="K83" s="1"/>
      <c r="L83" s="1">
        <v>97</v>
      </c>
      <c r="M83" s="1"/>
      <c r="N83" s="1">
        <v>193</v>
      </c>
      <c r="O83" s="145">
        <f t="shared" si="2"/>
        <v>1312</v>
      </c>
    </row>
    <row r="84" spans="1:15">
      <c r="A84" s="138" t="s">
        <v>76</v>
      </c>
      <c r="B84" s="1" t="s">
        <v>79</v>
      </c>
      <c r="C84" s="1">
        <v>140</v>
      </c>
      <c r="D84" s="1">
        <v>160</v>
      </c>
      <c r="E84" s="1">
        <v>180</v>
      </c>
      <c r="F84" s="1">
        <v>180</v>
      </c>
      <c r="G84" s="1"/>
      <c r="H84" s="1"/>
      <c r="I84" s="1"/>
      <c r="J84" s="1"/>
      <c r="K84" s="1">
        <v>170</v>
      </c>
      <c r="L84" s="1"/>
      <c r="M84" s="1">
        <v>180</v>
      </c>
      <c r="N84" s="1"/>
      <c r="O84" s="145">
        <f t="shared" si="2"/>
        <v>1010</v>
      </c>
    </row>
    <row r="85" spans="1:15">
      <c r="A85" s="138" t="s">
        <v>76</v>
      </c>
      <c r="B85" s="1" t="s">
        <v>80</v>
      </c>
      <c r="C85" s="1"/>
      <c r="D85" s="1">
        <v>145</v>
      </c>
      <c r="E85" s="1">
        <v>162</v>
      </c>
      <c r="F85" s="1">
        <v>163</v>
      </c>
      <c r="G85" s="1">
        <v>113</v>
      </c>
      <c r="H85" s="1">
        <v>144</v>
      </c>
      <c r="I85" s="1">
        <v>163</v>
      </c>
      <c r="J85" s="1">
        <v>123</v>
      </c>
      <c r="K85" s="1"/>
      <c r="L85" s="1"/>
      <c r="M85" s="1"/>
      <c r="N85" s="1">
        <v>194</v>
      </c>
      <c r="O85" s="145">
        <f t="shared" si="2"/>
        <v>1207</v>
      </c>
    </row>
    <row r="86" spans="1:15">
      <c r="A86" s="147" t="s">
        <v>98</v>
      </c>
      <c r="B86" s="1" t="s">
        <v>99</v>
      </c>
      <c r="C86" s="1">
        <v>479</v>
      </c>
      <c r="D86" s="1">
        <v>244</v>
      </c>
      <c r="E86" s="1">
        <v>113</v>
      </c>
      <c r="F86" s="1">
        <v>435</v>
      </c>
      <c r="G86" s="1"/>
      <c r="H86" s="1"/>
      <c r="I86" s="1"/>
      <c r="J86" s="1"/>
      <c r="K86" s="1">
        <v>344</v>
      </c>
      <c r="L86" s="1"/>
      <c r="M86" s="1"/>
      <c r="N86" s="1">
        <v>348</v>
      </c>
      <c r="O86" s="145">
        <f t="shared" si="2"/>
        <v>1963</v>
      </c>
    </row>
    <row r="87" spans="1:15">
      <c r="A87" s="147" t="s">
        <v>98</v>
      </c>
      <c r="B87" s="1" t="s">
        <v>100</v>
      </c>
      <c r="C87" s="1">
        <v>139</v>
      </c>
      <c r="D87" s="1"/>
      <c r="E87" s="1">
        <v>115</v>
      </c>
      <c r="F87" s="1"/>
      <c r="G87" s="1">
        <v>91</v>
      </c>
      <c r="H87" s="1">
        <v>84</v>
      </c>
      <c r="I87" s="1">
        <v>140</v>
      </c>
      <c r="J87" s="1">
        <v>159</v>
      </c>
      <c r="K87" s="1"/>
      <c r="L87" s="1">
        <v>136</v>
      </c>
      <c r="M87" s="1"/>
      <c r="N87" s="1">
        <v>159</v>
      </c>
      <c r="O87" s="145">
        <f t="shared" si="2"/>
        <v>1023</v>
      </c>
    </row>
    <row r="88" spans="1:15">
      <c r="A88" s="147" t="s">
        <v>98</v>
      </c>
      <c r="B88" s="1" t="s">
        <v>101</v>
      </c>
      <c r="C88" s="1"/>
      <c r="D88" s="1">
        <v>48</v>
      </c>
      <c r="E88" s="1">
        <v>53</v>
      </c>
      <c r="F88" s="1">
        <v>54</v>
      </c>
      <c r="G88" s="1">
        <v>58</v>
      </c>
      <c r="H88" s="1">
        <v>59</v>
      </c>
      <c r="I88" s="1">
        <v>57</v>
      </c>
      <c r="J88" s="1">
        <v>60</v>
      </c>
      <c r="K88" s="1"/>
      <c r="L88" s="1">
        <v>60</v>
      </c>
      <c r="M88" s="1"/>
      <c r="N88" s="1">
        <v>75</v>
      </c>
      <c r="O88" s="145">
        <f t="shared" si="2"/>
        <v>524</v>
      </c>
    </row>
    <row r="89" spans="1:15">
      <c r="A89" s="147" t="s">
        <v>98</v>
      </c>
      <c r="B89" s="1" t="s">
        <v>102</v>
      </c>
      <c r="C89" s="1"/>
      <c r="D89" s="1">
        <v>48</v>
      </c>
      <c r="E89" s="1"/>
      <c r="F89" s="1"/>
      <c r="G89" s="1"/>
      <c r="H89" s="1"/>
      <c r="I89" s="1">
        <v>53</v>
      </c>
      <c r="J89" s="1">
        <v>59</v>
      </c>
      <c r="K89" s="1"/>
      <c r="L89" s="1">
        <v>64</v>
      </c>
      <c r="M89" s="1"/>
      <c r="N89" s="1">
        <v>78</v>
      </c>
      <c r="O89" s="145">
        <f t="shared" si="2"/>
        <v>302</v>
      </c>
    </row>
    <row r="90" spans="1:15">
      <c r="A90" s="147" t="s">
        <v>98</v>
      </c>
      <c r="B90" s="1" t="s">
        <v>103</v>
      </c>
      <c r="C90" s="1"/>
      <c r="D90" s="1"/>
      <c r="E90" s="1"/>
      <c r="F90" s="1">
        <v>32</v>
      </c>
      <c r="G90" s="1"/>
      <c r="H90" s="1"/>
      <c r="I90" s="1">
        <v>30</v>
      </c>
      <c r="J90" s="1">
        <v>26</v>
      </c>
      <c r="K90" s="1"/>
      <c r="L90" s="1">
        <v>74</v>
      </c>
      <c r="M90" s="1"/>
      <c r="N90" s="1">
        <v>64</v>
      </c>
      <c r="O90" s="145">
        <f t="shared" si="2"/>
        <v>226</v>
      </c>
    </row>
    <row r="91" spans="1:15">
      <c r="A91" s="147" t="s">
        <v>98</v>
      </c>
      <c r="B91" s="1" t="s">
        <v>104</v>
      </c>
      <c r="C91" s="1"/>
      <c r="D91" s="1">
        <v>119</v>
      </c>
      <c r="E91" s="1">
        <v>82</v>
      </c>
      <c r="F91" s="1">
        <v>78</v>
      </c>
      <c r="G91" s="1">
        <v>46</v>
      </c>
      <c r="H91" s="1">
        <v>46</v>
      </c>
      <c r="I91" s="1">
        <v>55</v>
      </c>
      <c r="J91" s="1">
        <v>112</v>
      </c>
      <c r="K91" s="1"/>
      <c r="L91" s="1">
        <v>119</v>
      </c>
      <c r="M91" s="1"/>
      <c r="N91" s="1">
        <v>108</v>
      </c>
      <c r="O91" s="145">
        <f t="shared" si="2"/>
        <v>765</v>
      </c>
    </row>
    <row r="92" spans="1:15">
      <c r="A92" s="147" t="s">
        <v>98</v>
      </c>
      <c r="B92" s="1" t="s">
        <v>107</v>
      </c>
      <c r="C92" s="1"/>
      <c r="D92" s="1"/>
      <c r="E92" s="1"/>
      <c r="F92" s="1">
        <v>137</v>
      </c>
      <c r="G92" s="1">
        <v>41</v>
      </c>
      <c r="H92" s="1">
        <v>40</v>
      </c>
      <c r="I92" s="1">
        <v>57</v>
      </c>
      <c r="J92" s="1">
        <v>131</v>
      </c>
      <c r="K92" s="1"/>
      <c r="L92" s="1">
        <v>160</v>
      </c>
      <c r="M92" s="1">
        <v>135</v>
      </c>
      <c r="N92" s="1">
        <v>189</v>
      </c>
      <c r="O92" s="145">
        <f t="shared" si="2"/>
        <v>890</v>
      </c>
    </row>
    <row r="93" spans="1:15">
      <c r="A93" s="147" t="s">
        <v>98</v>
      </c>
      <c r="B93" s="1" t="s">
        <v>198</v>
      </c>
      <c r="C93" s="1"/>
      <c r="D93" s="1">
        <v>135</v>
      </c>
      <c r="E93" s="1">
        <v>156</v>
      </c>
      <c r="F93" s="1"/>
      <c r="G93" s="1"/>
      <c r="H93" s="1">
        <v>197</v>
      </c>
      <c r="I93" s="1">
        <v>260</v>
      </c>
      <c r="J93" s="1">
        <v>200</v>
      </c>
      <c r="K93" s="1">
        <v>262</v>
      </c>
      <c r="L93" s="1">
        <v>103</v>
      </c>
      <c r="M93" s="1"/>
      <c r="N93" s="1">
        <v>264</v>
      </c>
      <c r="O93" s="145">
        <f t="shared" si="2"/>
        <v>1577</v>
      </c>
    </row>
    <row r="94" spans="1:15">
      <c r="A94" s="147" t="s">
        <v>98</v>
      </c>
      <c r="B94" s="1" t="s">
        <v>105</v>
      </c>
      <c r="C94" s="1"/>
      <c r="D94" s="1"/>
      <c r="E94" s="1"/>
      <c r="F94" s="1">
        <v>157</v>
      </c>
      <c r="G94" s="1">
        <v>33</v>
      </c>
      <c r="H94" s="1">
        <v>33</v>
      </c>
      <c r="I94" s="1">
        <v>234</v>
      </c>
      <c r="J94" s="1">
        <v>283</v>
      </c>
      <c r="K94" s="1"/>
      <c r="L94" s="1">
        <v>321</v>
      </c>
      <c r="M94" s="1">
        <v>245</v>
      </c>
      <c r="N94" s="1">
        <v>247</v>
      </c>
      <c r="O94" s="145">
        <f t="shared" si="2"/>
        <v>1553</v>
      </c>
    </row>
    <row r="95" spans="1:15">
      <c r="A95" s="147" t="s">
        <v>98</v>
      </c>
      <c r="B95" s="148" t="s">
        <v>106</v>
      </c>
      <c r="C95" s="1"/>
      <c r="D95" s="1"/>
      <c r="E95" s="1"/>
      <c r="F95" s="1">
        <v>70</v>
      </c>
      <c r="G95" s="1">
        <v>5</v>
      </c>
      <c r="H95" s="1">
        <v>19</v>
      </c>
      <c r="I95" s="1"/>
      <c r="J95" s="1">
        <v>79</v>
      </c>
      <c r="K95" s="1"/>
      <c r="L95" s="1">
        <v>130</v>
      </c>
      <c r="M95" s="1"/>
      <c r="N95" s="1">
        <v>102</v>
      </c>
      <c r="O95" s="145">
        <f t="shared" si="2"/>
        <v>405</v>
      </c>
    </row>
    <row r="96" spans="1:15">
      <c r="A96" s="1" t="s">
        <v>5</v>
      </c>
      <c r="B96" s="1" t="s">
        <v>5</v>
      </c>
      <c r="C96" s="1">
        <v>239.03</v>
      </c>
      <c r="D96" s="1">
        <v>208.59</v>
      </c>
      <c r="E96" s="1">
        <v>213.16</v>
      </c>
      <c r="F96" s="1">
        <v>216.53</v>
      </c>
      <c r="G96" s="1">
        <v>233.66</v>
      </c>
      <c r="H96" s="1">
        <v>321.02999999999997</v>
      </c>
      <c r="I96" s="1">
        <v>307.06</v>
      </c>
      <c r="J96" s="1">
        <v>251.68</v>
      </c>
      <c r="K96" s="1">
        <v>300.75</v>
      </c>
      <c r="L96" s="1">
        <v>161.46</v>
      </c>
      <c r="M96" s="1">
        <v>161.53</v>
      </c>
      <c r="N96" s="1">
        <v>288.87</v>
      </c>
      <c r="O96" s="145">
        <f>SUM(C96:N96)</f>
        <v>2903.35</v>
      </c>
    </row>
    <row r="97" spans="1:15">
      <c r="A97" s="138" t="s">
        <v>214</v>
      </c>
      <c r="B97" s="1" t="s">
        <v>219</v>
      </c>
      <c r="C97" s="1">
        <v>195.91</v>
      </c>
      <c r="D97" s="1">
        <v>239.13</v>
      </c>
      <c r="E97" s="1">
        <v>251.76</v>
      </c>
      <c r="F97" s="1">
        <v>214.69</v>
      </c>
      <c r="G97" s="1">
        <v>319.76</v>
      </c>
      <c r="H97" s="1">
        <v>356.44</v>
      </c>
      <c r="I97" s="1">
        <v>335.87</v>
      </c>
      <c r="J97" s="1">
        <v>386.54</v>
      </c>
      <c r="K97" s="1">
        <v>353.41</v>
      </c>
      <c r="L97" s="1">
        <v>287.77</v>
      </c>
      <c r="M97" s="1">
        <v>272.39999999999998</v>
      </c>
      <c r="N97" s="1">
        <v>276.19</v>
      </c>
      <c r="O97" s="145">
        <f t="shared" ref="O97:O160" si="3">SUM(C97:N97)</f>
        <v>3489.87</v>
      </c>
    </row>
    <row r="98" spans="1:15">
      <c r="A98" s="138" t="s">
        <v>214</v>
      </c>
      <c r="B98" s="1" t="s">
        <v>214</v>
      </c>
      <c r="C98" s="1">
        <v>1351.7</v>
      </c>
      <c r="D98" s="1">
        <v>1763.61</v>
      </c>
      <c r="E98" s="1">
        <v>1973.08</v>
      </c>
      <c r="F98" s="1">
        <v>1349.83</v>
      </c>
      <c r="G98" s="1">
        <v>2260.7199999999998</v>
      </c>
      <c r="H98" s="1">
        <v>2213.7800000000002</v>
      </c>
      <c r="I98" s="1">
        <v>3509.6</v>
      </c>
      <c r="J98" s="1">
        <v>4796.92</v>
      </c>
      <c r="K98" s="1">
        <v>3590.85</v>
      </c>
      <c r="L98" s="1">
        <v>3190.11</v>
      </c>
      <c r="M98" s="1">
        <v>4668.1400000000003</v>
      </c>
      <c r="N98" s="1">
        <v>2821.1</v>
      </c>
      <c r="O98" s="145">
        <f t="shared" si="3"/>
        <v>33489.439999999995</v>
      </c>
    </row>
    <row r="99" spans="1:15">
      <c r="A99" s="138" t="s">
        <v>214</v>
      </c>
      <c r="B99" s="1" t="s">
        <v>220</v>
      </c>
      <c r="C99" s="1">
        <v>477.73</v>
      </c>
      <c r="D99" s="1">
        <v>480.2</v>
      </c>
      <c r="E99" s="1">
        <v>526.33000000000004</v>
      </c>
      <c r="F99" s="1">
        <v>298.18</v>
      </c>
      <c r="G99" s="1">
        <v>680.21</v>
      </c>
      <c r="H99" s="1">
        <v>720.04</v>
      </c>
      <c r="I99" s="1">
        <v>640.03</v>
      </c>
      <c r="J99" s="1">
        <v>770.55</v>
      </c>
      <c r="K99" s="1">
        <v>648.66</v>
      </c>
      <c r="L99" s="1">
        <v>536.39</v>
      </c>
      <c r="M99" s="1">
        <v>548.42999999999995</v>
      </c>
      <c r="N99" s="1">
        <v>581.67999999999995</v>
      </c>
      <c r="O99" s="145">
        <f t="shared" si="3"/>
        <v>6908.4300000000012</v>
      </c>
    </row>
    <row r="100" spans="1:15">
      <c r="A100" s="138" t="s">
        <v>214</v>
      </c>
      <c r="B100" s="1" t="s">
        <v>221</v>
      </c>
      <c r="C100" s="1">
        <v>1.48</v>
      </c>
      <c r="D100" s="1">
        <v>1.29</v>
      </c>
      <c r="E100" s="149">
        <v>0</v>
      </c>
      <c r="F100" s="149">
        <v>0</v>
      </c>
      <c r="G100" s="149">
        <v>0</v>
      </c>
      <c r="H100" s="149">
        <v>0</v>
      </c>
      <c r="I100" s="149">
        <v>0</v>
      </c>
      <c r="J100" s="149">
        <v>0</v>
      </c>
      <c r="K100" s="1">
        <v>2.6</v>
      </c>
      <c r="L100" s="1">
        <v>4.0199999999999996</v>
      </c>
      <c r="M100" s="1">
        <v>5.57</v>
      </c>
      <c r="N100" s="1">
        <v>4.46</v>
      </c>
      <c r="O100" s="145">
        <f t="shared" si="3"/>
        <v>19.420000000000002</v>
      </c>
    </row>
    <row r="101" spans="1:15">
      <c r="A101" s="138" t="s">
        <v>214</v>
      </c>
      <c r="B101" s="1" t="s">
        <v>222</v>
      </c>
      <c r="C101" s="1">
        <v>352.77</v>
      </c>
      <c r="D101" s="149">
        <v>399.4</v>
      </c>
      <c r="E101" s="1">
        <v>387.46</v>
      </c>
      <c r="F101" s="1">
        <v>328.58</v>
      </c>
      <c r="G101" s="1">
        <v>642.23</v>
      </c>
      <c r="H101" s="1">
        <v>593.58000000000004</v>
      </c>
      <c r="I101" s="1">
        <v>587.74</v>
      </c>
      <c r="J101" s="1">
        <v>168.98</v>
      </c>
      <c r="K101" s="1">
        <v>398.91</v>
      </c>
      <c r="L101" s="1">
        <v>354.19</v>
      </c>
      <c r="M101" s="1">
        <v>319.51</v>
      </c>
      <c r="N101" s="1">
        <v>397.27</v>
      </c>
      <c r="O101" s="145">
        <f>SUM(C101:N101)</f>
        <v>4930.619999999999</v>
      </c>
    </row>
    <row r="102" spans="1:15">
      <c r="A102" s="138" t="s">
        <v>214</v>
      </c>
      <c r="B102" s="1" t="s">
        <v>223</v>
      </c>
      <c r="C102" s="149">
        <v>0</v>
      </c>
      <c r="D102" s="1">
        <v>7.11</v>
      </c>
      <c r="E102" s="1">
        <v>6.72</v>
      </c>
      <c r="F102" s="1">
        <v>0</v>
      </c>
      <c r="G102" s="149">
        <v>7.58</v>
      </c>
      <c r="H102" s="1">
        <v>8.01</v>
      </c>
      <c r="I102" s="1">
        <v>8.07</v>
      </c>
      <c r="J102" s="149">
        <v>6.39</v>
      </c>
      <c r="K102" s="1">
        <v>13.06</v>
      </c>
      <c r="L102" s="149">
        <v>5.47</v>
      </c>
      <c r="M102" s="1">
        <v>6.74</v>
      </c>
      <c r="N102" s="1">
        <v>10.83</v>
      </c>
      <c r="O102" s="145">
        <f>SUM(C102:N102)</f>
        <v>79.98</v>
      </c>
    </row>
    <row r="103" spans="1:15">
      <c r="A103" s="138" t="s">
        <v>214</v>
      </c>
      <c r="B103" s="1" t="s">
        <v>224</v>
      </c>
      <c r="C103" s="1">
        <v>14.18</v>
      </c>
      <c r="D103" s="1">
        <v>17.29</v>
      </c>
      <c r="E103" s="1">
        <v>17.149999999999999</v>
      </c>
      <c r="F103" s="1">
        <v>15.67</v>
      </c>
      <c r="G103" s="1">
        <v>20.89</v>
      </c>
      <c r="H103" s="1">
        <v>18.399999999999999</v>
      </c>
      <c r="I103" s="1">
        <v>24.58</v>
      </c>
      <c r="J103" s="1">
        <v>24.03</v>
      </c>
      <c r="K103" s="1">
        <v>22.19</v>
      </c>
      <c r="L103" s="1">
        <v>14.85</v>
      </c>
      <c r="M103" s="1">
        <v>19.329999999999998</v>
      </c>
      <c r="N103" s="1">
        <v>18.23</v>
      </c>
      <c r="O103" s="145">
        <f t="shared" si="3"/>
        <v>226.78999999999994</v>
      </c>
    </row>
    <row r="104" spans="1:15">
      <c r="A104" s="138" t="s">
        <v>214</v>
      </c>
      <c r="B104" s="1" t="s">
        <v>225</v>
      </c>
      <c r="C104" s="1">
        <v>55.43</v>
      </c>
      <c r="D104" s="1">
        <v>63.36</v>
      </c>
      <c r="E104" s="1">
        <v>20.09</v>
      </c>
      <c r="F104" s="1">
        <v>36.54</v>
      </c>
      <c r="G104" s="1">
        <v>57.64</v>
      </c>
      <c r="H104" s="149">
        <v>87.5</v>
      </c>
      <c r="I104" s="1">
        <v>81.040000000000006</v>
      </c>
      <c r="J104" s="1">
        <v>88.74</v>
      </c>
      <c r="K104" s="1">
        <v>70.39</v>
      </c>
      <c r="L104" s="1">
        <v>83.62</v>
      </c>
      <c r="M104" s="1">
        <v>74.819999999999993</v>
      </c>
      <c r="N104" s="1">
        <v>71.22</v>
      </c>
      <c r="O104" s="150">
        <f>SUM(C104:N104)</f>
        <v>790.3900000000001</v>
      </c>
    </row>
    <row r="105" spans="1:15">
      <c r="A105" s="138" t="s">
        <v>214</v>
      </c>
      <c r="B105" s="1" t="s">
        <v>226</v>
      </c>
      <c r="C105" s="1">
        <v>6.61</v>
      </c>
      <c r="D105" s="1">
        <v>12.09</v>
      </c>
      <c r="E105" s="1">
        <v>10.41</v>
      </c>
      <c r="F105" s="1">
        <v>4.5999999999999996</v>
      </c>
      <c r="G105" s="1">
        <v>10.039999999999999</v>
      </c>
      <c r="H105" s="1">
        <v>13.33</v>
      </c>
      <c r="I105" s="1">
        <v>11.9</v>
      </c>
      <c r="J105" s="1">
        <v>11.8</v>
      </c>
      <c r="K105" s="1">
        <v>3.22</v>
      </c>
      <c r="L105" s="1">
        <v>3.43</v>
      </c>
      <c r="M105" s="1">
        <v>7.41</v>
      </c>
      <c r="N105" s="1">
        <v>2.99</v>
      </c>
      <c r="O105" s="145">
        <f>SUM(C105:N105)</f>
        <v>97.83</v>
      </c>
    </row>
    <row r="106" spans="1:15">
      <c r="A106" s="138" t="s">
        <v>183</v>
      </c>
      <c r="B106" s="1" t="s">
        <v>183</v>
      </c>
      <c r="C106" s="1">
        <v>14547.14</v>
      </c>
      <c r="D106" s="1">
        <v>13067.29</v>
      </c>
      <c r="E106" s="1">
        <v>15201.41</v>
      </c>
      <c r="F106" s="1">
        <v>14923.88</v>
      </c>
      <c r="G106" s="1">
        <v>16231.75</v>
      </c>
      <c r="H106" s="1">
        <v>16092.57</v>
      </c>
      <c r="I106" s="1">
        <v>16797.259999999998</v>
      </c>
      <c r="J106" s="1">
        <v>17060.57</v>
      </c>
      <c r="K106" s="1">
        <v>16234.64</v>
      </c>
      <c r="L106" s="1">
        <v>15378.81</v>
      </c>
      <c r="M106" s="1">
        <v>14433.93</v>
      </c>
      <c r="N106" s="1">
        <v>15356.43</v>
      </c>
      <c r="O106" s="145">
        <f>SUM(C106:N106)</f>
        <v>185325.68</v>
      </c>
    </row>
    <row r="107" spans="1:15">
      <c r="A107" s="138" t="s">
        <v>183</v>
      </c>
      <c r="B107" s="1" t="s">
        <v>186</v>
      </c>
      <c r="C107" s="1">
        <v>4526.3500000000004</v>
      </c>
      <c r="D107" s="1">
        <v>4682.57</v>
      </c>
      <c r="E107" s="1">
        <v>4925.92</v>
      </c>
      <c r="F107" s="1">
        <v>4765.59</v>
      </c>
      <c r="G107" s="1">
        <v>5420.48</v>
      </c>
      <c r="H107" s="1">
        <v>5339.09</v>
      </c>
      <c r="I107" s="1">
        <v>5376.98</v>
      </c>
      <c r="J107" s="1">
        <v>5802.19</v>
      </c>
      <c r="K107" s="1">
        <v>5186.6499999999996</v>
      </c>
      <c r="L107" s="1">
        <v>4770.91</v>
      </c>
      <c r="M107" s="1">
        <v>4841.1099999999997</v>
      </c>
      <c r="N107" s="1">
        <v>5104.8900000000003</v>
      </c>
      <c r="O107" s="145">
        <f>SUM(C107:N107)</f>
        <v>60742.729999999996</v>
      </c>
    </row>
    <row r="108" spans="1:15">
      <c r="A108" s="138" t="s">
        <v>183</v>
      </c>
      <c r="B108" s="1" t="s">
        <v>187</v>
      </c>
      <c r="C108" s="1">
        <v>1660.28</v>
      </c>
      <c r="D108" s="1">
        <v>1656.21</v>
      </c>
      <c r="E108" s="1">
        <v>1770.4</v>
      </c>
      <c r="F108" s="1">
        <v>1687.08</v>
      </c>
      <c r="G108" s="1">
        <v>2014.28</v>
      </c>
      <c r="H108" s="1">
        <v>2031.25</v>
      </c>
      <c r="I108" s="1">
        <v>1996.95</v>
      </c>
      <c r="J108" s="1">
        <v>2076.6799999999998</v>
      </c>
      <c r="K108" s="1">
        <v>1956.99</v>
      </c>
      <c r="L108" s="1">
        <v>1795.3</v>
      </c>
      <c r="M108" s="1">
        <v>1792.43</v>
      </c>
      <c r="N108" s="1">
        <v>1811.81</v>
      </c>
      <c r="O108" s="145">
        <f t="shared" si="3"/>
        <v>22249.660000000003</v>
      </c>
    </row>
    <row r="109" spans="1:15">
      <c r="A109" s="138" t="s">
        <v>183</v>
      </c>
      <c r="B109" s="1" t="s">
        <v>188</v>
      </c>
      <c r="C109" s="1">
        <v>2083.5700000000002</v>
      </c>
      <c r="D109" s="1">
        <v>2238.0700000000002</v>
      </c>
      <c r="E109" s="1">
        <v>2441.08</v>
      </c>
      <c r="F109" s="1">
        <v>2331.6</v>
      </c>
      <c r="G109" s="1">
        <v>2785.02</v>
      </c>
      <c r="H109" s="1">
        <v>2635.47</v>
      </c>
      <c r="I109" s="1">
        <v>2721.48</v>
      </c>
      <c r="J109" s="1">
        <v>2864.2</v>
      </c>
      <c r="K109" s="1">
        <v>2689.72</v>
      </c>
      <c r="L109" s="1">
        <v>2335</v>
      </c>
      <c r="M109" s="1">
        <v>2483.2600000000002</v>
      </c>
      <c r="N109" s="1">
        <v>2545.94</v>
      </c>
      <c r="O109" s="145">
        <f t="shared" si="3"/>
        <v>30154.41</v>
      </c>
    </row>
    <row r="110" spans="1:15">
      <c r="A110" s="138" t="s">
        <v>183</v>
      </c>
      <c r="B110" s="1" t="s">
        <v>189</v>
      </c>
      <c r="C110" s="149">
        <v>1087.56</v>
      </c>
      <c r="D110" s="149">
        <v>1098.27</v>
      </c>
      <c r="E110" s="149">
        <v>1221.82</v>
      </c>
      <c r="F110" s="149">
        <v>1216.25</v>
      </c>
      <c r="G110" s="149">
        <v>1377.73</v>
      </c>
      <c r="H110" s="149">
        <v>1336.58</v>
      </c>
      <c r="I110" s="149">
        <v>1339.73</v>
      </c>
      <c r="J110" s="149">
        <v>1478.69</v>
      </c>
      <c r="K110" s="149">
        <v>1306.17</v>
      </c>
      <c r="L110" s="149">
        <v>1202.83</v>
      </c>
      <c r="M110" s="149">
        <v>1125.21</v>
      </c>
      <c r="N110" s="149">
        <v>1267.8</v>
      </c>
      <c r="O110" s="145">
        <f t="shared" si="3"/>
        <v>15058.64</v>
      </c>
    </row>
    <row r="111" spans="1:15">
      <c r="A111" s="138" t="s">
        <v>183</v>
      </c>
      <c r="B111" s="1" t="s">
        <v>190</v>
      </c>
      <c r="C111" s="1">
        <v>844.65</v>
      </c>
      <c r="D111" s="1">
        <v>981.21</v>
      </c>
      <c r="E111" s="1">
        <v>985.98</v>
      </c>
      <c r="F111" s="1">
        <v>883.95</v>
      </c>
      <c r="G111" s="1">
        <v>1115.55</v>
      </c>
      <c r="H111" s="1">
        <v>1101.33</v>
      </c>
      <c r="I111" s="1">
        <v>1082.25</v>
      </c>
      <c r="J111" s="1">
        <v>1162.57</v>
      </c>
      <c r="K111" s="1">
        <v>1060.44</v>
      </c>
      <c r="L111" s="1">
        <v>928.5</v>
      </c>
      <c r="M111" s="1">
        <v>961.34</v>
      </c>
      <c r="N111" s="1">
        <v>1009.55</v>
      </c>
      <c r="O111" s="151">
        <f>SUM(C111:N111)</f>
        <v>12117.32</v>
      </c>
    </row>
    <row r="112" spans="1:15">
      <c r="A112" s="138" t="s">
        <v>183</v>
      </c>
      <c r="B112" s="1" t="s">
        <v>191</v>
      </c>
      <c r="C112" s="1">
        <v>1842.55</v>
      </c>
      <c r="D112" s="1">
        <v>1677.48</v>
      </c>
      <c r="E112" s="1">
        <v>1879.04</v>
      </c>
      <c r="F112" s="1">
        <v>1908.52</v>
      </c>
      <c r="G112" s="1">
        <v>2126.4899999999998</v>
      </c>
      <c r="H112" s="1">
        <v>2075.25</v>
      </c>
      <c r="I112" s="1">
        <v>2161.23</v>
      </c>
      <c r="J112" s="1">
        <v>2307.44</v>
      </c>
      <c r="K112" s="1">
        <v>2121.1999999999998</v>
      </c>
      <c r="L112" s="1">
        <v>1942.67</v>
      </c>
      <c r="M112" s="1">
        <v>1890.42</v>
      </c>
      <c r="N112" s="1">
        <v>1921.66</v>
      </c>
      <c r="O112" s="150">
        <f t="shared" si="3"/>
        <v>23853.95</v>
      </c>
    </row>
    <row r="113" spans="1:15">
      <c r="A113" s="138" t="s">
        <v>183</v>
      </c>
      <c r="B113" s="1" t="s">
        <v>192</v>
      </c>
      <c r="C113" s="1">
        <v>391.11</v>
      </c>
      <c r="D113" s="1">
        <v>456.7</v>
      </c>
      <c r="E113" s="1">
        <v>426.39</v>
      </c>
      <c r="F113" s="1">
        <v>386.04</v>
      </c>
      <c r="G113" s="1">
        <v>582.51</v>
      </c>
      <c r="H113" s="1">
        <v>526.38</v>
      </c>
      <c r="I113" s="1">
        <v>515.65</v>
      </c>
      <c r="J113" s="1">
        <v>585.29999999999995</v>
      </c>
      <c r="K113" s="1">
        <v>548.36</v>
      </c>
      <c r="L113" s="1">
        <v>458.37</v>
      </c>
      <c r="M113" s="1">
        <v>465.01</v>
      </c>
      <c r="N113" s="1">
        <v>483.56</v>
      </c>
      <c r="O113" s="145">
        <f t="shared" si="3"/>
        <v>5825.38</v>
      </c>
    </row>
    <row r="114" spans="1:15">
      <c r="A114" s="138" t="s">
        <v>183</v>
      </c>
      <c r="B114" s="1" t="s">
        <v>193</v>
      </c>
      <c r="C114" s="1">
        <v>29.78</v>
      </c>
      <c r="D114" s="1">
        <v>44.37</v>
      </c>
      <c r="E114" s="1">
        <v>53.32</v>
      </c>
      <c r="F114" s="1">
        <v>36.99</v>
      </c>
      <c r="G114" s="1">
        <v>54.79</v>
      </c>
      <c r="H114" s="1">
        <v>59.48</v>
      </c>
      <c r="I114" s="1">
        <v>78.37</v>
      </c>
      <c r="J114" s="1">
        <v>76.400000000000006</v>
      </c>
      <c r="K114" s="1">
        <v>69.319999999999993</v>
      </c>
      <c r="L114" s="1">
        <v>61.53</v>
      </c>
      <c r="M114" s="1">
        <v>53.1</v>
      </c>
      <c r="N114" s="1">
        <v>44.84</v>
      </c>
      <c r="O114" s="145">
        <f t="shared" si="3"/>
        <v>662.29000000000008</v>
      </c>
    </row>
    <row r="115" spans="1:15">
      <c r="A115" s="138" t="s">
        <v>183</v>
      </c>
      <c r="B115" s="1" t="s">
        <v>194</v>
      </c>
      <c r="C115" s="1">
        <v>925</v>
      </c>
      <c r="D115" s="1">
        <v>846.39</v>
      </c>
      <c r="E115" s="1">
        <v>957.43</v>
      </c>
      <c r="F115" s="1">
        <v>969.58</v>
      </c>
      <c r="G115" s="1">
        <v>1063.4000000000001</v>
      </c>
      <c r="H115" s="1">
        <v>1007.71</v>
      </c>
      <c r="I115" s="1">
        <v>1091.21</v>
      </c>
      <c r="J115" s="1">
        <v>1134.6500000000001</v>
      </c>
      <c r="K115" s="1">
        <v>1069.73</v>
      </c>
      <c r="L115" s="1">
        <v>970.49</v>
      </c>
      <c r="M115" s="1">
        <v>900.49</v>
      </c>
      <c r="N115" s="1">
        <v>986.79</v>
      </c>
      <c r="O115" s="145">
        <f t="shared" si="3"/>
        <v>11922.869999999999</v>
      </c>
    </row>
    <row r="116" spans="1:15">
      <c r="A116" s="138" t="s">
        <v>183</v>
      </c>
      <c r="B116" s="1" t="s">
        <v>195</v>
      </c>
      <c r="C116" s="1">
        <v>333.91</v>
      </c>
      <c r="D116" s="1">
        <v>339.02</v>
      </c>
      <c r="E116" s="1">
        <v>363.2</v>
      </c>
      <c r="F116" s="1">
        <v>224.4</v>
      </c>
      <c r="G116" s="1">
        <v>445.74</v>
      </c>
      <c r="H116" s="1">
        <v>453.24</v>
      </c>
      <c r="I116" s="1">
        <v>505.67</v>
      </c>
      <c r="J116" s="1">
        <v>527.27</v>
      </c>
      <c r="K116" s="1">
        <v>433.44</v>
      </c>
      <c r="L116" s="1">
        <v>395.51</v>
      </c>
      <c r="M116" s="1">
        <v>336.65</v>
      </c>
      <c r="N116" s="1">
        <v>365.47</v>
      </c>
      <c r="O116" s="145">
        <f t="shared" si="3"/>
        <v>4723.5200000000004</v>
      </c>
    </row>
    <row r="117" spans="1:15">
      <c r="A117" s="138" t="s">
        <v>183</v>
      </c>
      <c r="B117" s="1" t="s">
        <v>196</v>
      </c>
      <c r="C117" s="1">
        <v>771.07</v>
      </c>
      <c r="D117" s="1">
        <v>858.67</v>
      </c>
      <c r="E117" s="1">
        <v>956.16</v>
      </c>
      <c r="F117" s="1">
        <v>823.9</v>
      </c>
      <c r="G117" s="1">
        <v>1119.1099999999999</v>
      </c>
      <c r="H117" s="1">
        <v>1065.72</v>
      </c>
      <c r="I117" s="1">
        <v>1074.27</v>
      </c>
      <c r="J117" s="1">
        <v>1170.7</v>
      </c>
      <c r="K117" s="1">
        <v>1082.74</v>
      </c>
      <c r="L117" s="1">
        <v>934.23</v>
      </c>
      <c r="M117" s="1">
        <v>905.63</v>
      </c>
      <c r="N117" s="152">
        <v>958.95</v>
      </c>
      <c r="O117" s="145">
        <f>SUM(C117:N117)</f>
        <v>11721.15</v>
      </c>
    </row>
    <row r="118" spans="1:15">
      <c r="A118" s="138" t="s">
        <v>183</v>
      </c>
      <c r="B118" s="1" t="s">
        <v>197</v>
      </c>
      <c r="C118" s="1">
        <v>95.64</v>
      </c>
      <c r="D118" s="1">
        <v>119.43</v>
      </c>
      <c r="E118" s="1">
        <v>135.57</v>
      </c>
      <c r="F118" s="1">
        <v>91.61</v>
      </c>
      <c r="G118" s="1">
        <v>163</v>
      </c>
      <c r="H118" s="1">
        <v>136.19</v>
      </c>
      <c r="I118" s="1">
        <v>133.65</v>
      </c>
      <c r="J118" s="1">
        <v>142.55000000000001</v>
      </c>
      <c r="K118" s="1">
        <v>132.11000000000001</v>
      </c>
      <c r="L118" s="1">
        <v>117.61</v>
      </c>
      <c r="M118" s="1">
        <v>112.27</v>
      </c>
      <c r="N118" s="1">
        <v>113.1</v>
      </c>
      <c r="O118" s="145">
        <f t="shared" si="3"/>
        <v>1492.7299999999998</v>
      </c>
    </row>
    <row r="119" spans="1:15">
      <c r="A119" s="138" t="s">
        <v>183</v>
      </c>
      <c r="B119" s="1" t="s">
        <v>198</v>
      </c>
      <c r="C119" s="1">
        <v>8.52</v>
      </c>
      <c r="D119" s="149">
        <v>0</v>
      </c>
      <c r="E119" s="149">
        <v>0</v>
      </c>
      <c r="F119" s="149">
        <v>0</v>
      </c>
      <c r="G119" s="149">
        <v>0</v>
      </c>
      <c r="H119" s="149">
        <v>0</v>
      </c>
      <c r="I119" s="149">
        <v>0</v>
      </c>
      <c r="J119" s="1">
        <v>109.74</v>
      </c>
      <c r="K119" s="1">
        <v>30.71</v>
      </c>
      <c r="L119" s="1">
        <v>108.04</v>
      </c>
      <c r="M119" s="1">
        <v>67.39</v>
      </c>
      <c r="N119" s="149">
        <v>0</v>
      </c>
      <c r="O119" s="145">
        <f t="shared" si="3"/>
        <v>324.39999999999998</v>
      </c>
    </row>
    <row r="120" spans="1:15">
      <c r="A120" s="138" t="s">
        <v>183</v>
      </c>
      <c r="B120" s="1" t="s">
        <v>199</v>
      </c>
      <c r="C120" s="1">
        <v>262.27</v>
      </c>
      <c r="D120" s="1">
        <v>260.64999999999998</v>
      </c>
      <c r="E120" s="1">
        <v>292.79000000000002</v>
      </c>
      <c r="F120" s="1">
        <v>302.58999999999997</v>
      </c>
      <c r="G120" s="1">
        <v>387.39</v>
      </c>
      <c r="H120" s="1">
        <v>328.05</v>
      </c>
      <c r="I120" s="1">
        <v>336.3</v>
      </c>
      <c r="J120" s="1">
        <v>382.15</v>
      </c>
      <c r="K120" s="1">
        <v>325.19</v>
      </c>
      <c r="L120" s="1">
        <v>278.39999999999998</v>
      </c>
      <c r="M120" s="1">
        <v>252.04</v>
      </c>
      <c r="N120" s="1">
        <v>287.33</v>
      </c>
      <c r="O120" s="145">
        <f t="shared" si="3"/>
        <v>3695.15</v>
      </c>
    </row>
    <row r="121" spans="1:15">
      <c r="A121" s="138" t="s">
        <v>183</v>
      </c>
      <c r="B121" s="1" t="s">
        <v>200</v>
      </c>
      <c r="C121" s="1">
        <v>24.71</v>
      </c>
      <c r="D121" s="1">
        <v>32.57</v>
      </c>
      <c r="E121" s="1">
        <v>33.58</v>
      </c>
      <c r="F121" s="1">
        <v>31.49</v>
      </c>
      <c r="G121" s="1">
        <v>47.32</v>
      </c>
      <c r="H121" s="1">
        <v>37.03</v>
      </c>
      <c r="I121" s="1">
        <v>33.81</v>
      </c>
      <c r="J121" s="1">
        <v>38.28</v>
      </c>
      <c r="K121" s="1">
        <v>43.34</v>
      </c>
      <c r="L121" s="1">
        <v>35.1</v>
      </c>
      <c r="M121" s="1">
        <v>33.090000000000003</v>
      </c>
      <c r="N121" s="1">
        <v>31.14</v>
      </c>
      <c r="O121" s="145">
        <f t="shared" si="3"/>
        <v>421.46000000000004</v>
      </c>
    </row>
    <row r="122" spans="1:15">
      <c r="A122" s="138" t="s">
        <v>183</v>
      </c>
      <c r="B122" s="1" t="s">
        <v>201</v>
      </c>
      <c r="C122" s="1">
        <v>917.24</v>
      </c>
      <c r="D122" s="1">
        <v>976.79</v>
      </c>
      <c r="E122" s="1">
        <v>1057.8399999999999</v>
      </c>
      <c r="F122" s="1">
        <v>822.04</v>
      </c>
      <c r="G122" s="1">
        <v>1242.54</v>
      </c>
      <c r="H122" s="1">
        <v>1326.86</v>
      </c>
      <c r="I122" s="1">
        <v>1395.27</v>
      </c>
      <c r="J122" s="1">
        <v>1383.43</v>
      </c>
      <c r="K122" s="1">
        <v>1272.4000000000001</v>
      </c>
      <c r="L122" s="1">
        <v>1060.77</v>
      </c>
      <c r="M122" s="1">
        <v>1044.3599999999999</v>
      </c>
      <c r="N122" s="1">
        <v>1110.28</v>
      </c>
      <c r="O122" s="145">
        <f t="shared" si="3"/>
        <v>13609.820000000002</v>
      </c>
    </row>
    <row r="123" spans="1:15">
      <c r="A123" s="138" t="s">
        <v>183</v>
      </c>
      <c r="B123" s="1" t="s">
        <v>535</v>
      </c>
      <c r="C123" s="1">
        <v>183.9</v>
      </c>
      <c r="D123" s="1">
        <v>186.08</v>
      </c>
      <c r="E123" s="1">
        <v>209.42</v>
      </c>
      <c r="F123" s="1">
        <v>159.91999999999999</v>
      </c>
      <c r="G123" s="1">
        <v>260.33999999999997</v>
      </c>
      <c r="H123" s="1">
        <v>258.19</v>
      </c>
      <c r="I123" s="1">
        <v>120.76</v>
      </c>
      <c r="J123" s="149">
        <v>0</v>
      </c>
      <c r="K123" s="149">
        <v>0</v>
      </c>
      <c r="L123" s="149">
        <v>0</v>
      </c>
      <c r="M123" s="149">
        <v>0</v>
      </c>
      <c r="N123" s="149">
        <v>0</v>
      </c>
      <c r="O123" s="145">
        <f t="shared" si="3"/>
        <v>1378.61</v>
      </c>
    </row>
    <row r="124" spans="1:15">
      <c r="A124" s="138" t="s">
        <v>76</v>
      </c>
      <c r="B124" s="1" t="s">
        <v>91</v>
      </c>
      <c r="C124" s="1">
        <v>3018.62</v>
      </c>
      <c r="D124" s="1">
        <v>2749.57</v>
      </c>
      <c r="E124" s="1">
        <v>3496.08</v>
      </c>
      <c r="F124" s="1">
        <v>3088.25</v>
      </c>
      <c r="G124" s="1">
        <v>3356.78</v>
      </c>
      <c r="H124" s="1">
        <v>3369.16</v>
      </c>
      <c r="I124" s="1">
        <v>3493.16</v>
      </c>
      <c r="J124" s="1">
        <v>3606.72</v>
      </c>
      <c r="K124" s="1">
        <v>3435.26</v>
      </c>
      <c r="L124" s="1">
        <v>2979.29</v>
      </c>
      <c r="M124" s="1">
        <v>3410.35</v>
      </c>
      <c r="N124" s="1">
        <v>3284.18</v>
      </c>
      <c r="O124" s="145">
        <f t="shared" si="3"/>
        <v>39287.42</v>
      </c>
    </row>
    <row r="125" spans="1:15">
      <c r="A125" s="138" t="s">
        <v>76</v>
      </c>
      <c r="B125" s="1" t="s">
        <v>92</v>
      </c>
      <c r="C125" s="1">
        <v>426.66</v>
      </c>
      <c r="D125" s="1">
        <v>504.29</v>
      </c>
      <c r="E125" s="1">
        <v>552</v>
      </c>
      <c r="F125" s="1">
        <v>500.83</v>
      </c>
      <c r="G125" s="1">
        <v>618.46</v>
      </c>
      <c r="H125" s="1">
        <v>631.61</v>
      </c>
      <c r="I125" s="1">
        <v>703.36</v>
      </c>
      <c r="J125" s="1">
        <v>636.1</v>
      </c>
      <c r="K125" s="1">
        <v>608.19000000000005</v>
      </c>
      <c r="L125" s="1">
        <v>624.34</v>
      </c>
      <c r="M125" s="1">
        <v>543.24</v>
      </c>
      <c r="N125" s="1">
        <v>560.76</v>
      </c>
      <c r="O125" s="145">
        <f t="shared" si="3"/>
        <v>6909.84</v>
      </c>
    </row>
    <row r="126" spans="1:15">
      <c r="A126" s="138" t="s">
        <v>76</v>
      </c>
      <c r="B126" s="1" t="s">
        <v>93</v>
      </c>
      <c r="C126" s="1">
        <v>42.85</v>
      </c>
      <c r="D126" s="1">
        <v>54.92</v>
      </c>
      <c r="E126" s="1">
        <v>56.57</v>
      </c>
      <c r="F126" s="1">
        <v>58.88</v>
      </c>
      <c r="G126" s="1">
        <v>68.150000000000006</v>
      </c>
      <c r="H126" s="1">
        <v>67.94</v>
      </c>
      <c r="I126" s="1">
        <v>67.72</v>
      </c>
      <c r="J126" s="1">
        <v>85.74</v>
      </c>
      <c r="K126" s="1">
        <v>80.290000000000006</v>
      </c>
      <c r="L126" s="1">
        <v>50.27</v>
      </c>
      <c r="M126" s="1">
        <v>58.67</v>
      </c>
      <c r="N126" s="1">
        <v>57.09</v>
      </c>
      <c r="O126" s="145">
        <f t="shared" si="3"/>
        <v>749.08999999999992</v>
      </c>
    </row>
    <row r="127" spans="1:15">
      <c r="A127" s="138" t="s">
        <v>76</v>
      </c>
      <c r="B127" s="1" t="s">
        <v>94</v>
      </c>
      <c r="C127" s="1">
        <v>1292.0899999999999</v>
      </c>
      <c r="D127" s="1">
        <v>1240.33</v>
      </c>
      <c r="E127" s="1">
        <v>1456.03</v>
      </c>
      <c r="F127" s="1">
        <v>1448.15</v>
      </c>
      <c r="G127" s="1">
        <v>1699.91</v>
      </c>
      <c r="H127" s="1">
        <v>1638.92</v>
      </c>
      <c r="I127" s="1">
        <v>1586.24</v>
      </c>
      <c r="J127" s="1">
        <v>1878.72</v>
      </c>
      <c r="K127" s="1">
        <v>1687.94</v>
      </c>
      <c r="L127" s="1">
        <v>1461.85</v>
      </c>
      <c r="M127" s="1">
        <v>1448.52</v>
      </c>
      <c r="N127" s="1">
        <v>1420.85</v>
      </c>
      <c r="O127" s="145">
        <f t="shared" si="3"/>
        <v>18259.55</v>
      </c>
    </row>
    <row r="128" spans="1:15">
      <c r="A128" s="138" t="s">
        <v>76</v>
      </c>
      <c r="B128" s="1" t="s">
        <v>95</v>
      </c>
      <c r="C128" s="1">
        <v>14.71</v>
      </c>
      <c r="D128" s="1">
        <v>15.94</v>
      </c>
      <c r="E128" s="1">
        <v>16.7</v>
      </c>
      <c r="F128" s="1">
        <v>17.350000000000001</v>
      </c>
      <c r="G128" s="1">
        <v>25.07</v>
      </c>
      <c r="H128" s="1">
        <v>24.88</v>
      </c>
      <c r="I128" s="1">
        <v>27.22</v>
      </c>
      <c r="J128" s="1">
        <v>33.93</v>
      </c>
      <c r="K128" s="1">
        <v>36.15</v>
      </c>
      <c r="L128" s="1">
        <v>23.03</v>
      </c>
      <c r="M128" s="1">
        <v>20.96</v>
      </c>
      <c r="N128" s="1">
        <v>19.48</v>
      </c>
      <c r="O128" s="145">
        <f t="shared" si="3"/>
        <v>275.42</v>
      </c>
    </row>
    <row r="129" spans="1:15">
      <c r="A129" s="138" t="s">
        <v>76</v>
      </c>
      <c r="B129" s="1" t="s">
        <v>96</v>
      </c>
      <c r="C129" s="1">
        <v>26.77</v>
      </c>
      <c r="D129" s="1">
        <v>28.21</v>
      </c>
      <c r="E129" s="1">
        <v>32.74</v>
      </c>
      <c r="F129" s="1">
        <v>23.23</v>
      </c>
      <c r="G129" s="1">
        <v>34.01</v>
      </c>
      <c r="H129" s="1">
        <v>27.63</v>
      </c>
      <c r="I129" s="1">
        <v>35.32</v>
      </c>
      <c r="J129" s="1">
        <v>34.340000000000003</v>
      </c>
      <c r="K129" s="1">
        <v>26.66</v>
      </c>
      <c r="L129" s="1">
        <v>30.19</v>
      </c>
      <c r="M129" s="1">
        <v>22.92</v>
      </c>
      <c r="N129" s="1">
        <v>23.85</v>
      </c>
      <c r="O129" s="145">
        <f>SUM(C129:N129)</f>
        <v>345.87000000000006</v>
      </c>
    </row>
    <row r="130" spans="1:15">
      <c r="A130" s="138" t="s">
        <v>76</v>
      </c>
      <c r="B130" s="1" t="s">
        <v>97</v>
      </c>
      <c r="C130" s="1">
        <v>56.98</v>
      </c>
      <c r="D130" s="1">
        <v>70.5</v>
      </c>
      <c r="E130" s="1">
        <v>78.47</v>
      </c>
      <c r="F130" s="1">
        <v>68.41</v>
      </c>
      <c r="G130" s="1">
        <v>84.96</v>
      </c>
      <c r="H130" s="1">
        <v>80.290000000000006</v>
      </c>
      <c r="I130" s="1">
        <v>83.45</v>
      </c>
      <c r="J130" s="1">
        <v>94.23</v>
      </c>
      <c r="K130" s="1">
        <v>89.97</v>
      </c>
      <c r="L130" s="1">
        <v>71.040000000000006</v>
      </c>
      <c r="M130" s="1">
        <v>73.510000000000005</v>
      </c>
      <c r="N130" s="1">
        <v>79.58</v>
      </c>
      <c r="O130" s="145">
        <f t="shared" si="3"/>
        <v>931.3900000000001</v>
      </c>
    </row>
    <row r="131" spans="1:15">
      <c r="A131" s="138" t="s">
        <v>76</v>
      </c>
      <c r="B131" s="1" t="s">
        <v>89</v>
      </c>
      <c r="C131" s="1">
        <v>59.53</v>
      </c>
      <c r="D131" s="1">
        <v>62.12</v>
      </c>
      <c r="E131" s="1">
        <v>68.459999999999994</v>
      </c>
      <c r="F131" s="1">
        <v>74.900000000000006</v>
      </c>
      <c r="G131" s="1">
        <v>79.42</v>
      </c>
      <c r="H131" s="1">
        <v>88.17</v>
      </c>
      <c r="I131" s="1">
        <v>88.99</v>
      </c>
      <c r="J131" s="1">
        <v>109.02</v>
      </c>
      <c r="K131" s="1">
        <v>86.31</v>
      </c>
      <c r="L131" s="1">
        <v>66.7</v>
      </c>
      <c r="M131" s="1">
        <v>68.03</v>
      </c>
      <c r="N131" s="1">
        <v>73.459999999999994</v>
      </c>
      <c r="O131" s="145">
        <f t="shared" si="3"/>
        <v>925.11000000000013</v>
      </c>
    </row>
    <row r="132" spans="1:15">
      <c r="A132" s="138" t="s">
        <v>26</v>
      </c>
      <c r="B132" s="1" t="s">
        <v>26</v>
      </c>
      <c r="C132" s="1">
        <v>373.52</v>
      </c>
      <c r="D132" s="1">
        <v>396.47</v>
      </c>
      <c r="E132" s="1">
        <v>453.76</v>
      </c>
      <c r="F132" s="1">
        <v>336.18</v>
      </c>
      <c r="G132" s="1">
        <v>450.23</v>
      </c>
      <c r="H132" s="1">
        <v>395.66</v>
      </c>
      <c r="I132" s="1">
        <v>482.8</v>
      </c>
      <c r="J132" s="1">
        <v>494.97</v>
      </c>
      <c r="K132" s="1">
        <v>430.97</v>
      </c>
      <c r="L132" s="1">
        <v>405.26</v>
      </c>
      <c r="M132" s="1">
        <v>376.09</v>
      </c>
      <c r="N132" s="1">
        <v>396.27</v>
      </c>
      <c r="O132" s="145">
        <f t="shared" si="3"/>
        <v>4992.18</v>
      </c>
    </row>
    <row r="133" spans="1:15">
      <c r="A133" s="138" t="s">
        <v>26</v>
      </c>
      <c r="B133" s="1" t="s">
        <v>27</v>
      </c>
      <c r="C133" s="1">
        <v>33.15</v>
      </c>
      <c r="D133" s="1">
        <v>30.27</v>
      </c>
      <c r="E133" s="1">
        <v>28.85</v>
      </c>
      <c r="F133" s="1">
        <v>34.840000000000003</v>
      </c>
      <c r="G133" s="1">
        <v>37.25</v>
      </c>
      <c r="H133" s="1">
        <v>33.020000000000003</v>
      </c>
      <c r="I133" s="1">
        <v>39.67</v>
      </c>
      <c r="J133" s="1">
        <v>37.85</v>
      </c>
      <c r="K133" s="1">
        <v>36.81</v>
      </c>
      <c r="L133" s="1">
        <v>33.31</v>
      </c>
      <c r="M133" s="1">
        <v>29.39</v>
      </c>
      <c r="N133" s="1">
        <v>39.229999999999997</v>
      </c>
      <c r="O133" s="145">
        <f t="shared" si="3"/>
        <v>413.64000000000004</v>
      </c>
    </row>
    <row r="134" spans="1:15">
      <c r="A134" s="138" t="s">
        <v>26</v>
      </c>
      <c r="B134" s="1" t="s">
        <v>28</v>
      </c>
      <c r="C134" s="1">
        <v>184.89</v>
      </c>
      <c r="D134" s="1">
        <v>224.48</v>
      </c>
      <c r="E134" s="1">
        <v>233.85</v>
      </c>
      <c r="F134" s="1">
        <v>207.42</v>
      </c>
      <c r="G134" s="1">
        <v>238.29</v>
      </c>
      <c r="H134" s="1">
        <v>228.84</v>
      </c>
      <c r="I134" s="1">
        <v>245.78</v>
      </c>
      <c r="J134" s="1">
        <v>258.49</v>
      </c>
      <c r="K134" s="1">
        <v>208.44</v>
      </c>
      <c r="L134" s="1">
        <v>200.28</v>
      </c>
      <c r="M134" s="1">
        <v>191.45</v>
      </c>
      <c r="N134" s="1">
        <v>196.1</v>
      </c>
      <c r="O134" s="145">
        <f t="shared" si="3"/>
        <v>2618.31</v>
      </c>
    </row>
    <row r="135" spans="1:15">
      <c r="A135" s="138" t="s">
        <v>26</v>
      </c>
      <c r="B135" s="1" t="s">
        <v>29</v>
      </c>
      <c r="C135" s="1">
        <v>68.09</v>
      </c>
      <c r="D135" s="1">
        <v>93.77</v>
      </c>
      <c r="E135" s="1">
        <v>92.86</v>
      </c>
      <c r="F135" s="1">
        <v>36.17</v>
      </c>
      <c r="G135" s="1">
        <v>90.32</v>
      </c>
      <c r="H135" s="1">
        <v>95.75</v>
      </c>
      <c r="I135" s="1">
        <v>109.71</v>
      </c>
      <c r="J135" s="1">
        <v>113.82</v>
      </c>
      <c r="K135" s="1">
        <v>105.25</v>
      </c>
      <c r="L135" s="1">
        <v>91.04</v>
      </c>
      <c r="M135" s="1">
        <v>87.76</v>
      </c>
      <c r="N135" s="1">
        <v>92.03</v>
      </c>
      <c r="O135" s="145">
        <f t="shared" si="3"/>
        <v>1076.57</v>
      </c>
    </row>
    <row r="136" spans="1:15">
      <c r="A136" s="138" t="s">
        <v>26</v>
      </c>
      <c r="B136" s="1" t="s">
        <v>30</v>
      </c>
      <c r="C136" s="1">
        <v>56.23</v>
      </c>
      <c r="D136" s="1">
        <v>59.37</v>
      </c>
      <c r="E136" s="1">
        <v>61.76</v>
      </c>
      <c r="F136" s="1">
        <v>53.51</v>
      </c>
      <c r="G136" s="1">
        <v>58.24</v>
      </c>
      <c r="H136" s="1">
        <v>54.53</v>
      </c>
      <c r="I136" s="1">
        <v>59.4</v>
      </c>
      <c r="J136" s="1">
        <v>68.959999999999994</v>
      </c>
      <c r="K136" s="1">
        <v>59.16</v>
      </c>
      <c r="L136" s="1">
        <v>57.61</v>
      </c>
      <c r="M136" s="1">
        <v>55.13</v>
      </c>
      <c r="N136" s="1">
        <v>49.04</v>
      </c>
      <c r="O136" s="145">
        <f t="shared" si="3"/>
        <v>692.93999999999994</v>
      </c>
    </row>
    <row r="137" spans="1:15">
      <c r="A137" s="138" t="s">
        <v>26</v>
      </c>
      <c r="B137" s="1" t="s">
        <v>31</v>
      </c>
      <c r="C137" s="1">
        <v>44.47</v>
      </c>
      <c r="D137" s="1">
        <v>48.73</v>
      </c>
      <c r="E137" s="152">
        <v>47.79</v>
      </c>
      <c r="F137" s="1">
        <v>35.090000000000003</v>
      </c>
      <c r="G137" s="1">
        <v>58.33</v>
      </c>
      <c r="H137" s="1">
        <v>58.22</v>
      </c>
      <c r="I137" s="1">
        <v>59.65</v>
      </c>
      <c r="J137" s="1">
        <v>66.69</v>
      </c>
      <c r="K137" s="1">
        <v>68.75</v>
      </c>
      <c r="L137" s="1">
        <v>66.81</v>
      </c>
      <c r="M137" s="1">
        <v>61.11</v>
      </c>
      <c r="N137" s="1">
        <v>67.739999999999995</v>
      </c>
      <c r="O137" s="145">
        <f t="shared" si="3"/>
        <v>683.38</v>
      </c>
    </row>
    <row r="138" spans="1:15">
      <c r="A138" s="138" t="s">
        <v>26</v>
      </c>
      <c r="B138" s="1" t="s">
        <v>32</v>
      </c>
      <c r="C138" s="1">
        <v>57.75</v>
      </c>
      <c r="D138" s="1">
        <v>68.63</v>
      </c>
      <c r="E138" s="1">
        <v>75.42</v>
      </c>
      <c r="F138" s="1">
        <v>53.5</v>
      </c>
      <c r="G138" s="1">
        <v>85.81</v>
      </c>
      <c r="H138" s="1">
        <v>79.38</v>
      </c>
      <c r="I138" s="1">
        <v>82.7</v>
      </c>
      <c r="J138" s="1">
        <v>89.22</v>
      </c>
      <c r="K138" s="1">
        <v>82.33</v>
      </c>
      <c r="L138" s="1">
        <v>63.97</v>
      </c>
      <c r="M138" s="1">
        <v>66.86</v>
      </c>
      <c r="N138" s="1">
        <v>70.33</v>
      </c>
      <c r="O138" s="145">
        <f t="shared" si="3"/>
        <v>875.90000000000009</v>
      </c>
    </row>
    <row r="139" spans="1:15">
      <c r="A139" s="138" t="s">
        <v>26</v>
      </c>
      <c r="B139" s="1" t="s">
        <v>33</v>
      </c>
      <c r="C139" s="1">
        <v>29.61</v>
      </c>
      <c r="D139" s="1">
        <v>39.24</v>
      </c>
      <c r="E139" s="1">
        <v>44.87</v>
      </c>
      <c r="F139" s="1">
        <v>30.14</v>
      </c>
      <c r="G139" s="1">
        <v>42.72</v>
      </c>
      <c r="H139" s="1">
        <v>42.39</v>
      </c>
      <c r="I139" s="1">
        <v>45.7</v>
      </c>
      <c r="J139" s="1">
        <v>49.06</v>
      </c>
      <c r="K139" s="1">
        <v>44.37</v>
      </c>
      <c r="L139" s="1">
        <v>41.24</v>
      </c>
      <c r="M139" s="1">
        <v>38.96</v>
      </c>
      <c r="N139" s="1">
        <v>33.51</v>
      </c>
      <c r="O139" s="145">
        <f t="shared" si="3"/>
        <v>481.81</v>
      </c>
    </row>
    <row r="140" spans="1:15">
      <c r="A140" s="138" t="s">
        <v>26</v>
      </c>
      <c r="B140" s="1" t="s">
        <v>34</v>
      </c>
      <c r="C140" s="1">
        <v>27.86</v>
      </c>
      <c r="D140" s="1">
        <v>33.090000000000003</v>
      </c>
      <c r="E140" s="1">
        <v>35.659999999999997</v>
      </c>
      <c r="F140" s="1">
        <v>23.51</v>
      </c>
      <c r="G140" s="1">
        <v>40.25</v>
      </c>
      <c r="H140" s="1">
        <v>35.299999999999997</v>
      </c>
      <c r="I140" s="1">
        <v>23.5</v>
      </c>
      <c r="J140" s="1">
        <v>25.76</v>
      </c>
      <c r="K140" s="1">
        <v>25.13</v>
      </c>
      <c r="L140" s="1">
        <v>18.71</v>
      </c>
      <c r="M140" s="1">
        <v>27.43</v>
      </c>
      <c r="N140" s="1">
        <v>22.41</v>
      </c>
      <c r="O140" s="145">
        <f t="shared" si="3"/>
        <v>338.61</v>
      </c>
    </row>
    <row r="141" spans="1:15">
      <c r="A141" s="138" t="s">
        <v>26</v>
      </c>
      <c r="B141" s="1" t="s">
        <v>35</v>
      </c>
      <c r="C141" s="1">
        <v>32.79</v>
      </c>
      <c r="D141" s="1">
        <v>45.66</v>
      </c>
      <c r="E141" s="1">
        <v>46.36</v>
      </c>
      <c r="F141" s="1">
        <v>27.44</v>
      </c>
      <c r="G141" s="1">
        <v>50.58</v>
      </c>
      <c r="H141" s="1">
        <v>50.77</v>
      </c>
      <c r="I141" s="1">
        <v>54.59</v>
      </c>
      <c r="J141" s="1">
        <v>55.23</v>
      </c>
      <c r="K141" s="1">
        <v>49.86</v>
      </c>
      <c r="L141" s="1">
        <v>40.58</v>
      </c>
      <c r="M141" s="1">
        <v>41.19</v>
      </c>
      <c r="N141" s="1">
        <v>36.72</v>
      </c>
      <c r="O141" s="145">
        <f t="shared" si="3"/>
        <v>531.77</v>
      </c>
    </row>
    <row r="142" spans="1:15">
      <c r="A142" s="138" t="s">
        <v>26</v>
      </c>
      <c r="B142" s="1" t="s">
        <v>36</v>
      </c>
      <c r="C142" s="1">
        <v>32.26</v>
      </c>
      <c r="D142" s="1">
        <v>38.75</v>
      </c>
      <c r="E142" s="1">
        <v>38.65</v>
      </c>
      <c r="F142" s="1">
        <v>44.11</v>
      </c>
      <c r="G142" s="1">
        <v>47.94</v>
      </c>
      <c r="H142" s="1">
        <v>37.68</v>
      </c>
      <c r="I142" s="1">
        <v>42.39</v>
      </c>
      <c r="J142" s="1">
        <v>44.5</v>
      </c>
      <c r="K142" s="1">
        <v>44.3</v>
      </c>
      <c r="L142" s="1">
        <v>39.43</v>
      </c>
      <c r="M142" s="1">
        <v>31.55</v>
      </c>
      <c r="N142" s="1">
        <v>36.9</v>
      </c>
      <c r="O142" s="145">
        <f t="shared" si="3"/>
        <v>478.46</v>
      </c>
    </row>
    <row r="143" spans="1:15">
      <c r="A143" s="138" t="s">
        <v>26</v>
      </c>
      <c r="B143" s="1" t="s">
        <v>37</v>
      </c>
      <c r="C143" s="1">
        <v>29.11</v>
      </c>
      <c r="D143" s="1">
        <v>30.47</v>
      </c>
      <c r="E143" s="1">
        <v>29.55</v>
      </c>
      <c r="F143" s="1">
        <v>31.35</v>
      </c>
      <c r="G143" s="1">
        <v>36.950000000000003</v>
      </c>
      <c r="H143" s="1">
        <v>32.479999999999997</v>
      </c>
      <c r="I143" s="1">
        <v>39.130000000000003</v>
      </c>
      <c r="J143" s="1">
        <v>40.56</v>
      </c>
      <c r="K143" s="1">
        <v>40.06</v>
      </c>
      <c r="L143" s="1">
        <v>35.36</v>
      </c>
      <c r="M143" s="1">
        <v>30.9</v>
      </c>
      <c r="N143" s="1">
        <v>37.619999999999997</v>
      </c>
      <c r="O143" s="145">
        <f t="shared" si="3"/>
        <v>413.54</v>
      </c>
    </row>
    <row r="144" spans="1:15">
      <c r="A144" s="138" t="s">
        <v>26</v>
      </c>
      <c r="B144" s="1" t="s">
        <v>38</v>
      </c>
      <c r="C144" s="1">
        <v>23.42</v>
      </c>
      <c r="D144" s="1">
        <v>30.71</v>
      </c>
      <c r="E144" s="1">
        <v>28.87</v>
      </c>
      <c r="F144" s="1">
        <v>31.83</v>
      </c>
      <c r="G144" s="1">
        <v>35.590000000000003</v>
      </c>
      <c r="H144" s="1">
        <v>27.51</v>
      </c>
      <c r="I144" s="1">
        <v>32.9</v>
      </c>
      <c r="J144" s="1">
        <v>35.78</v>
      </c>
      <c r="K144" s="1">
        <v>33.97</v>
      </c>
      <c r="L144" s="1">
        <v>28.87</v>
      </c>
      <c r="M144" s="1">
        <v>22.22</v>
      </c>
      <c r="N144" s="1">
        <v>30.95</v>
      </c>
      <c r="O144" s="145">
        <f t="shared" si="3"/>
        <v>362.62000000000006</v>
      </c>
    </row>
    <row r="145" spans="1:15">
      <c r="A145" s="138" t="s">
        <v>26</v>
      </c>
      <c r="B145" s="1" t="s">
        <v>39</v>
      </c>
      <c r="C145" s="1">
        <v>12.51</v>
      </c>
      <c r="D145" s="1">
        <v>15.52</v>
      </c>
      <c r="E145" s="1">
        <v>21.55</v>
      </c>
      <c r="F145" s="1">
        <v>13.61</v>
      </c>
      <c r="G145" s="1">
        <v>21.72</v>
      </c>
      <c r="H145" s="1">
        <v>14.01</v>
      </c>
      <c r="I145" s="1">
        <v>19.13</v>
      </c>
      <c r="J145" s="1">
        <v>14.55</v>
      </c>
      <c r="K145" s="1">
        <v>18</v>
      </c>
      <c r="L145" s="1">
        <v>21.25</v>
      </c>
      <c r="M145" s="1">
        <v>14.28</v>
      </c>
      <c r="N145" s="1">
        <v>19.53</v>
      </c>
      <c r="O145" s="145">
        <f t="shared" si="3"/>
        <v>205.66</v>
      </c>
    </row>
    <row r="146" spans="1:15">
      <c r="A146" s="138" t="s">
        <v>26</v>
      </c>
      <c r="B146" s="1" t="s">
        <v>40</v>
      </c>
      <c r="C146" s="1">
        <v>13.78</v>
      </c>
      <c r="D146" s="1">
        <v>16.670000000000002</v>
      </c>
      <c r="E146" s="1">
        <v>18.13</v>
      </c>
      <c r="F146" s="1">
        <v>11.03</v>
      </c>
      <c r="G146" s="1">
        <v>21</v>
      </c>
      <c r="H146" s="1">
        <v>18.59</v>
      </c>
      <c r="I146" s="1">
        <v>18.61</v>
      </c>
      <c r="J146" s="1">
        <v>24.07</v>
      </c>
      <c r="K146" s="1">
        <v>22.16</v>
      </c>
      <c r="L146" s="1">
        <v>18.09</v>
      </c>
      <c r="M146" s="1">
        <v>17.78</v>
      </c>
      <c r="N146" s="1">
        <v>19.32</v>
      </c>
      <c r="O146" s="145">
        <f t="shared" si="3"/>
        <v>219.23</v>
      </c>
    </row>
    <row r="147" spans="1:15">
      <c r="A147" s="138" t="s">
        <v>26</v>
      </c>
      <c r="B147" s="1" t="s">
        <v>41</v>
      </c>
      <c r="C147" s="1">
        <v>7.57</v>
      </c>
      <c r="D147" s="1">
        <v>13.02</v>
      </c>
      <c r="E147" s="1">
        <v>14.26</v>
      </c>
      <c r="F147" s="1">
        <v>7.55</v>
      </c>
      <c r="G147" s="1">
        <v>14.96</v>
      </c>
      <c r="H147" s="1">
        <v>11.28</v>
      </c>
      <c r="I147" s="1">
        <v>14.12</v>
      </c>
      <c r="J147" s="1">
        <v>19.53</v>
      </c>
      <c r="K147" s="1">
        <v>16.04</v>
      </c>
      <c r="L147" s="1">
        <v>2.2400000000000002</v>
      </c>
      <c r="M147" s="149">
        <v>0</v>
      </c>
      <c r="N147" s="149">
        <v>0</v>
      </c>
      <c r="O147" s="145">
        <f t="shared" si="3"/>
        <v>120.57000000000001</v>
      </c>
    </row>
    <row r="148" spans="1:15">
      <c r="A148" s="138" t="s">
        <v>26</v>
      </c>
      <c r="B148" s="1" t="s">
        <v>42</v>
      </c>
      <c r="C148" s="1">
        <v>6.16</v>
      </c>
      <c r="D148" s="1">
        <v>10.84</v>
      </c>
      <c r="E148" s="1">
        <v>5.38</v>
      </c>
      <c r="F148" s="1">
        <v>3.96</v>
      </c>
      <c r="G148" s="1">
        <v>8.06</v>
      </c>
      <c r="H148" s="1">
        <v>20.67</v>
      </c>
      <c r="I148" s="1">
        <v>15.69</v>
      </c>
      <c r="J148" s="149">
        <v>4</v>
      </c>
      <c r="K148" s="1">
        <v>9.7100000000000009</v>
      </c>
      <c r="L148" s="1">
        <v>4.84</v>
      </c>
      <c r="M148" s="1">
        <v>18.100000000000001</v>
      </c>
      <c r="N148" s="149">
        <v>0</v>
      </c>
      <c r="O148" s="145">
        <f t="shared" si="3"/>
        <v>107.41</v>
      </c>
    </row>
    <row r="149" spans="1:15">
      <c r="A149" s="138" t="s">
        <v>26</v>
      </c>
      <c r="B149" s="1" t="s">
        <v>43</v>
      </c>
      <c r="C149" s="1">
        <v>9.31</v>
      </c>
      <c r="D149" s="1">
        <v>9.3800000000000008</v>
      </c>
      <c r="E149" s="1">
        <v>9.0299999999999994</v>
      </c>
      <c r="F149" s="1">
        <v>8.33</v>
      </c>
      <c r="G149" s="1">
        <v>11.98</v>
      </c>
      <c r="H149" s="1">
        <v>11.07</v>
      </c>
      <c r="I149" s="1">
        <v>7.86</v>
      </c>
      <c r="J149" s="1">
        <v>11.03</v>
      </c>
      <c r="K149" s="1">
        <v>8.7799999999999994</v>
      </c>
      <c r="L149" s="1">
        <v>9.66</v>
      </c>
      <c r="M149" s="1">
        <v>8.06</v>
      </c>
      <c r="N149" s="1">
        <v>7.5</v>
      </c>
      <c r="O149" s="145">
        <f t="shared" si="3"/>
        <v>111.99000000000001</v>
      </c>
    </row>
    <row r="150" spans="1:15">
      <c r="A150" s="138" t="s">
        <v>26</v>
      </c>
      <c r="B150" s="1" t="s">
        <v>44</v>
      </c>
      <c r="C150" s="1">
        <v>3.08</v>
      </c>
      <c r="D150" s="1">
        <v>7.9</v>
      </c>
      <c r="E150" s="1">
        <v>9.0500000000000007</v>
      </c>
      <c r="F150" s="1">
        <v>8.42</v>
      </c>
      <c r="G150" s="1">
        <v>10.37</v>
      </c>
      <c r="H150" s="1">
        <v>7.38</v>
      </c>
      <c r="I150" s="1">
        <v>10.84</v>
      </c>
      <c r="J150" s="1">
        <v>11.94</v>
      </c>
      <c r="K150" s="1">
        <v>8.9600000000000009</v>
      </c>
      <c r="L150" s="1">
        <v>7.39</v>
      </c>
      <c r="M150" s="1">
        <v>8.2100000000000009</v>
      </c>
      <c r="N150" s="1">
        <v>10.31</v>
      </c>
      <c r="O150" s="145">
        <f t="shared" si="3"/>
        <v>103.85</v>
      </c>
    </row>
    <row r="151" spans="1:15">
      <c r="A151" s="138" t="s">
        <v>26</v>
      </c>
      <c r="B151" s="1" t="s">
        <v>45</v>
      </c>
      <c r="C151" s="1">
        <v>2.65</v>
      </c>
      <c r="D151" s="1">
        <v>5.82</v>
      </c>
      <c r="E151" s="1">
        <v>2.31</v>
      </c>
      <c r="F151" s="1">
        <v>2.92</v>
      </c>
      <c r="G151" s="1">
        <v>6.21</v>
      </c>
      <c r="H151" s="1">
        <v>2.62</v>
      </c>
      <c r="I151" s="1">
        <v>5.55</v>
      </c>
      <c r="J151" s="1">
        <v>5.58</v>
      </c>
      <c r="K151" s="1">
        <v>2.83</v>
      </c>
      <c r="L151" s="1">
        <v>2.88</v>
      </c>
      <c r="M151" s="149">
        <v>1</v>
      </c>
      <c r="N151" s="149">
        <v>0</v>
      </c>
      <c r="O151" s="145">
        <f t="shared" si="3"/>
        <v>40.370000000000005</v>
      </c>
    </row>
    <row r="152" spans="1:15">
      <c r="A152" s="138" t="s">
        <v>26</v>
      </c>
      <c r="B152" s="1" t="s">
        <v>46</v>
      </c>
      <c r="C152" s="1">
        <v>3.56</v>
      </c>
      <c r="D152" s="1">
        <v>5.62</v>
      </c>
      <c r="E152" s="1">
        <v>5.04</v>
      </c>
      <c r="F152" s="1">
        <v>3.73</v>
      </c>
      <c r="G152" s="1">
        <v>4.18</v>
      </c>
      <c r="H152" s="1">
        <v>5.36</v>
      </c>
      <c r="I152" s="1">
        <v>3.62</v>
      </c>
      <c r="J152" s="1">
        <v>4.2300000000000004</v>
      </c>
      <c r="K152" s="1">
        <v>4.93</v>
      </c>
      <c r="L152" s="1">
        <v>2.97</v>
      </c>
      <c r="M152" s="149">
        <v>2</v>
      </c>
      <c r="N152" s="1">
        <v>2.71</v>
      </c>
      <c r="O152" s="145">
        <f t="shared" si="3"/>
        <v>47.95</v>
      </c>
    </row>
    <row r="153" spans="1:15">
      <c r="A153" s="138" t="s">
        <v>26</v>
      </c>
      <c r="B153" s="1" t="s">
        <v>47</v>
      </c>
      <c r="C153" s="1">
        <v>4.55</v>
      </c>
      <c r="D153" s="1">
        <v>2.91</v>
      </c>
      <c r="E153" s="1">
        <v>2.69</v>
      </c>
      <c r="F153" s="1">
        <v>3.14</v>
      </c>
      <c r="G153" s="1">
        <v>2.8</v>
      </c>
      <c r="H153" s="1">
        <v>2.21</v>
      </c>
      <c r="I153" s="1">
        <v>4.53</v>
      </c>
      <c r="J153" s="1">
        <v>4.8</v>
      </c>
      <c r="K153" s="149">
        <v>0</v>
      </c>
      <c r="L153" s="1">
        <v>7.35</v>
      </c>
      <c r="M153" s="149">
        <v>0</v>
      </c>
      <c r="N153" s="149">
        <v>0</v>
      </c>
      <c r="O153" s="145">
        <f t="shared" si="3"/>
        <v>34.980000000000004</v>
      </c>
    </row>
    <row r="154" spans="1:15">
      <c r="A154" s="138" t="s">
        <v>26</v>
      </c>
      <c r="B154" s="1" t="s">
        <v>48</v>
      </c>
      <c r="C154" s="1">
        <v>2.4300000000000002</v>
      </c>
      <c r="D154" s="1">
        <v>4.34</v>
      </c>
      <c r="E154" s="1">
        <v>5.95</v>
      </c>
      <c r="F154" s="1">
        <v>2.4</v>
      </c>
      <c r="G154" s="1">
        <v>6.13</v>
      </c>
      <c r="H154" s="1">
        <v>2.59</v>
      </c>
      <c r="I154" s="1">
        <v>3.76</v>
      </c>
      <c r="J154" s="1">
        <v>5.24</v>
      </c>
      <c r="K154" s="1">
        <v>4.7</v>
      </c>
      <c r="L154" s="149">
        <v>0</v>
      </c>
      <c r="M154" s="1">
        <v>7.22</v>
      </c>
      <c r="N154" s="1">
        <v>1.42</v>
      </c>
      <c r="O154" s="145">
        <f t="shared" si="3"/>
        <v>46.180000000000007</v>
      </c>
    </row>
    <row r="155" spans="1:15">
      <c r="A155" s="138" t="s">
        <v>26</v>
      </c>
      <c r="B155" s="1" t="s">
        <v>49</v>
      </c>
      <c r="C155" s="1">
        <v>2.04</v>
      </c>
      <c r="D155" s="1">
        <v>2.5</v>
      </c>
      <c r="E155" s="1">
        <v>2.71</v>
      </c>
      <c r="F155" s="149">
        <v>1</v>
      </c>
      <c r="G155" s="1">
        <v>3.57</v>
      </c>
      <c r="H155" s="1">
        <v>3.96</v>
      </c>
      <c r="I155" s="1">
        <v>4.6399999999999997</v>
      </c>
      <c r="J155" s="1">
        <v>5.21</v>
      </c>
      <c r="K155" s="1">
        <v>5.49</v>
      </c>
      <c r="L155" s="1">
        <v>1.46</v>
      </c>
      <c r="M155" s="149">
        <v>0</v>
      </c>
      <c r="N155" s="149">
        <v>0</v>
      </c>
      <c r="O155" s="145">
        <f t="shared" si="3"/>
        <v>32.580000000000005</v>
      </c>
    </row>
    <row r="156" spans="1:15">
      <c r="A156" s="138" t="s">
        <v>26</v>
      </c>
      <c r="B156" s="1" t="s">
        <v>50</v>
      </c>
      <c r="C156" s="1">
        <v>3.58</v>
      </c>
      <c r="D156" s="1">
        <v>3.49</v>
      </c>
      <c r="E156" s="1">
        <v>5.49</v>
      </c>
      <c r="F156" s="1">
        <v>4.2699999999999996</v>
      </c>
      <c r="G156" s="1">
        <v>4.24</v>
      </c>
      <c r="H156" s="1">
        <v>5.82</v>
      </c>
      <c r="I156" s="1">
        <v>5.23</v>
      </c>
      <c r="J156" s="1">
        <v>5.33</v>
      </c>
      <c r="K156" s="1">
        <v>5.94</v>
      </c>
      <c r="L156" s="1">
        <v>3.77</v>
      </c>
      <c r="M156" s="1">
        <v>3.77</v>
      </c>
      <c r="N156" s="1">
        <v>4.3899999999999997</v>
      </c>
      <c r="O156" s="145">
        <f t="shared" si="3"/>
        <v>55.320000000000007</v>
      </c>
    </row>
    <row r="157" spans="1:15">
      <c r="A157" s="138" t="s">
        <v>26</v>
      </c>
      <c r="B157" s="1" t="s">
        <v>51</v>
      </c>
      <c r="C157" s="1">
        <v>2.77</v>
      </c>
      <c r="D157" s="1">
        <v>3.01</v>
      </c>
      <c r="E157" s="1">
        <v>2.98</v>
      </c>
      <c r="F157" s="1">
        <v>3.34</v>
      </c>
      <c r="G157" s="1">
        <v>3.99</v>
      </c>
      <c r="H157" s="1">
        <v>3.95</v>
      </c>
      <c r="I157" s="1">
        <v>6.03</v>
      </c>
      <c r="J157" s="1">
        <v>3.63</v>
      </c>
      <c r="K157" s="1">
        <v>5.25</v>
      </c>
      <c r="L157" s="1">
        <v>3.02</v>
      </c>
      <c r="M157" s="1">
        <v>2.89</v>
      </c>
      <c r="N157" s="1">
        <v>3.34</v>
      </c>
      <c r="O157" s="145">
        <f t="shared" si="3"/>
        <v>44.2</v>
      </c>
    </row>
    <row r="158" spans="1:15">
      <c r="A158" s="138" t="s">
        <v>26</v>
      </c>
      <c r="B158" s="1" t="s">
        <v>52</v>
      </c>
      <c r="C158" s="1">
        <v>3.34</v>
      </c>
      <c r="D158" s="1">
        <v>3.08</v>
      </c>
      <c r="E158" s="1">
        <v>3.09</v>
      </c>
      <c r="F158" s="149">
        <v>0</v>
      </c>
      <c r="G158" s="1">
        <v>5.55</v>
      </c>
      <c r="H158" s="1">
        <v>3.46</v>
      </c>
      <c r="I158" s="149">
        <v>0</v>
      </c>
      <c r="J158" s="1">
        <v>4.08</v>
      </c>
      <c r="K158" s="1">
        <v>3.89</v>
      </c>
      <c r="L158" s="149">
        <v>0</v>
      </c>
      <c r="M158" s="1">
        <v>3.71</v>
      </c>
      <c r="N158" s="149">
        <v>0</v>
      </c>
      <c r="O158" s="145">
        <f t="shared" si="3"/>
        <v>30.200000000000003</v>
      </c>
    </row>
    <row r="159" spans="1:15">
      <c r="A159" s="138" t="s">
        <v>26</v>
      </c>
      <c r="B159" s="1" t="s">
        <v>53</v>
      </c>
      <c r="C159" s="1">
        <v>4.72</v>
      </c>
      <c r="D159" s="1">
        <v>2.84</v>
      </c>
      <c r="E159" s="1">
        <v>3.48</v>
      </c>
      <c r="F159" s="1">
        <v>6.1</v>
      </c>
      <c r="G159" s="1">
        <v>6.83</v>
      </c>
      <c r="H159" s="1">
        <v>3.48</v>
      </c>
      <c r="I159" s="1">
        <v>3.88</v>
      </c>
      <c r="J159" s="1">
        <v>4.07</v>
      </c>
      <c r="K159" s="1">
        <v>4.7300000000000004</v>
      </c>
      <c r="L159" s="1">
        <v>3.61</v>
      </c>
      <c r="M159" s="1">
        <v>3.51</v>
      </c>
      <c r="N159" s="1">
        <v>5.51</v>
      </c>
      <c r="O159" s="145">
        <f t="shared" si="3"/>
        <v>52.759999999999991</v>
      </c>
    </row>
    <row r="160" spans="1:15">
      <c r="A160" s="153" t="s">
        <v>98</v>
      </c>
      <c r="B160" s="1" t="s">
        <v>105</v>
      </c>
      <c r="C160" s="1">
        <v>153.80000000000001</v>
      </c>
      <c r="D160" s="1">
        <v>167.26</v>
      </c>
      <c r="E160" s="1">
        <v>42.61</v>
      </c>
      <c r="F160" s="149">
        <v>0</v>
      </c>
      <c r="G160" s="149">
        <v>0</v>
      </c>
      <c r="H160" s="149">
        <v>0</v>
      </c>
      <c r="I160" s="149">
        <v>0</v>
      </c>
      <c r="J160" s="149">
        <v>0</v>
      </c>
      <c r="K160" s="149">
        <v>0</v>
      </c>
      <c r="L160" s="149">
        <v>0</v>
      </c>
      <c r="M160" s="149">
        <v>0</v>
      </c>
      <c r="N160" s="149">
        <v>0</v>
      </c>
      <c r="O160" s="145">
        <f t="shared" si="3"/>
        <v>363.67</v>
      </c>
    </row>
    <row r="161" spans="1:15">
      <c r="A161" s="153" t="s">
        <v>98</v>
      </c>
      <c r="B161" s="1" t="s">
        <v>109</v>
      </c>
      <c r="C161" s="1">
        <v>14.05</v>
      </c>
      <c r="D161" s="1">
        <v>15.9</v>
      </c>
      <c r="E161" s="1">
        <v>21.02</v>
      </c>
      <c r="F161" s="1">
        <v>15.47</v>
      </c>
      <c r="G161" s="1">
        <v>23.32</v>
      </c>
      <c r="H161" s="1">
        <v>22.42</v>
      </c>
      <c r="I161" s="1">
        <v>25.25</v>
      </c>
      <c r="J161" s="1">
        <v>26.19</v>
      </c>
      <c r="K161" s="1">
        <v>27.17</v>
      </c>
      <c r="L161" s="1">
        <v>21.49</v>
      </c>
      <c r="M161" s="1">
        <v>21.68</v>
      </c>
      <c r="N161" s="1">
        <v>20.13</v>
      </c>
      <c r="O161" s="145">
        <f t="shared" ref="O161:O202" si="4">SUM(C161:N161)</f>
        <v>254.09000000000003</v>
      </c>
    </row>
    <row r="162" spans="1:15">
      <c r="A162" s="153" t="s">
        <v>98</v>
      </c>
      <c r="B162" s="1" t="s">
        <v>110</v>
      </c>
      <c r="C162" s="1">
        <v>26.84</v>
      </c>
      <c r="D162" s="1">
        <v>37.53</v>
      </c>
      <c r="E162" s="1">
        <v>33.229999999999997</v>
      </c>
      <c r="F162" s="149">
        <v>0</v>
      </c>
      <c r="G162" s="149">
        <v>0</v>
      </c>
      <c r="H162" s="149">
        <v>0</v>
      </c>
      <c r="I162" s="149"/>
      <c r="J162" s="149"/>
      <c r="K162" s="149"/>
      <c r="L162" s="149"/>
      <c r="M162" s="149"/>
      <c r="N162" s="149"/>
      <c r="O162" s="145">
        <f t="shared" si="4"/>
        <v>97.6</v>
      </c>
    </row>
    <row r="163" spans="1:15">
      <c r="A163" s="153" t="s">
        <v>98</v>
      </c>
      <c r="B163" s="1" t="s">
        <v>111</v>
      </c>
      <c r="C163" s="1">
        <v>20.45</v>
      </c>
      <c r="D163" s="1">
        <v>31.73</v>
      </c>
      <c r="E163" s="1">
        <v>30.95</v>
      </c>
      <c r="F163" s="1">
        <v>0</v>
      </c>
      <c r="G163" s="1">
        <v>0</v>
      </c>
      <c r="H163" s="1">
        <v>28.59</v>
      </c>
      <c r="I163" s="1"/>
      <c r="J163" s="1"/>
      <c r="K163" s="1"/>
      <c r="L163" s="1"/>
      <c r="M163" s="1"/>
      <c r="N163" s="1"/>
      <c r="O163" s="145">
        <f t="shared" si="4"/>
        <v>111.72</v>
      </c>
    </row>
    <row r="164" spans="1:15">
      <c r="A164" s="153" t="s">
        <v>98</v>
      </c>
      <c r="B164" s="1" t="s">
        <v>112</v>
      </c>
      <c r="C164" s="1">
        <v>24.32</v>
      </c>
      <c r="D164" s="1">
        <v>25.81</v>
      </c>
      <c r="E164" s="1">
        <v>30.34</v>
      </c>
      <c r="F164" s="1">
        <v>21.81</v>
      </c>
      <c r="G164" s="1">
        <v>29.53</v>
      </c>
      <c r="H164" s="1">
        <v>31.74</v>
      </c>
      <c r="I164" s="1">
        <v>33.56</v>
      </c>
      <c r="J164" s="1">
        <v>41.97</v>
      </c>
      <c r="K164" s="1">
        <v>34.270000000000003</v>
      </c>
      <c r="L164" s="1">
        <v>28.39</v>
      </c>
      <c r="M164" s="1">
        <v>31.73</v>
      </c>
      <c r="N164" s="1">
        <v>29.37</v>
      </c>
      <c r="O164" s="145">
        <f t="shared" si="4"/>
        <v>362.84000000000003</v>
      </c>
    </row>
    <row r="165" spans="1:15">
      <c r="A165" s="153" t="s">
        <v>98</v>
      </c>
      <c r="B165" s="1" t="s">
        <v>113</v>
      </c>
      <c r="C165" s="149">
        <v>0</v>
      </c>
      <c r="D165" s="149">
        <v>0</v>
      </c>
      <c r="E165" s="149">
        <v>0</v>
      </c>
      <c r="F165" s="149">
        <v>0</v>
      </c>
      <c r="G165" s="149">
        <v>0</v>
      </c>
      <c r="H165" s="149">
        <v>0</v>
      </c>
      <c r="I165" s="149">
        <v>0</v>
      </c>
      <c r="J165" s="149">
        <v>0</v>
      </c>
      <c r="K165" s="149">
        <v>0</v>
      </c>
      <c r="L165" s="149">
        <v>0</v>
      </c>
      <c r="M165" s="149">
        <v>0</v>
      </c>
      <c r="N165" s="149">
        <v>0</v>
      </c>
      <c r="O165" s="145">
        <f>SUM(C165:N165)</f>
        <v>0</v>
      </c>
    </row>
    <row r="166" spans="1:15">
      <c r="A166" s="153" t="s">
        <v>98</v>
      </c>
      <c r="B166" s="1" t="s">
        <v>114</v>
      </c>
      <c r="C166" s="1">
        <v>7.87</v>
      </c>
      <c r="D166" s="1">
        <v>10.87</v>
      </c>
      <c r="E166" s="1">
        <v>13.63</v>
      </c>
      <c r="F166" s="1">
        <v>7.7</v>
      </c>
      <c r="G166" s="1">
        <v>13.2</v>
      </c>
      <c r="H166" s="1">
        <v>15.69</v>
      </c>
      <c r="I166" s="1">
        <v>11.47</v>
      </c>
      <c r="J166" s="1">
        <v>14.88</v>
      </c>
      <c r="K166" s="1">
        <v>11.57</v>
      </c>
      <c r="L166" s="1">
        <v>6.79</v>
      </c>
      <c r="M166" s="1">
        <v>9.99</v>
      </c>
      <c r="N166" s="1">
        <v>10.06</v>
      </c>
      <c r="O166" s="145">
        <f t="shared" si="4"/>
        <v>133.72</v>
      </c>
    </row>
    <row r="167" spans="1:15">
      <c r="A167" s="153" t="s">
        <v>98</v>
      </c>
      <c r="B167" s="1" t="s">
        <v>115</v>
      </c>
      <c r="C167" s="1">
        <v>6.12</v>
      </c>
      <c r="D167" s="1">
        <v>5.22</v>
      </c>
      <c r="E167" s="1">
        <v>2.69</v>
      </c>
      <c r="F167" s="1">
        <v>2.85</v>
      </c>
      <c r="G167" s="1">
        <v>5.23</v>
      </c>
      <c r="H167" s="1">
        <v>20.13</v>
      </c>
      <c r="I167" s="1">
        <v>11.13</v>
      </c>
      <c r="J167" s="1">
        <v>18.350000000000001</v>
      </c>
      <c r="K167" s="1">
        <v>6.86</v>
      </c>
      <c r="L167" s="1">
        <v>12.48</v>
      </c>
      <c r="M167" s="1">
        <v>5.62</v>
      </c>
      <c r="N167" s="1">
        <v>4.2</v>
      </c>
      <c r="O167" s="145">
        <f t="shared" si="4"/>
        <v>100.88000000000001</v>
      </c>
    </row>
    <row r="168" spans="1:15">
      <c r="A168" s="153" t="s">
        <v>98</v>
      </c>
      <c r="B168" s="1" t="s">
        <v>116</v>
      </c>
      <c r="C168" s="1">
        <v>1.25</v>
      </c>
      <c r="D168" s="1">
        <v>3.61</v>
      </c>
      <c r="E168" s="1">
        <v>2.33</v>
      </c>
      <c r="F168" s="1">
        <v>3.47</v>
      </c>
      <c r="G168" s="1">
        <v>3.13</v>
      </c>
      <c r="H168" s="1">
        <v>5.29</v>
      </c>
      <c r="I168" s="1">
        <v>5.56</v>
      </c>
      <c r="J168" s="1">
        <v>2.69</v>
      </c>
      <c r="K168" s="1">
        <v>3.85</v>
      </c>
      <c r="L168" s="1">
        <v>5.59</v>
      </c>
      <c r="M168" s="1">
        <v>4.63</v>
      </c>
      <c r="N168" s="1">
        <v>7.61</v>
      </c>
      <c r="O168" s="145">
        <f t="shared" si="4"/>
        <v>49.01</v>
      </c>
    </row>
    <row r="169" spans="1:15">
      <c r="A169" s="153" t="s">
        <v>98</v>
      </c>
      <c r="B169" s="1" t="s">
        <v>117</v>
      </c>
      <c r="C169" s="1">
        <v>0</v>
      </c>
      <c r="D169" s="1">
        <v>1.1200000000000001</v>
      </c>
      <c r="E169" s="1">
        <v>1.22</v>
      </c>
      <c r="F169" s="1">
        <v>1.7</v>
      </c>
      <c r="G169" s="1">
        <v>5.04</v>
      </c>
      <c r="H169" s="1">
        <v>2.38</v>
      </c>
      <c r="I169" s="1">
        <v>3.14</v>
      </c>
      <c r="J169" s="1">
        <v>5.93</v>
      </c>
      <c r="K169" s="1">
        <v>4.66</v>
      </c>
      <c r="L169" s="1">
        <v>5.27</v>
      </c>
      <c r="M169" s="1">
        <v>3.98</v>
      </c>
      <c r="N169" s="1">
        <v>5.59</v>
      </c>
      <c r="O169" s="145">
        <f t="shared" si="4"/>
        <v>40.03</v>
      </c>
    </row>
    <row r="170" spans="1:15">
      <c r="A170" s="153" t="s">
        <v>98</v>
      </c>
      <c r="B170" s="1" t="s">
        <v>118</v>
      </c>
      <c r="C170" s="149">
        <v>0</v>
      </c>
      <c r="D170" s="149">
        <v>0</v>
      </c>
      <c r="E170" s="149">
        <v>0</v>
      </c>
      <c r="F170" s="149">
        <v>0</v>
      </c>
      <c r="G170" s="149">
        <v>0</v>
      </c>
      <c r="H170" s="149">
        <v>0</v>
      </c>
      <c r="I170" s="149">
        <v>0</v>
      </c>
      <c r="J170" s="149">
        <v>0</v>
      </c>
      <c r="K170" s="149">
        <v>0</v>
      </c>
      <c r="L170" s="149">
        <v>0</v>
      </c>
      <c r="M170" s="149">
        <v>0</v>
      </c>
      <c r="N170" s="149">
        <v>0</v>
      </c>
      <c r="O170" s="145">
        <f t="shared" si="4"/>
        <v>0</v>
      </c>
    </row>
    <row r="171" spans="1:15">
      <c r="A171" s="138" t="s">
        <v>59</v>
      </c>
      <c r="B171" s="1" t="s">
        <v>60</v>
      </c>
      <c r="C171" s="1">
        <v>719.75</v>
      </c>
      <c r="D171" s="1">
        <v>658.53</v>
      </c>
      <c r="E171" s="1">
        <v>737.7</v>
      </c>
      <c r="F171" s="1">
        <v>535.48</v>
      </c>
      <c r="G171" s="1">
        <v>799.25</v>
      </c>
      <c r="H171" s="1">
        <v>825.84</v>
      </c>
      <c r="I171" s="1">
        <v>858.4</v>
      </c>
      <c r="J171" s="1">
        <v>892.12</v>
      </c>
      <c r="K171" s="1">
        <v>849.43</v>
      </c>
      <c r="L171" s="1">
        <v>783.75</v>
      </c>
      <c r="M171" s="1">
        <v>704.91</v>
      </c>
      <c r="N171" s="1">
        <v>831.43</v>
      </c>
      <c r="O171" s="145">
        <f t="shared" si="4"/>
        <v>9196.59</v>
      </c>
    </row>
    <row r="172" spans="1:15">
      <c r="A172" s="138" t="s">
        <v>59</v>
      </c>
      <c r="B172" s="1" t="s">
        <v>61</v>
      </c>
      <c r="C172" s="1">
        <v>13.1</v>
      </c>
      <c r="D172" s="1">
        <v>15.9</v>
      </c>
      <c r="E172" s="1">
        <v>14.64</v>
      </c>
      <c r="F172" s="1">
        <v>15.92</v>
      </c>
      <c r="G172" s="1">
        <v>19.53</v>
      </c>
      <c r="H172" s="1">
        <v>18.14</v>
      </c>
      <c r="I172" s="1">
        <v>22.16</v>
      </c>
      <c r="J172" s="1">
        <v>18.93</v>
      </c>
      <c r="K172" s="1">
        <v>20.32</v>
      </c>
      <c r="L172" s="1">
        <v>14.85</v>
      </c>
      <c r="M172" s="1">
        <v>16.739999999999998</v>
      </c>
      <c r="N172" s="1">
        <v>16.47</v>
      </c>
      <c r="O172" s="145">
        <f t="shared" si="4"/>
        <v>206.7</v>
      </c>
    </row>
    <row r="173" spans="1:15">
      <c r="A173" s="138" t="s">
        <v>59</v>
      </c>
      <c r="B173" s="1" t="s">
        <v>62</v>
      </c>
      <c r="C173" s="1">
        <v>6.58</v>
      </c>
      <c r="D173" s="1">
        <v>11.72</v>
      </c>
      <c r="E173" s="1">
        <v>11.96</v>
      </c>
      <c r="F173" s="1">
        <v>7.78</v>
      </c>
      <c r="G173" s="1">
        <v>15.43</v>
      </c>
      <c r="H173" s="1">
        <v>13.48</v>
      </c>
      <c r="I173" s="1">
        <v>16.11</v>
      </c>
      <c r="J173" s="1">
        <v>16.62</v>
      </c>
      <c r="K173" s="1">
        <v>14.85</v>
      </c>
      <c r="L173" s="1">
        <v>12.87</v>
      </c>
      <c r="M173" s="1">
        <v>15.3</v>
      </c>
      <c r="N173" s="1">
        <v>10.61</v>
      </c>
      <c r="O173" s="145">
        <f t="shared" si="4"/>
        <v>153.31</v>
      </c>
    </row>
    <row r="174" spans="1:15">
      <c r="A174" s="138" t="s">
        <v>59</v>
      </c>
      <c r="B174" s="1" t="s">
        <v>63</v>
      </c>
      <c r="C174" s="1">
        <v>2.2799999999999998</v>
      </c>
      <c r="D174" s="1">
        <v>2.98</v>
      </c>
      <c r="E174" s="1">
        <v>2.4700000000000002</v>
      </c>
      <c r="F174" s="1">
        <v>4.79</v>
      </c>
      <c r="G174" s="1">
        <v>2.91</v>
      </c>
      <c r="H174" s="1">
        <v>3.47</v>
      </c>
      <c r="I174" s="1">
        <v>4.53</v>
      </c>
      <c r="J174" s="1">
        <v>4.32</v>
      </c>
      <c r="K174" s="1">
        <v>3.09</v>
      </c>
      <c r="L174" s="1">
        <v>2.52</v>
      </c>
      <c r="M174" s="1">
        <v>2.37</v>
      </c>
      <c r="N174" s="1">
        <v>3.14</v>
      </c>
      <c r="O174" s="145">
        <v>38.869999999999997</v>
      </c>
    </row>
    <row r="175" spans="1:15">
      <c r="A175" s="138" t="s">
        <v>59</v>
      </c>
      <c r="B175" s="1" t="s">
        <v>64</v>
      </c>
      <c r="C175" s="1">
        <v>7.4</v>
      </c>
      <c r="D175" s="1">
        <v>7.19</v>
      </c>
      <c r="E175" s="1">
        <v>8.2200000000000006</v>
      </c>
      <c r="F175" s="1">
        <v>6.98</v>
      </c>
      <c r="G175" s="1">
        <v>8.83</v>
      </c>
      <c r="H175" s="1">
        <v>9.32</v>
      </c>
      <c r="I175" s="1">
        <v>11.92</v>
      </c>
      <c r="J175" s="1">
        <v>9.4</v>
      </c>
      <c r="K175" s="1">
        <v>11.99</v>
      </c>
      <c r="L175" s="149">
        <v>8</v>
      </c>
      <c r="M175" s="1">
        <v>7.59</v>
      </c>
      <c r="N175" s="1">
        <v>7.28</v>
      </c>
      <c r="O175" s="145">
        <f t="shared" si="4"/>
        <v>104.12</v>
      </c>
    </row>
    <row r="176" spans="1:15">
      <c r="A176" s="138" t="s">
        <v>59</v>
      </c>
      <c r="B176" s="1" t="s">
        <v>65</v>
      </c>
      <c r="C176" s="1">
        <v>64.61</v>
      </c>
      <c r="D176" s="1">
        <v>39.520000000000003</v>
      </c>
      <c r="E176" s="1">
        <v>16.649999999999999</v>
      </c>
      <c r="F176" s="1">
        <v>26.54</v>
      </c>
      <c r="G176" s="1">
        <v>71.02</v>
      </c>
      <c r="H176" s="1">
        <v>67.83</v>
      </c>
      <c r="I176" s="1">
        <v>63.7</v>
      </c>
      <c r="J176" s="1">
        <v>72.2</v>
      </c>
      <c r="K176" s="1">
        <v>57.73</v>
      </c>
      <c r="L176" s="1">
        <v>58.7</v>
      </c>
      <c r="M176" s="149">
        <v>52</v>
      </c>
      <c r="N176" s="1">
        <v>56.5</v>
      </c>
      <c r="O176" s="145">
        <f t="shared" si="4"/>
        <v>647</v>
      </c>
    </row>
    <row r="177" spans="1:15">
      <c r="A177" s="138" t="s">
        <v>59</v>
      </c>
      <c r="B177" s="1" t="s">
        <v>66</v>
      </c>
      <c r="C177" s="1">
        <v>3.35</v>
      </c>
      <c r="D177" s="1">
        <v>6.86</v>
      </c>
      <c r="E177" s="1">
        <v>5.7</v>
      </c>
      <c r="F177" s="1">
        <v>5.12</v>
      </c>
      <c r="G177" s="1">
        <v>10.9</v>
      </c>
      <c r="H177" s="1">
        <v>5.07</v>
      </c>
      <c r="I177" s="1">
        <v>6.99</v>
      </c>
      <c r="J177" s="1">
        <v>4</v>
      </c>
      <c r="K177" s="1">
        <v>5.46</v>
      </c>
      <c r="L177" s="1">
        <v>10.33</v>
      </c>
      <c r="M177" s="1">
        <v>4.4000000000000004</v>
      </c>
      <c r="N177" s="1">
        <v>2.71</v>
      </c>
      <c r="O177" s="145">
        <f t="shared" si="4"/>
        <v>70.89</v>
      </c>
    </row>
    <row r="178" spans="1:15">
      <c r="A178" s="138" t="s">
        <v>59</v>
      </c>
      <c r="B178" s="1" t="s">
        <v>67</v>
      </c>
      <c r="C178" s="1">
        <v>61.09</v>
      </c>
      <c r="D178" s="1">
        <v>74.900000000000006</v>
      </c>
      <c r="E178" s="1">
        <v>69.83</v>
      </c>
      <c r="F178" s="1">
        <v>47.88</v>
      </c>
      <c r="G178" s="1">
        <v>80.88</v>
      </c>
      <c r="H178" s="1">
        <v>73.84</v>
      </c>
      <c r="I178" s="1">
        <v>83.07</v>
      </c>
      <c r="J178" s="1">
        <v>88.51</v>
      </c>
      <c r="K178" s="1">
        <v>82.94</v>
      </c>
      <c r="L178" s="1">
        <v>63.02</v>
      </c>
      <c r="M178" s="1">
        <v>74.040000000000006</v>
      </c>
      <c r="N178" s="1">
        <v>72.03</v>
      </c>
      <c r="O178" s="145">
        <f t="shared" si="4"/>
        <v>872.03</v>
      </c>
    </row>
    <row r="179" spans="1:15">
      <c r="A179" s="138" t="s">
        <v>59</v>
      </c>
      <c r="B179" s="1" t="s">
        <v>68</v>
      </c>
      <c r="C179" s="1">
        <v>28.6</v>
      </c>
      <c r="D179" s="1">
        <v>45.21</v>
      </c>
      <c r="E179" s="1">
        <v>39.32</v>
      </c>
      <c r="F179" s="1">
        <v>23.71</v>
      </c>
      <c r="G179" s="1">
        <v>51.28</v>
      </c>
      <c r="H179" s="1">
        <v>53.97</v>
      </c>
      <c r="I179" s="1">
        <v>60.27</v>
      </c>
      <c r="J179" s="1">
        <v>54.83</v>
      </c>
      <c r="K179" s="1">
        <v>60.71</v>
      </c>
      <c r="L179" s="1">
        <v>40.909999999999997</v>
      </c>
      <c r="M179" s="1">
        <v>40.81</v>
      </c>
      <c r="N179" s="1">
        <v>32.369999999999997</v>
      </c>
      <c r="O179" s="145">
        <f t="shared" si="4"/>
        <v>531.9899999999999</v>
      </c>
    </row>
    <row r="180" spans="1:15">
      <c r="A180" s="138" t="s">
        <v>59</v>
      </c>
      <c r="B180" s="1" t="s">
        <v>69</v>
      </c>
      <c r="C180" s="1">
        <v>65.25</v>
      </c>
      <c r="D180" s="1">
        <v>86.75</v>
      </c>
      <c r="E180" s="1">
        <v>86.96</v>
      </c>
      <c r="F180" s="1">
        <v>73.44</v>
      </c>
      <c r="G180" s="1">
        <v>107.96</v>
      </c>
      <c r="H180" s="1">
        <v>105.12</v>
      </c>
      <c r="I180" s="1">
        <v>112.86</v>
      </c>
      <c r="J180" s="1">
        <v>115.24</v>
      </c>
      <c r="K180" s="149">
        <v>108</v>
      </c>
      <c r="L180" s="1">
        <v>111.74</v>
      </c>
      <c r="M180" s="1">
        <v>99.61</v>
      </c>
      <c r="N180" s="1">
        <v>102.42</v>
      </c>
      <c r="O180" s="145">
        <f t="shared" si="4"/>
        <v>1175.3500000000001</v>
      </c>
    </row>
    <row r="181" spans="1:15">
      <c r="A181" s="138" t="s">
        <v>59</v>
      </c>
      <c r="B181" s="1" t="s">
        <v>70</v>
      </c>
      <c r="C181" s="1">
        <v>33.76</v>
      </c>
      <c r="D181" s="1">
        <v>63.7</v>
      </c>
      <c r="E181" s="1">
        <v>52.23</v>
      </c>
      <c r="F181" s="149">
        <v>0</v>
      </c>
      <c r="G181" s="149">
        <v>0</v>
      </c>
      <c r="H181" s="1">
        <v>16.350000000000001</v>
      </c>
      <c r="I181" s="1"/>
      <c r="J181" s="1"/>
      <c r="K181" s="1"/>
      <c r="L181" s="1"/>
      <c r="M181" s="1"/>
      <c r="N181" s="1"/>
      <c r="O181" s="145">
        <f t="shared" si="4"/>
        <v>166.04</v>
      </c>
    </row>
    <row r="182" spans="1:15">
      <c r="A182" s="138" t="s">
        <v>59</v>
      </c>
      <c r="B182" s="1" t="s">
        <v>71</v>
      </c>
      <c r="C182" s="1">
        <v>17.61</v>
      </c>
      <c r="D182" s="1">
        <v>24.55</v>
      </c>
      <c r="E182" s="1">
        <v>27.31</v>
      </c>
      <c r="F182" s="149">
        <v>0</v>
      </c>
      <c r="G182" s="149">
        <v>0</v>
      </c>
      <c r="H182" s="149">
        <v>0</v>
      </c>
      <c r="I182" s="1"/>
      <c r="J182" s="1"/>
      <c r="K182" s="1"/>
      <c r="L182" s="1"/>
      <c r="M182" s="1"/>
      <c r="N182" s="1"/>
      <c r="O182" s="145">
        <f t="shared" si="4"/>
        <v>69.47</v>
      </c>
    </row>
    <row r="183" spans="1:15">
      <c r="A183" s="138" t="s">
        <v>59</v>
      </c>
      <c r="B183" s="1" t="s">
        <v>72</v>
      </c>
      <c r="C183" s="1">
        <v>9.43</v>
      </c>
      <c r="D183" s="1">
        <v>6.81</v>
      </c>
      <c r="E183" s="1">
        <v>3.41</v>
      </c>
      <c r="F183" s="149">
        <v>0</v>
      </c>
      <c r="G183" s="149">
        <v>0</v>
      </c>
      <c r="H183" s="1">
        <v>1.91</v>
      </c>
      <c r="I183" s="1"/>
      <c r="J183" s="1"/>
      <c r="K183" s="1"/>
      <c r="L183" s="1"/>
      <c r="M183" s="1"/>
      <c r="N183" s="1"/>
      <c r="O183" s="145">
        <f t="shared" si="4"/>
        <v>21.56</v>
      </c>
    </row>
    <row r="184" spans="1:15">
      <c r="A184" s="138" t="s">
        <v>16</v>
      </c>
      <c r="B184" s="1" t="s">
        <v>17</v>
      </c>
      <c r="C184" s="1">
        <v>407.45</v>
      </c>
      <c r="D184" s="1">
        <v>395</v>
      </c>
      <c r="E184" s="1">
        <v>432.25</v>
      </c>
      <c r="F184" s="1">
        <v>410.38</v>
      </c>
      <c r="G184" s="1">
        <v>482.07</v>
      </c>
      <c r="H184" s="1">
        <v>403.98</v>
      </c>
      <c r="I184" s="1">
        <v>407.32</v>
      </c>
      <c r="J184" s="1">
        <v>450.76</v>
      </c>
      <c r="K184" s="1">
        <v>383.63</v>
      </c>
      <c r="L184" s="1">
        <v>334.03</v>
      </c>
      <c r="M184" s="1">
        <v>364.19</v>
      </c>
      <c r="N184" s="1">
        <v>512.41</v>
      </c>
      <c r="O184" s="145">
        <f t="shared" si="4"/>
        <v>4983.4699999999993</v>
      </c>
    </row>
    <row r="185" spans="1:15">
      <c r="A185" s="138" t="s">
        <v>16</v>
      </c>
      <c r="B185" s="1" t="s">
        <v>20</v>
      </c>
      <c r="C185" s="1">
        <v>420.62</v>
      </c>
      <c r="D185" s="1">
        <v>433.72</v>
      </c>
      <c r="E185" s="1">
        <v>528.23</v>
      </c>
      <c r="F185" s="1">
        <v>400</v>
      </c>
      <c r="G185" s="1">
        <v>587.09</v>
      </c>
      <c r="H185" s="1">
        <v>537.29</v>
      </c>
      <c r="I185" s="1">
        <v>557.07000000000005</v>
      </c>
      <c r="J185" s="1">
        <v>595.74</v>
      </c>
      <c r="K185" s="1">
        <v>492.12</v>
      </c>
      <c r="L185" s="1">
        <v>505.23</v>
      </c>
      <c r="M185" s="1">
        <v>475.57</v>
      </c>
      <c r="N185" s="1">
        <v>537.5</v>
      </c>
      <c r="O185" s="145">
        <f t="shared" si="4"/>
        <v>6070.18</v>
      </c>
    </row>
    <row r="186" spans="1:15">
      <c r="A186" s="138" t="s">
        <v>16</v>
      </c>
      <c r="B186" s="1" t="s">
        <v>21</v>
      </c>
      <c r="C186" s="1">
        <v>48.47</v>
      </c>
      <c r="D186" s="1">
        <v>54.49</v>
      </c>
      <c r="E186" s="1">
        <v>43.89</v>
      </c>
      <c r="F186" s="1">
        <v>54.15</v>
      </c>
      <c r="G186" s="1">
        <v>57.7</v>
      </c>
      <c r="H186" s="1">
        <v>50.16</v>
      </c>
      <c r="I186" s="1">
        <v>62.11</v>
      </c>
      <c r="J186" s="1">
        <v>58.5</v>
      </c>
      <c r="K186" s="1">
        <v>59.43</v>
      </c>
      <c r="L186" s="1">
        <v>45.15</v>
      </c>
      <c r="M186" s="1">
        <v>50.05</v>
      </c>
      <c r="N186" s="1">
        <v>68.56</v>
      </c>
      <c r="O186" s="145">
        <f t="shared" si="4"/>
        <v>652.66000000000008</v>
      </c>
    </row>
    <row r="187" spans="1:15">
      <c r="A187" s="138" t="s">
        <v>16</v>
      </c>
      <c r="B187" s="1" t="s">
        <v>22</v>
      </c>
      <c r="C187" s="1">
        <v>46.44</v>
      </c>
      <c r="D187" s="1">
        <v>49.31</v>
      </c>
      <c r="E187" s="1">
        <v>51.75</v>
      </c>
      <c r="F187" s="1">
        <v>45.3</v>
      </c>
      <c r="G187" s="1">
        <v>51.79</v>
      </c>
      <c r="H187" s="1">
        <v>47.4</v>
      </c>
      <c r="I187" s="1">
        <v>42.24</v>
      </c>
      <c r="J187" s="1">
        <v>43.55</v>
      </c>
      <c r="K187" s="1">
        <v>37.020000000000003</v>
      </c>
      <c r="L187" s="1">
        <v>54.27</v>
      </c>
      <c r="M187" s="1">
        <v>39.450000000000003</v>
      </c>
      <c r="N187" s="1">
        <v>54.26</v>
      </c>
      <c r="O187" s="145">
        <f t="shared" si="4"/>
        <v>562.78</v>
      </c>
    </row>
    <row r="188" spans="1:15">
      <c r="A188" s="138" t="s">
        <v>16</v>
      </c>
      <c r="B188" s="1" t="s">
        <v>23</v>
      </c>
      <c r="C188" s="1">
        <v>33.31</v>
      </c>
      <c r="D188" s="1">
        <v>42.67</v>
      </c>
      <c r="E188" s="1">
        <v>39.76</v>
      </c>
      <c r="F188" s="1">
        <v>53.61</v>
      </c>
      <c r="G188" s="1">
        <v>47.25</v>
      </c>
      <c r="H188" s="1">
        <v>40.130000000000003</v>
      </c>
      <c r="I188" s="1">
        <v>39.130000000000003</v>
      </c>
      <c r="J188" s="1">
        <v>47.92</v>
      </c>
      <c r="K188" s="1">
        <v>36.42</v>
      </c>
      <c r="L188" s="1">
        <v>27.42</v>
      </c>
      <c r="M188" s="1">
        <v>35.18</v>
      </c>
      <c r="N188" s="1">
        <v>48.9</v>
      </c>
      <c r="O188" s="145">
        <f t="shared" si="4"/>
        <v>491.70000000000005</v>
      </c>
    </row>
    <row r="189" spans="1:15">
      <c r="A189" s="138" t="s">
        <v>16</v>
      </c>
      <c r="B189" s="1" t="s">
        <v>24</v>
      </c>
      <c r="C189" s="1">
        <v>7.53</v>
      </c>
      <c r="D189" s="1">
        <v>10.35</v>
      </c>
      <c r="E189" s="1">
        <v>10.75</v>
      </c>
      <c r="F189" s="1">
        <v>9.98</v>
      </c>
      <c r="G189" s="1">
        <v>13.2</v>
      </c>
      <c r="H189" s="1">
        <v>6.73</v>
      </c>
      <c r="I189" s="1">
        <v>10.26</v>
      </c>
      <c r="J189" s="1">
        <v>9.24</v>
      </c>
      <c r="K189" s="1">
        <v>9.98</v>
      </c>
      <c r="L189" s="1">
        <v>8.1199999999999992</v>
      </c>
      <c r="M189" s="1">
        <v>9.92</v>
      </c>
      <c r="N189" s="1">
        <v>13.26</v>
      </c>
      <c r="O189" s="145">
        <f t="shared" si="4"/>
        <v>119.32000000000002</v>
      </c>
    </row>
    <row r="190" spans="1:15">
      <c r="A190" s="138" t="s">
        <v>16</v>
      </c>
      <c r="B190" s="1" t="s">
        <v>25</v>
      </c>
      <c r="C190" s="149">
        <v>0</v>
      </c>
      <c r="D190" s="149">
        <v>0</v>
      </c>
      <c r="E190" s="149">
        <v>0</v>
      </c>
      <c r="F190" s="149">
        <v>0</v>
      </c>
      <c r="G190" s="149">
        <v>0</v>
      </c>
      <c r="H190" s="149">
        <v>0</v>
      </c>
      <c r="I190" s="149">
        <v>0</v>
      </c>
      <c r="J190" s="149">
        <v>0</v>
      </c>
      <c r="K190" s="149">
        <v>0</v>
      </c>
      <c r="L190" s="149">
        <v>0</v>
      </c>
      <c r="M190" s="149">
        <v>0</v>
      </c>
      <c r="N190" s="149">
        <v>0</v>
      </c>
      <c r="O190" s="145">
        <f t="shared" si="4"/>
        <v>0</v>
      </c>
    </row>
    <row r="191" spans="1:15">
      <c r="A191" s="138" t="s">
        <v>202</v>
      </c>
      <c r="B191" s="1" t="s">
        <v>203</v>
      </c>
      <c r="C191" s="1">
        <v>114.77</v>
      </c>
      <c r="D191" s="1">
        <v>126.18</v>
      </c>
      <c r="E191" s="1">
        <v>119.66</v>
      </c>
      <c r="F191" s="1">
        <v>98.75</v>
      </c>
      <c r="G191" s="1">
        <v>140.53</v>
      </c>
      <c r="H191" s="1">
        <v>137.57</v>
      </c>
      <c r="I191" s="1">
        <v>134.93</v>
      </c>
      <c r="J191" s="1">
        <v>136.15</v>
      </c>
      <c r="K191" s="1">
        <v>114.76</v>
      </c>
      <c r="L191" s="1">
        <v>84.59</v>
      </c>
      <c r="M191" s="1">
        <v>109.88</v>
      </c>
      <c r="N191" s="1">
        <v>138.37</v>
      </c>
      <c r="O191" s="145">
        <f t="shared" si="4"/>
        <v>1456.1399999999999</v>
      </c>
    </row>
    <row r="192" spans="1:15">
      <c r="A192" s="138" t="s">
        <v>202</v>
      </c>
      <c r="B192" s="1" t="s">
        <v>204</v>
      </c>
      <c r="C192" s="1">
        <v>108.34</v>
      </c>
      <c r="D192" s="1">
        <v>110.15</v>
      </c>
      <c r="E192" s="1">
        <v>106.63</v>
      </c>
      <c r="F192" s="1">
        <v>114.96</v>
      </c>
      <c r="G192" s="1">
        <v>125.66</v>
      </c>
      <c r="H192" s="1">
        <v>122.65</v>
      </c>
      <c r="I192" s="1">
        <v>130.37</v>
      </c>
      <c r="J192" s="1">
        <v>115.87</v>
      </c>
      <c r="K192" s="1">
        <v>85.72</v>
      </c>
      <c r="L192" s="1">
        <v>76.61</v>
      </c>
      <c r="M192" s="1">
        <v>93.13</v>
      </c>
      <c r="N192" s="1">
        <v>123.6</v>
      </c>
      <c r="O192" s="145">
        <f t="shared" si="4"/>
        <v>1313.69</v>
      </c>
    </row>
    <row r="193" spans="1:15">
      <c r="A193" s="138" t="s">
        <v>202</v>
      </c>
      <c r="B193" s="1" t="s">
        <v>205</v>
      </c>
      <c r="C193" s="1">
        <v>53.64</v>
      </c>
      <c r="D193" s="1">
        <v>55.63</v>
      </c>
      <c r="E193" s="1">
        <v>49.88</v>
      </c>
      <c r="F193" s="1">
        <v>56.16</v>
      </c>
      <c r="G193" s="1">
        <v>60.06</v>
      </c>
      <c r="H193" s="1">
        <v>55.57</v>
      </c>
      <c r="I193" s="1">
        <v>53.18</v>
      </c>
      <c r="J193" s="1">
        <v>68.87</v>
      </c>
      <c r="K193" s="1">
        <v>54</v>
      </c>
      <c r="L193" s="1">
        <v>47.56</v>
      </c>
      <c r="M193" s="1">
        <v>65.3</v>
      </c>
      <c r="N193" s="1">
        <v>53.43</v>
      </c>
      <c r="O193" s="145">
        <f t="shared" si="4"/>
        <v>673.27999999999986</v>
      </c>
    </row>
    <row r="194" spans="1:15">
      <c r="A194" s="138" t="s">
        <v>202</v>
      </c>
      <c r="B194" s="1" t="s">
        <v>206</v>
      </c>
      <c r="C194" s="1">
        <v>32.93</v>
      </c>
      <c r="D194" s="1">
        <v>18.05</v>
      </c>
      <c r="E194" s="1">
        <v>27.75</v>
      </c>
      <c r="F194" s="1">
        <v>43.54</v>
      </c>
      <c r="G194" s="1">
        <v>60.99</v>
      </c>
      <c r="H194" s="1">
        <v>17.88</v>
      </c>
      <c r="I194" s="1">
        <v>43.54</v>
      </c>
      <c r="J194" s="1">
        <v>40.18</v>
      </c>
      <c r="K194" s="1">
        <v>36.92</v>
      </c>
      <c r="L194" s="1">
        <v>38.79</v>
      </c>
      <c r="M194" s="1">
        <v>35.43</v>
      </c>
      <c r="N194" s="1">
        <v>39.03</v>
      </c>
      <c r="O194" s="145">
        <f t="shared" si="4"/>
        <v>435.03000000000009</v>
      </c>
    </row>
    <row r="195" spans="1:15">
      <c r="A195" s="138" t="s">
        <v>202</v>
      </c>
      <c r="B195" s="1" t="s">
        <v>207</v>
      </c>
      <c r="C195" s="1">
        <v>29.27</v>
      </c>
      <c r="D195" s="1">
        <v>31.04</v>
      </c>
      <c r="E195" s="1">
        <v>33.64</v>
      </c>
      <c r="F195" s="1">
        <v>40.409999999999997</v>
      </c>
      <c r="G195" s="1">
        <v>43.25</v>
      </c>
      <c r="H195" s="1">
        <v>41.78</v>
      </c>
      <c r="I195" s="1">
        <v>40.69</v>
      </c>
      <c r="J195" s="1">
        <v>45.67</v>
      </c>
      <c r="K195" s="1">
        <v>40.99</v>
      </c>
      <c r="L195" s="1">
        <v>32.65</v>
      </c>
      <c r="M195" s="1">
        <v>37.31</v>
      </c>
      <c r="N195" s="1">
        <v>36.18</v>
      </c>
      <c r="O195" s="145">
        <f t="shared" si="4"/>
        <v>452.88000000000005</v>
      </c>
    </row>
    <row r="196" spans="1:15">
      <c r="A196" s="138" t="s">
        <v>202</v>
      </c>
      <c r="B196" s="1" t="s">
        <v>208</v>
      </c>
      <c r="C196" s="1">
        <v>31.28</v>
      </c>
      <c r="D196" s="1">
        <v>28.39</v>
      </c>
      <c r="E196" s="1">
        <v>36.42</v>
      </c>
      <c r="F196" s="1">
        <v>37.33</v>
      </c>
      <c r="G196" s="1">
        <v>47.36</v>
      </c>
      <c r="H196" s="1">
        <v>41.99</v>
      </c>
      <c r="I196" s="1">
        <v>43.02</v>
      </c>
      <c r="J196" s="1">
        <v>43.83</v>
      </c>
      <c r="K196" s="1">
        <v>27.92</v>
      </c>
      <c r="L196" s="1">
        <v>25.4</v>
      </c>
      <c r="M196" s="1">
        <v>24.92</v>
      </c>
      <c r="N196" s="1">
        <v>27.92</v>
      </c>
      <c r="O196" s="145">
        <f t="shared" si="4"/>
        <v>415.78000000000003</v>
      </c>
    </row>
    <row r="197" spans="1:15">
      <c r="A197" s="138" t="s">
        <v>202</v>
      </c>
      <c r="B197" s="1" t="s">
        <v>10</v>
      </c>
      <c r="C197" s="1">
        <v>18.13</v>
      </c>
      <c r="D197" s="1">
        <v>18.63</v>
      </c>
      <c r="E197" s="1">
        <v>19.2</v>
      </c>
      <c r="F197" s="1">
        <v>18.91</v>
      </c>
      <c r="G197" s="1">
        <v>24.49</v>
      </c>
      <c r="H197" s="1">
        <v>41.98</v>
      </c>
      <c r="I197" s="1">
        <v>19.93</v>
      </c>
      <c r="J197" s="1">
        <v>24.99</v>
      </c>
      <c r="K197" s="1">
        <v>19.63</v>
      </c>
      <c r="L197" s="1">
        <v>10.61</v>
      </c>
      <c r="M197" s="1">
        <v>19.11</v>
      </c>
      <c r="N197" s="1">
        <v>20.22</v>
      </c>
      <c r="O197" s="145">
        <f t="shared" si="4"/>
        <v>255.83</v>
      </c>
    </row>
    <row r="198" spans="1:15">
      <c r="A198" s="138" t="s">
        <v>202</v>
      </c>
      <c r="B198" s="1" t="s">
        <v>209</v>
      </c>
      <c r="C198" s="1">
        <v>19.57</v>
      </c>
      <c r="D198" s="1">
        <v>27.61</v>
      </c>
      <c r="E198" s="1">
        <v>29.95</v>
      </c>
      <c r="F198" s="1">
        <v>25.9</v>
      </c>
      <c r="G198" s="1">
        <v>25.96</v>
      </c>
      <c r="H198" s="1">
        <v>28.69</v>
      </c>
      <c r="I198" s="1">
        <v>22.18</v>
      </c>
      <c r="J198" s="1">
        <v>34.409999999999997</v>
      </c>
      <c r="K198" s="1">
        <v>20.440000000000001</v>
      </c>
      <c r="L198" s="1">
        <v>13.5</v>
      </c>
      <c r="M198" s="1">
        <v>19.89</v>
      </c>
      <c r="N198" s="1">
        <v>26.89</v>
      </c>
      <c r="O198" s="145">
        <f t="shared" si="4"/>
        <v>294.99</v>
      </c>
    </row>
    <row r="199" spans="1:15">
      <c r="A199" s="138" t="s">
        <v>202</v>
      </c>
      <c r="B199" s="1" t="s">
        <v>210</v>
      </c>
      <c r="C199" s="1">
        <v>5.25</v>
      </c>
      <c r="D199" s="1">
        <v>6.93</v>
      </c>
      <c r="E199" s="1">
        <v>5.42</v>
      </c>
      <c r="F199" s="1">
        <v>2.63</v>
      </c>
      <c r="G199" s="1">
        <v>7.53</v>
      </c>
      <c r="H199" s="1">
        <v>11.53</v>
      </c>
      <c r="I199" s="1">
        <v>8.92</v>
      </c>
      <c r="J199" s="1">
        <v>7.98</v>
      </c>
      <c r="K199" s="1">
        <v>8.3699999999999992</v>
      </c>
      <c r="L199" s="1">
        <v>2.1</v>
      </c>
      <c r="M199" s="1">
        <v>9.02</v>
      </c>
      <c r="N199" s="1">
        <v>3.47</v>
      </c>
      <c r="O199" s="145">
        <f t="shared" si="4"/>
        <v>79.149999999999991</v>
      </c>
    </row>
    <row r="200" spans="1:15">
      <c r="A200" s="138" t="s">
        <v>163</v>
      </c>
      <c r="B200" s="1" t="s">
        <v>172</v>
      </c>
      <c r="C200" s="1">
        <v>9.2200000000000006</v>
      </c>
      <c r="D200" s="1">
        <v>13.77</v>
      </c>
      <c r="E200" s="1">
        <v>12.58</v>
      </c>
      <c r="F200" s="1">
        <v>15.26</v>
      </c>
      <c r="G200" s="1">
        <v>19.059999999999999</v>
      </c>
      <c r="H200" s="1">
        <v>14.84</v>
      </c>
      <c r="I200" s="1">
        <v>15.21</v>
      </c>
      <c r="J200" s="1">
        <v>13.63</v>
      </c>
      <c r="K200" s="1">
        <v>14.87</v>
      </c>
      <c r="L200" s="1">
        <v>6.96</v>
      </c>
      <c r="M200" s="1">
        <v>12.61</v>
      </c>
      <c r="N200" s="1">
        <v>20.58</v>
      </c>
      <c r="O200" s="145">
        <f t="shared" si="4"/>
        <v>168.58999999999997</v>
      </c>
    </row>
    <row r="201" spans="1:15">
      <c r="A201" s="138" t="s">
        <v>163</v>
      </c>
      <c r="B201" s="1" t="s">
        <v>173</v>
      </c>
      <c r="C201" s="1">
        <v>5.42</v>
      </c>
      <c r="D201" s="1">
        <v>11.91</v>
      </c>
      <c r="E201" s="1">
        <v>9.64</v>
      </c>
      <c r="F201" s="1">
        <v>10.55</v>
      </c>
      <c r="G201" s="1">
        <v>13.99</v>
      </c>
      <c r="H201" s="1">
        <v>11.49</v>
      </c>
      <c r="I201" s="1">
        <v>11.2</v>
      </c>
      <c r="J201" s="1">
        <v>14.1</v>
      </c>
      <c r="K201" s="1">
        <v>9.9</v>
      </c>
      <c r="L201" s="1">
        <v>6.42</v>
      </c>
      <c r="M201" s="1">
        <v>10.37</v>
      </c>
      <c r="N201" s="1">
        <v>13.56</v>
      </c>
      <c r="O201" s="145">
        <f t="shared" si="4"/>
        <v>128.55000000000001</v>
      </c>
    </row>
    <row r="202" spans="1:15">
      <c r="A202" s="138" t="s">
        <v>163</v>
      </c>
      <c r="B202" s="1" t="s">
        <v>174</v>
      </c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45">
        <f t="shared" si="4"/>
        <v>0</v>
      </c>
    </row>
    <row r="203" spans="1:15">
      <c r="A203" s="1" t="s">
        <v>227</v>
      </c>
      <c r="B203" s="142" t="s">
        <v>242</v>
      </c>
      <c r="C203" s="143">
        <v>45</v>
      </c>
      <c r="D203" s="143">
        <v>42</v>
      </c>
      <c r="E203" s="143">
        <v>62</v>
      </c>
      <c r="F203" s="143">
        <v>50</v>
      </c>
      <c r="G203" s="143">
        <v>48</v>
      </c>
      <c r="H203" s="143">
        <v>55</v>
      </c>
      <c r="I203" s="143">
        <v>49</v>
      </c>
      <c r="J203" s="143">
        <v>37</v>
      </c>
      <c r="K203" s="143">
        <v>46</v>
      </c>
      <c r="L203" s="143">
        <v>38</v>
      </c>
      <c r="M203" s="143">
        <v>49</v>
      </c>
      <c r="N203" s="143">
        <v>49</v>
      </c>
      <c r="O203" s="144">
        <f>SUM(C203:N203)</f>
        <v>570</v>
      </c>
    </row>
    <row r="204" spans="1:15">
      <c r="A204" s="1" t="s">
        <v>98</v>
      </c>
      <c r="B204" s="142" t="s">
        <v>119</v>
      </c>
      <c r="C204" s="1">
        <v>620.16499999999996</v>
      </c>
      <c r="D204" s="142">
        <v>620.29499999999996</v>
      </c>
      <c r="E204" s="1">
        <v>714.75</v>
      </c>
      <c r="F204" s="142">
        <v>667.29499999999996</v>
      </c>
      <c r="G204" s="1">
        <v>722.11</v>
      </c>
      <c r="H204" s="142">
        <v>690.88</v>
      </c>
      <c r="I204" s="1">
        <v>736.84</v>
      </c>
      <c r="J204" s="142">
        <v>795.03</v>
      </c>
      <c r="K204" s="1">
        <v>683.38499999999999</v>
      </c>
      <c r="L204" s="142">
        <v>692.63499999999999</v>
      </c>
      <c r="M204" s="1">
        <v>624.70500000000004</v>
      </c>
      <c r="N204" s="142">
        <v>687.77</v>
      </c>
      <c r="O204" s="145">
        <f t="shared" ref="O204:O244" si="5">SUM(C204:N204)</f>
        <v>8255.86</v>
      </c>
    </row>
    <row r="205" spans="1:15">
      <c r="A205" s="1" t="s">
        <v>139</v>
      </c>
      <c r="B205" s="142" t="s">
        <v>62</v>
      </c>
      <c r="C205" s="1">
        <v>99.135000000000005</v>
      </c>
      <c r="D205" s="142">
        <v>0</v>
      </c>
      <c r="E205" s="1">
        <v>0</v>
      </c>
      <c r="F205" s="142">
        <v>0</v>
      </c>
      <c r="G205" s="1">
        <v>0</v>
      </c>
      <c r="H205" s="142">
        <v>0</v>
      </c>
      <c r="I205" s="1">
        <v>0</v>
      </c>
      <c r="J205" s="142">
        <v>222.44</v>
      </c>
      <c r="K205" s="1">
        <v>0</v>
      </c>
      <c r="L205" s="142">
        <v>0</v>
      </c>
      <c r="M205" s="1">
        <v>0</v>
      </c>
      <c r="N205" s="142">
        <v>0</v>
      </c>
      <c r="O205" s="145">
        <f t="shared" si="5"/>
        <v>321.57499999999999</v>
      </c>
    </row>
    <row r="206" spans="1:15">
      <c r="A206" s="1" t="s">
        <v>163</v>
      </c>
      <c r="B206" s="142" t="s">
        <v>175</v>
      </c>
      <c r="C206" s="1">
        <v>36.085000000000001</v>
      </c>
      <c r="D206" s="142">
        <v>37.99</v>
      </c>
      <c r="E206" s="1">
        <v>40.090000000000003</v>
      </c>
      <c r="F206" s="142">
        <v>35.865000000000002</v>
      </c>
      <c r="G206" s="1">
        <v>43.97</v>
      </c>
      <c r="H206" s="142">
        <v>33.575000000000003</v>
      </c>
      <c r="I206" s="1">
        <v>42.795000000000002</v>
      </c>
      <c r="J206" s="142">
        <v>44.47</v>
      </c>
      <c r="K206" s="1">
        <v>40.104999999999997</v>
      </c>
      <c r="L206" s="142">
        <v>37.950000000000003</v>
      </c>
      <c r="M206" s="1">
        <v>35.664999999999999</v>
      </c>
      <c r="N206" s="142">
        <v>35.35</v>
      </c>
      <c r="O206" s="145">
        <f t="shared" si="5"/>
        <v>463.91000000000008</v>
      </c>
    </row>
    <row r="207" spans="1:15">
      <c r="A207" s="1" t="s">
        <v>163</v>
      </c>
      <c r="B207" s="142" t="s">
        <v>176</v>
      </c>
      <c r="C207" s="1">
        <v>63.98</v>
      </c>
      <c r="D207" s="142">
        <v>61.97</v>
      </c>
      <c r="E207" s="1">
        <v>69.974999999999994</v>
      </c>
      <c r="F207" s="142">
        <v>75.66</v>
      </c>
      <c r="G207" s="1">
        <v>77.165000000000006</v>
      </c>
      <c r="H207" s="142">
        <v>69.2</v>
      </c>
      <c r="I207" s="1">
        <v>75.265000000000001</v>
      </c>
      <c r="J207" s="142">
        <v>80.784999999999997</v>
      </c>
      <c r="K207" s="1">
        <v>68.704999999999998</v>
      </c>
      <c r="L207" s="142">
        <v>68.099999999999994</v>
      </c>
      <c r="M207" s="1">
        <v>67.349999999999994</v>
      </c>
      <c r="N207" s="142">
        <v>67.805000000000007</v>
      </c>
      <c r="O207" s="145">
        <f t="shared" si="5"/>
        <v>845.96</v>
      </c>
    </row>
    <row r="208" spans="1:15">
      <c r="A208" s="1" t="s">
        <v>163</v>
      </c>
      <c r="B208" s="142" t="s">
        <v>177</v>
      </c>
      <c r="C208" s="1">
        <v>68.915000000000006</v>
      </c>
      <c r="D208" s="142">
        <v>66.91</v>
      </c>
      <c r="E208" s="1">
        <v>62.994999999999997</v>
      </c>
      <c r="F208" s="142">
        <v>64.555000000000007</v>
      </c>
      <c r="G208" s="1">
        <v>53.12</v>
      </c>
      <c r="H208" s="142">
        <v>58.29</v>
      </c>
      <c r="I208" s="1">
        <v>51.68</v>
      </c>
      <c r="J208" s="142">
        <v>52.825000000000003</v>
      </c>
      <c r="K208" s="1">
        <v>57.534999999999997</v>
      </c>
      <c r="L208" s="142">
        <v>60.06</v>
      </c>
      <c r="M208" s="1">
        <v>45.064999999999998</v>
      </c>
      <c r="N208" s="142">
        <v>61.594999999999999</v>
      </c>
      <c r="O208" s="145">
        <f t="shared" si="5"/>
        <v>703.54500000000007</v>
      </c>
    </row>
    <row r="209" spans="1:15">
      <c r="A209" s="1" t="s">
        <v>163</v>
      </c>
      <c r="B209" s="142" t="s">
        <v>178</v>
      </c>
      <c r="C209" s="1">
        <v>40.384999999999998</v>
      </c>
      <c r="D209" s="142">
        <v>41.45</v>
      </c>
      <c r="E209" s="1">
        <v>46.34</v>
      </c>
      <c r="F209" s="142">
        <v>49.884999999999998</v>
      </c>
      <c r="G209" s="1">
        <v>51.045000000000002</v>
      </c>
      <c r="H209" s="142">
        <v>52.094999999999999</v>
      </c>
      <c r="I209" s="1">
        <v>54.244999999999997</v>
      </c>
      <c r="J209" s="142">
        <v>54.524999999999999</v>
      </c>
      <c r="K209" s="1">
        <v>47.274999999999999</v>
      </c>
      <c r="L209" s="142">
        <v>48.284999999999997</v>
      </c>
      <c r="M209" s="1">
        <v>45.975000000000001</v>
      </c>
      <c r="N209" s="142">
        <v>39.07</v>
      </c>
      <c r="O209" s="145">
        <f t="shared" si="5"/>
        <v>570.57500000000005</v>
      </c>
    </row>
    <row r="210" spans="1:15">
      <c r="A210" s="1" t="s">
        <v>163</v>
      </c>
      <c r="B210" s="142" t="s">
        <v>179</v>
      </c>
      <c r="C210" s="1">
        <v>97.05</v>
      </c>
      <c r="D210" s="142">
        <v>90.715000000000003</v>
      </c>
      <c r="E210" s="1">
        <v>104.55</v>
      </c>
      <c r="F210" s="142">
        <v>114.65</v>
      </c>
      <c r="G210" s="1">
        <v>125.425</v>
      </c>
      <c r="H210" s="142">
        <v>122.075</v>
      </c>
      <c r="I210" s="1">
        <v>118.645</v>
      </c>
      <c r="J210" s="142">
        <v>127.505</v>
      </c>
      <c r="K210" s="1">
        <v>111.745</v>
      </c>
      <c r="L210" s="142">
        <v>110.125</v>
      </c>
      <c r="M210" s="1">
        <v>101.93</v>
      </c>
      <c r="N210" s="142">
        <v>108.28</v>
      </c>
      <c r="O210" s="145">
        <f t="shared" si="5"/>
        <v>1332.6950000000002</v>
      </c>
    </row>
    <row r="211" spans="1:15">
      <c r="A211" s="1" t="s">
        <v>163</v>
      </c>
      <c r="B211" s="142" t="s">
        <v>180</v>
      </c>
      <c r="C211" s="1">
        <v>102.495</v>
      </c>
      <c r="D211" s="142">
        <v>89.42</v>
      </c>
      <c r="E211" s="1">
        <v>100.435</v>
      </c>
      <c r="F211" s="142">
        <v>122.97499999999999</v>
      </c>
      <c r="G211" s="1">
        <v>128.55000000000001</v>
      </c>
      <c r="H211" s="142">
        <v>132.60499999999999</v>
      </c>
      <c r="I211" s="1">
        <v>129.34</v>
      </c>
      <c r="J211" s="142">
        <v>127.005</v>
      </c>
      <c r="K211" s="1">
        <v>132.27000000000001</v>
      </c>
      <c r="L211" s="142">
        <v>149.42500000000001</v>
      </c>
      <c r="M211" s="1">
        <v>108.18</v>
      </c>
      <c r="N211" s="142">
        <v>106.345</v>
      </c>
      <c r="O211" s="145">
        <f t="shared" si="5"/>
        <v>1429.0450000000001</v>
      </c>
    </row>
    <row r="212" spans="1:15">
      <c r="A212" s="1" t="s">
        <v>163</v>
      </c>
      <c r="B212" s="142" t="s">
        <v>181</v>
      </c>
      <c r="C212" s="1">
        <v>36.734999999999999</v>
      </c>
      <c r="D212" s="142">
        <v>42.39</v>
      </c>
      <c r="E212" s="1">
        <v>41.16</v>
      </c>
      <c r="F212" s="142">
        <v>48.22</v>
      </c>
      <c r="G212" s="1">
        <v>62.555</v>
      </c>
      <c r="H212" s="142">
        <v>55.625</v>
      </c>
      <c r="I212" s="1">
        <v>58.95</v>
      </c>
      <c r="J212" s="142">
        <v>63.83</v>
      </c>
      <c r="K212" s="1">
        <v>57.314999999999998</v>
      </c>
      <c r="L212" s="142">
        <v>52.08</v>
      </c>
      <c r="M212" s="1">
        <v>49.68</v>
      </c>
      <c r="N212" s="142">
        <v>42.56</v>
      </c>
      <c r="O212" s="145">
        <f t="shared" si="5"/>
        <v>611.09999999999991</v>
      </c>
    </row>
    <row r="213" spans="1:15">
      <c r="A213" s="1" t="s">
        <v>163</v>
      </c>
      <c r="B213" s="142" t="s">
        <v>182</v>
      </c>
      <c r="C213" s="1">
        <v>143.315</v>
      </c>
      <c r="D213" s="142">
        <v>127.64</v>
      </c>
      <c r="E213" s="1">
        <v>153.22</v>
      </c>
      <c r="F213" s="142">
        <v>175.71</v>
      </c>
      <c r="G213" s="1">
        <v>194.95</v>
      </c>
      <c r="H213" s="142">
        <v>180.87</v>
      </c>
      <c r="I213" s="1">
        <v>197.595</v>
      </c>
      <c r="J213" s="142">
        <v>205.256</v>
      </c>
      <c r="K213" s="1">
        <v>195.81</v>
      </c>
      <c r="L213" s="142">
        <v>175.63499999999999</v>
      </c>
      <c r="M213" s="1">
        <v>169.1</v>
      </c>
      <c r="N213" s="142">
        <v>163.61000000000001</v>
      </c>
      <c r="O213" s="145">
        <f t="shared" si="5"/>
        <v>2082.7109999999998</v>
      </c>
    </row>
    <row r="214" spans="1:15">
      <c r="A214" s="1" t="s">
        <v>163</v>
      </c>
      <c r="B214" s="142" t="s">
        <v>174</v>
      </c>
      <c r="C214" s="1">
        <v>25.69</v>
      </c>
      <c r="D214" s="142">
        <v>25.145</v>
      </c>
      <c r="E214" s="1">
        <v>24.48</v>
      </c>
      <c r="F214" s="142">
        <v>27.315000000000001</v>
      </c>
      <c r="G214" s="1">
        <v>30.045000000000002</v>
      </c>
      <c r="H214" s="142">
        <v>24.47</v>
      </c>
      <c r="I214" s="1">
        <v>29.905000000000001</v>
      </c>
      <c r="J214" s="142">
        <v>31.33</v>
      </c>
      <c r="K214" s="1">
        <v>27.344999999999999</v>
      </c>
      <c r="L214" s="142">
        <v>27.05</v>
      </c>
      <c r="M214" s="1">
        <v>28.495000000000001</v>
      </c>
      <c r="N214" s="142">
        <v>24.39</v>
      </c>
      <c r="O214" s="145">
        <f t="shared" si="5"/>
        <v>325.65999999999997</v>
      </c>
    </row>
    <row r="215" spans="1:15">
      <c r="A215" s="1" t="s">
        <v>183</v>
      </c>
      <c r="B215" s="142" t="s">
        <v>188</v>
      </c>
      <c r="C215" s="1">
        <v>256.48500000000001</v>
      </c>
      <c r="D215" s="142">
        <v>0</v>
      </c>
      <c r="E215" s="1">
        <v>0</v>
      </c>
      <c r="F215" s="142">
        <v>0</v>
      </c>
      <c r="G215" s="1">
        <v>0</v>
      </c>
      <c r="H215" s="142">
        <v>0</v>
      </c>
      <c r="I215" s="1">
        <v>0</v>
      </c>
      <c r="J215" s="142">
        <v>0</v>
      </c>
      <c r="K215" s="1">
        <v>0</v>
      </c>
      <c r="L215" s="142">
        <v>0</v>
      </c>
      <c r="M215" s="1">
        <v>0</v>
      </c>
      <c r="N215" s="142">
        <v>0</v>
      </c>
      <c r="O215" s="145">
        <f t="shared" si="5"/>
        <v>256.48500000000001</v>
      </c>
    </row>
    <row r="216" spans="1:15">
      <c r="A216" s="1" t="s">
        <v>183</v>
      </c>
      <c r="B216" s="142" t="s">
        <v>192</v>
      </c>
      <c r="C216" s="1">
        <v>63.034999999999997</v>
      </c>
      <c r="D216" s="142">
        <v>0</v>
      </c>
      <c r="E216" s="1">
        <v>12.96</v>
      </c>
      <c r="F216" s="142">
        <v>42.39</v>
      </c>
      <c r="G216" s="1">
        <v>0</v>
      </c>
      <c r="H216" s="142">
        <v>0</v>
      </c>
      <c r="I216" s="1">
        <v>0</v>
      </c>
      <c r="J216" s="142">
        <v>0</v>
      </c>
      <c r="K216" s="1">
        <v>0</v>
      </c>
      <c r="L216" s="142">
        <v>0</v>
      </c>
      <c r="M216" s="1">
        <v>0</v>
      </c>
      <c r="N216" s="142">
        <v>0</v>
      </c>
      <c r="O216" s="145">
        <f t="shared" si="5"/>
        <v>118.38500000000001</v>
      </c>
    </row>
    <row r="217" spans="1:15">
      <c r="A217" s="1" t="s">
        <v>183</v>
      </c>
      <c r="B217" s="142" t="s">
        <v>535</v>
      </c>
      <c r="C217" s="1">
        <v>18.495000000000001</v>
      </c>
      <c r="D217" s="142">
        <v>0</v>
      </c>
      <c r="E217" s="1">
        <v>9.6950000000000003</v>
      </c>
      <c r="F217" s="142">
        <v>52.354999999999997</v>
      </c>
      <c r="G217" s="1">
        <v>0</v>
      </c>
      <c r="H217" s="142">
        <v>0</v>
      </c>
      <c r="I217" s="1">
        <v>0</v>
      </c>
      <c r="J217" s="142">
        <v>0</v>
      </c>
      <c r="K217" s="1">
        <v>0</v>
      </c>
      <c r="L217" s="142">
        <v>25.73</v>
      </c>
      <c r="M217" s="1">
        <v>0</v>
      </c>
      <c r="N217" s="142">
        <v>0</v>
      </c>
      <c r="O217" s="145">
        <f t="shared" si="5"/>
        <v>106.27500000000001</v>
      </c>
    </row>
    <row r="218" spans="1:15">
      <c r="A218" s="1" t="s">
        <v>202</v>
      </c>
      <c r="B218" s="142" t="s">
        <v>211</v>
      </c>
      <c r="C218" s="1">
        <v>45.825000000000003</v>
      </c>
      <c r="D218" s="142">
        <v>43.715000000000003</v>
      </c>
      <c r="E218" s="1">
        <v>53.575000000000003</v>
      </c>
      <c r="F218" s="142">
        <v>53.09</v>
      </c>
      <c r="G218" s="1">
        <v>57.55</v>
      </c>
      <c r="H218" s="142">
        <v>63.085000000000001</v>
      </c>
      <c r="I218" s="1">
        <v>60.35</v>
      </c>
      <c r="J218" s="142">
        <v>71.064999999999998</v>
      </c>
      <c r="K218" s="1">
        <v>63.164999999999999</v>
      </c>
      <c r="L218" s="142">
        <v>52.72</v>
      </c>
      <c r="M218" s="1">
        <v>48.774999999999999</v>
      </c>
      <c r="N218" s="142">
        <v>46.765000000000001</v>
      </c>
      <c r="O218" s="145">
        <f t="shared" si="5"/>
        <v>659.68</v>
      </c>
    </row>
    <row r="219" spans="1:15">
      <c r="A219" s="1" t="s">
        <v>202</v>
      </c>
      <c r="B219" s="142" t="s">
        <v>212</v>
      </c>
      <c r="C219" s="1">
        <v>27.434999999999999</v>
      </c>
      <c r="D219" s="142">
        <v>28.12</v>
      </c>
      <c r="E219" s="1">
        <v>27.65</v>
      </c>
      <c r="F219" s="142">
        <v>26.34</v>
      </c>
      <c r="G219" s="1">
        <v>28.725000000000001</v>
      </c>
      <c r="H219" s="142">
        <v>27.13</v>
      </c>
      <c r="I219" s="1">
        <v>28.69</v>
      </c>
      <c r="J219" s="142">
        <v>33.704999999999998</v>
      </c>
      <c r="K219" s="1">
        <v>29.97</v>
      </c>
      <c r="L219" s="142">
        <v>30.52</v>
      </c>
      <c r="M219" s="1">
        <v>29.41</v>
      </c>
      <c r="N219" s="142">
        <v>27.26</v>
      </c>
      <c r="O219" s="145">
        <f t="shared" si="5"/>
        <v>344.95499999999998</v>
      </c>
    </row>
    <row r="220" spans="1:15">
      <c r="A220" s="1" t="s">
        <v>202</v>
      </c>
      <c r="B220" s="142" t="s">
        <v>202</v>
      </c>
      <c r="C220" s="1">
        <v>715.3</v>
      </c>
      <c r="D220" s="142">
        <v>673.34</v>
      </c>
      <c r="E220" s="1">
        <v>793.91499999999996</v>
      </c>
      <c r="F220" s="142">
        <v>740.41</v>
      </c>
      <c r="G220" s="1">
        <v>831.52</v>
      </c>
      <c r="H220" s="142">
        <v>834.10500000000002</v>
      </c>
      <c r="I220" s="1">
        <v>886.16</v>
      </c>
      <c r="J220" s="142">
        <v>887.35</v>
      </c>
      <c r="K220" s="1">
        <v>818.36500000000001</v>
      </c>
      <c r="L220" s="142">
        <v>811.53499999999997</v>
      </c>
      <c r="M220" s="1">
        <v>808.875</v>
      </c>
      <c r="N220" s="142">
        <v>806.68</v>
      </c>
      <c r="O220" s="145">
        <f t="shared" si="5"/>
        <v>9607.5550000000003</v>
      </c>
    </row>
    <row r="221" spans="1:15">
      <c r="A221" s="1" t="s">
        <v>202</v>
      </c>
      <c r="B221" s="142" t="s">
        <v>213</v>
      </c>
      <c r="C221" s="1">
        <v>64.805000000000007</v>
      </c>
      <c r="D221" s="142">
        <v>77.795000000000002</v>
      </c>
      <c r="E221" s="1">
        <v>79.405000000000001</v>
      </c>
      <c r="F221" s="142">
        <v>89.194999999999993</v>
      </c>
      <c r="G221" s="1">
        <v>93.144999999999996</v>
      </c>
      <c r="H221" s="142">
        <v>92.515000000000001</v>
      </c>
      <c r="I221" s="1">
        <v>104.965</v>
      </c>
      <c r="J221" s="142">
        <v>106.57</v>
      </c>
      <c r="K221" s="1">
        <v>102.955</v>
      </c>
      <c r="L221" s="142">
        <v>95.55</v>
      </c>
      <c r="M221" s="1">
        <v>96.584999999999994</v>
      </c>
      <c r="N221" s="142">
        <v>86.63</v>
      </c>
      <c r="O221" s="145">
        <f t="shared" si="5"/>
        <v>1090.115</v>
      </c>
    </row>
    <row r="222" spans="1:15">
      <c r="A222" s="1" t="s">
        <v>243</v>
      </c>
      <c r="B222" s="142" t="s">
        <v>243</v>
      </c>
      <c r="C222" s="1">
        <v>799.64499999999998</v>
      </c>
      <c r="D222" s="142">
        <v>774.8</v>
      </c>
      <c r="E222" s="1">
        <v>864.78</v>
      </c>
      <c r="F222" s="142">
        <v>834.41</v>
      </c>
      <c r="G222" s="1">
        <v>1101.075</v>
      </c>
      <c r="H222" s="142">
        <v>933.2</v>
      </c>
      <c r="I222" s="1">
        <v>946.08</v>
      </c>
      <c r="J222" s="142">
        <v>1025.92</v>
      </c>
      <c r="K222" s="1">
        <v>883.11</v>
      </c>
      <c r="L222" s="142">
        <v>908.36500000000001</v>
      </c>
      <c r="M222" s="1">
        <v>851.73500000000001</v>
      </c>
      <c r="N222" s="142">
        <v>884.94500000000005</v>
      </c>
      <c r="O222" s="145">
        <f t="shared" si="5"/>
        <v>10808.065000000001</v>
      </c>
    </row>
    <row r="223" spans="1:15">
      <c r="A223" s="1" t="s">
        <v>243</v>
      </c>
      <c r="B223" s="142" t="s">
        <v>244</v>
      </c>
      <c r="C223" s="1">
        <v>106.41500000000001</v>
      </c>
      <c r="D223" s="142">
        <v>104.735</v>
      </c>
      <c r="E223" s="1">
        <v>120.88</v>
      </c>
      <c r="F223" s="142">
        <v>123.61</v>
      </c>
      <c r="G223" s="1">
        <v>128.37</v>
      </c>
      <c r="H223" s="142">
        <v>126.3</v>
      </c>
      <c r="I223" s="1">
        <v>126.53</v>
      </c>
      <c r="J223" s="142">
        <v>159.81</v>
      </c>
      <c r="K223" s="1">
        <v>124.36</v>
      </c>
      <c r="L223" s="142">
        <v>115.22</v>
      </c>
      <c r="M223" s="1">
        <v>109.73</v>
      </c>
      <c r="N223" s="142">
        <v>105.605</v>
      </c>
      <c r="O223" s="145">
        <f t="shared" si="5"/>
        <v>1451.5649999999998</v>
      </c>
    </row>
    <row r="224" spans="1:15">
      <c r="A224" s="1" t="s">
        <v>243</v>
      </c>
      <c r="B224" s="142" t="s">
        <v>245</v>
      </c>
      <c r="C224" s="1">
        <v>61.55</v>
      </c>
      <c r="D224" s="142">
        <v>64.064999999999998</v>
      </c>
      <c r="E224" s="1">
        <v>71.25</v>
      </c>
      <c r="F224" s="142">
        <v>90.26</v>
      </c>
      <c r="G224" s="1">
        <v>94.14</v>
      </c>
      <c r="H224" s="142">
        <v>81.510000000000005</v>
      </c>
      <c r="I224" s="1">
        <v>94.05</v>
      </c>
      <c r="J224" s="142">
        <v>95.32</v>
      </c>
      <c r="K224" s="1">
        <v>76.56</v>
      </c>
      <c r="L224" s="142">
        <v>83.625</v>
      </c>
      <c r="M224" s="1">
        <v>79.47</v>
      </c>
      <c r="N224" s="142">
        <v>65.94</v>
      </c>
      <c r="O224" s="145">
        <f t="shared" si="5"/>
        <v>957.74</v>
      </c>
    </row>
    <row r="225" spans="1:15">
      <c r="A225" s="1" t="s">
        <v>243</v>
      </c>
      <c r="B225" s="142" t="s">
        <v>246</v>
      </c>
      <c r="C225" s="1">
        <v>65.495000000000005</v>
      </c>
      <c r="D225" s="142">
        <v>63.49</v>
      </c>
      <c r="E225" s="1">
        <v>86.67</v>
      </c>
      <c r="F225" s="142">
        <v>79.48</v>
      </c>
      <c r="G225" s="1">
        <v>96.35</v>
      </c>
      <c r="H225" s="142">
        <v>84.82</v>
      </c>
      <c r="I225" s="1">
        <v>89.65</v>
      </c>
      <c r="J225" s="142">
        <v>97.01</v>
      </c>
      <c r="K225" s="1">
        <v>80.954999999999998</v>
      </c>
      <c r="L225" s="142">
        <v>82.204999999999998</v>
      </c>
      <c r="M225" s="1">
        <v>80.765000000000001</v>
      </c>
      <c r="N225" s="142">
        <v>78.38</v>
      </c>
      <c r="O225" s="145">
        <f t="shared" si="5"/>
        <v>985.2700000000001</v>
      </c>
    </row>
    <row r="226" spans="1:15">
      <c r="A226" s="1" t="s">
        <v>243</v>
      </c>
      <c r="B226" s="142" t="s">
        <v>247</v>
      </c>
      <c r="C226" s="1">
        <v>193.19</v>
      </c>
      <c r="D226" s="142">
        <v>138.76499999999999</v>
      </c>
      <c r="E226" s="1">
        <v>159.38499999999999</v>
      </c>
      <c r="F226" s="142">
        <v>202.76</v>
      </c>
      <c r="G226" s="1">
        <v>171.2</v>
      </c>
      <c r="H226" s="142">
        <v>240.84</v>
      </c>
      <c r="I226" s="1">
        <v>211.14</v>
      </c>
      <c r="J226" s="142">
        <v>193.875</v>
      </c>
      <c r="K226" s="1">
        <v>217.965</v>
      </c>
      <c r="L226" s="142">
        <v>168.44499999999999</v>
      </c>
      <c r="M226" s="1">
        <v>137.04</v>
      </c>
      <c r="N226" s="142">
        <v>137.52000000000001</v>
      </c>
      <c r="O226" s="145">
        <f t="shared" si="5"/>
        <v>2172.1249999999995</v>
      </c>
    </row>
    <row r="227" spans="1:15">
      <c r="A227" s="1" t="s">
        <v>243</v>
      </c>
      <c r="B227" s="142" t="s">
        <v>248</v>
      </c>
      <c r="C227" s="1">
        <v>37.314999999999998</v>
      </c>
      <c r="D227" s="142">
        <v>35.869999999999997</v>
      </c>
      <c r="E227" s="1">
        <v>40.145000000000003</v>
      </c>
      <c r="F227" s="142">
        <v>63.18</v>
      </c>
      <c r="G227" s="1">
        <v>51.825000000000003</v>
      </c>
      <c r="H227" s="142">
        <v>38.253999999999998</v>
      </c>
      <c r="I227" s="1">
        <v>28.12</v>
      </c>
      <c r="J227" s="142">
        <v>36</v>
      </c>
      <c r="K227" s="1">
        <v>31.675000000000001</v>
      </c>
      <c r="L227" s="142">
        <v>28.57</v>
      </c>
      <c r="M227" s="1">
        <v>30.71</v>
      </c>
      <c r="N227" s="142">
        <v>25.504999999999999</v>
      </c>
      <c r="O227" s="145">
        <f t="shared" si="5"/>
        <v>447.16900000000004</v>
      </c>
    </row>
    <row r="228" spans="1:15">
      <c r="A228" s="1" t="s">
        <v>243</v>
      </c>
      <c r="B228" s="142" t="s">
        <v>249</v>
      </c>
      <c r="C228" s="1">
        <v>122.05500000000001</v>
      </c>
      <c r="D228" s="142">
        <v>113.55500000000001</v>
      </c>
      <c r="E228" s="1">
        <v>152.70500000000001</v>
      </c>
      <c r="F228" s="142">
        <v>148.6</v>
      </c>
      <c r="G228" s="1">
        <v>174.535</v>
      </c>
      <c r="H228" s="142">
        <v>179.30500000000001</v>
      </c>
      <c r="I228" s="1">
        <v>177.02</v>
      </c>
      <c r="J228" s="142">
        <v>186.63</v>
      </c>
      <c r="K228" s="1">
        <v>160.37</v>
      </c>
      <c r="L228" s="142">
        <v>144.29499999999999</v>
      </c>
      <c r="M228" s="1">
        <v>157.33000000000001</v>
      </c>
      <c r="N228" s="142">
        <v>196.785</v>
      </c>
      <c r="O228" s="145">
        <f t="shared" si="5"/>
        <v>1913.1850000000002</v>
      </c>
    </row>
    <row r="229" spans="1:15">
      <c r="A229" s="1" t="s">
        <v>243</v>
      </c>
      <c r="B229" s="142" t="s">
        <v>250</v>
      </c>
      <c r="C229" s="1">
        <v>43.82</v>
      </c>
      <c r="D229" s="142">
        <v>41.734999999999999</v>
      </c>
      <c r="E229" s="1">
        <v>42.405000000000001</v>
      </c>
      <c r="F229" s="142">
        <v>40.58</v>
      </c>
      <c r="G229" s="1">
        <v>49.375</v>
      </c>
      <c r="H229" s="142">
        <v>48.04</v>
      </c>
      <c r="I229" s="1">
        <v>47.854999999999997</v>
      </c>
      <c r="J229" s="142">
        <v>50.62</v>
      </c>
      <c r="K229" s="1">
        <v>49.664999999999999</v>
      </c>
      <c r="L229" s="142">
        <v>52.74</v>
      </c>
      <c r="M229" s="1">
        <v>41.44</v>
      </c>
      <c r="N229" s="142">
        <v>40.195</v>
      </c>
      <c r="O229" s="145">
        <f t="shared" si="5"/>
        <v>548.47000000000014</v>
      </c>
    </row>
    <row r="230" spans="1:15">
      <c r="A230" s="1" t="s">
        <v>243</v>
      </c>
      <c r="B230" s="142" t="s">
        <v>251</v>
      </c>
      <c r="C230" s="1">
        <v>17.895</v>
      </c>
      <c r="D230" s="142">
        <v>17.355</v>
      </c>
      <c r="E230" s="1">
        <v>18.91</v>
      </c>
      <c r="F230" s="142">
        <v>22.56</v>
      </c>
      <c r="G230" s="1">
        <v>29.51</v>
      </c>
      <c r="H230" s="142">
        <v>26.364999999999998</v>
      </c>
      <c r="I230" s="1">
        <v>30.254999999999999</v>
      </c>
      <c r="J230" s="142">
        <v>25.41</v>
      </c>
      <c r="K230" s="1">
        <v>22.254999999999999</v>
      </c>
      <c r="L230" s="142">
        <v>23.19</v>
      </c>
      <c r="M230" s="1">
        <v>21.74</v>
      </c>
      <c r="N230" s="142">
        <v>21.504999999999999</v>
      </c>
      <c r="O230" s="145">
        <f t="shared" si="5"/>
        <v>276.95</v>
      </c>
    </row>
    <row r="231" spans="1:15">
      <c r="A231" s="1" t="s">
        <v>243</v>
      </c>
      <c r="B231" s="142" t="s">
        <v>252</v>
      </c>
      <c r="C231" s="1">
        <v>89.43</v>
      </c>
      <c r="D231" s="142">
        <v>98.98</v>
      </c>
      <c r="E231" s="1">
        <v>115.69</v>
      </c>
      <c r="F231" s="142">
        <v>97.084999999999994</v>
      </c>
      <c r="G231" s="1">
        <v>125.435</v>
      </c>
      <c r="H231" s="142">
        <v>140.77000000000001</v>
      </c>
      <c r="I231" s="1">
        <v>155.62</v>
      </c>
      <c r="J231" s="142">
        <v>149.27000000000001</v>
      </c>
      <c r="K231" s="1">
        <v>138.78</v>
      </c>
      <c r="L231" s="142">
        <v>130.30500000000001</v>
      </c>
      <c r="M231" s="1">
        <v>115.62</v>
      </c>
      <c r="N231" s="142">
        <v>106.735</v>
      </c>
      <c r="O231" s="145">
        <f t="shared" si="5"/>
        <v>1463.72</v>
      </c>
    </row>
    <row r="232" spans="1:15">
      <c r="A232" s="1" t="s">
        <v>243</v>
      </c>
      <c r="B232" s="142" t="s">
        <v>253</v>
      </c>
      <c r="C232" s="1">
        <v>9.2750000000000004</v>
      </c>
      <c r="D232" s="142">
        <v>8.27</v>
      </c>
      <c r="E232" s="1">
        <v>12.505000000000001</v>
      </c>
      <c r="F232" s="142">
        <v>12.01</v>
      </c>
      <c r="G232" s="1">
        <v>12.115</v>
      </c>
      <c r="H232" s="142">
        <v>17.945</v>
      </c>
      <c r="I232" s="1">
        <v>21.05</v>
      </c>
      <c r="J232" s="142">
        <v>22.88</v>
      </c>
      <c r="K232" s="1">
        <v>19.565000000000001</v>
      </c>
      <c r="L232" s="142">
        <v>21.18</v>
      </c>
      <c r="M232" s="1">
        <v>19.93</v>
      </c>
      <c r="N232" s="142">
        <v>16.16</v>
      </c>
      <c r="O232" s="145">
        <f t="shared" si="5"/>
        <v>192.88500000000002</v>
      </c>
    </row>
    <row r="233" spans="1:15">
      <c r="A233" s="1" t="s">
        <v>243</v>
      </c>
      <c r="B233" s="142" t="s">
        <v>254</v>
      </c>
      <c r="C233" s="1">
        <v>252.73</v>
      </c>
      <c r="D233" s="142">
        <v>220.62</v>
      </c>
      <c r="E233" s="1">
        <v>247.13499999999999</v>
      </c>
      <c r="F233" s="142">
        <v>273.82499999999999</v>
      </c>
      <c r="G233" s="1">
        <v>329.57499999999999</v>
      </c>
      <c r="H233" s="142">
        <v>339.22500000000002</v>
      </c>
      <c r="I233" s="1">
        <v>326.86099999999999</v>
      </c>
      <c r="J233" s="142">
        <v>344.83</v>
      </c>
      <c r="K233" s="1">
        <v>316.45999999999998</v>
      </c>
      <c r="L233" s="142">
        <v>275.82</v>
      </c>
      <c r="M233" s="1">
        <v>278.22500000000002</v>
      </c>
      <c r="N233" s="142">
        <v>297.60500000000002</v>
      </c>
      <c r="O233" s="145">
        <f t="shared" si="5"/>
        <v>3502.9110000000001</v>
      </c>
    </row>
    <row r="234" spans="1:15">
      <c r="A234" s="1" t="s">
        <v>243</v>
      </c>
      <c r="B234" s="142" t="s">
        <v>255</v>
      </c>
      <c r="C234" s="1">
        <v>34.86</v>
      </c>
      <c r="D234" s="142">
        <v>30.815000000000001</v>
      </c>
      <c r="E234" s="1">
        <v>36.81</v>
      </c>
      <c r="F234" s="142">
        <v>43.75</v>
      </c>
      <c r="G234" s="1">
        <v>54.174999999999997</v>
      </c>
      <c r="H234" s="142">
        <v>50.3</v>
      </c>
      <c r="I234" s="1">
        <v>61.625</v>
      </c>
      <c r="J234" s="142">
        <v>62.67</v>
      </c>
      <c r="K234" s="1">
        <v>52.04</v>
      </c>
      <c r="L234" s="142">
        <v>49.91</v>
      </c>
      <c r="M234" s="1">
        <v>59.704999999999998</v>
      </c>
      <c r="N234" s="142">
        <v>86.155000000000001</v>
      </c>
      <c r="O234" s="145">
        <f t="shared" si="5"/>
        <v>622.81500000000005</v>
      </c>
    </row>
    <row r="235" spans="1:15">
      <c r="A235" s="1" t="s">
        <v>243</v>
      </c>
      <c r="B235" s="142" t="s">
        <v>256</v>
      </c>
      <c r="C235" s="1">
        <v>14.445</v>
      </c>
      <c r="D235" s="142">
        <v>16.844999999999999</v>
      </c>
      <c r="E235" s="1">
        <v>13.984999999999999</v>
      </c>
      <c r="F235" s="142">
        <v>17.074999999999999</v>
      </c>
      <c r="G235" s="1">
        <v>14.33</v>
      </c>
      <c r="H235" s="142">
        <v>15.305</v>
      </c>
      <c r="I235" s="1">
        <v>13.365</v>
      </c>
      <c r="J235" s="142">
        <v>19.545000000000002</v>
      </c>
      <c r="K235" s="1">
        <v>14.43</v>
      </c>
      <c r="L235" s="142">
        <v>10.44</v>
      </c>
      <c r="M235" s="1">
        <v>12.83</v>
      </c>
      <c r="N235" s="142">
        <v>12.76</v>
      </c>
      <c r="O235" s="145">
        <f t="shared" si="5"/>
        <v>175.35499999999999</v>
      </c>
    </row>
    <row r="236" spans="1:15">
      <c r="A236" s="1" t="s">
        <v>243</v>
      </c>
      <c r="B236" s="142" t="s">
        <v>257</v>
      </c>
      <c r="C236" s="1">
        <v>165.85499999999999</v>
      </c>
      <c r="D236" s="142">
        <v>155.07</v>
      </c>
      <c r="E236" s="1">
        <v>177.565</v>
      </c>
      <c r="F236" s="142">
        <v>180.05</v>
      </c>
      <c r="G236" s="1">
        <v>212.26</v>
      </c>
      <c r="H236" s="142">
        <v>212.80500000000001</v>
      </c>
      <c r="I236" s="1">
        <v>209.27500000000001</v>
      </c>
      <c r="J236" s="142">
        <v>0</v>
      </c>
      <c r="K236" s="1">
        <v>193.70500000000001</v>
      </c>
      <c r="L236" s="142">
        <v>202.26499999999999</v>
      </c>
      <c r="M236" s="1">
        <v>190.22499999999999</v>
      </c>
      <c r="N236" s="142">
        <v>179.58</v>
      </c>
      <c r="O236" s="145">
        <f t="shared" si="5"/>
        <v>2078.6549999999997</v>
      </c>
    </row>
    <row r="237" spans="1:15">
      <c r="A237" s="1" t="s">
        <v>243</v>
      </c>
      <c r="B237" s="142" t="s">
        <v>258</v>
      </c>
      <c r="C237" s="1">
        <v>36.564999999999998</v>
      </c>
      <c r="D237" s="142">
        <v>31.114999999999998</v>
      </c>
      <c r="E237" s="1">
        <v>32.450000000000003</v>
      </c>
      <c r="F237" s="142">
        <v>40.21</v>
      </c>
      <c r="G237" s="1">
        <v>39.145000000000003</v>
      </c>
      <c r="H237" s="142">
        <v>42.645000000000003</v>
      </c>
      <c r="I237" s="1">
        <v>48.13</v>
      </c>
      <c r="J237" s="142">
        <v>52.02</v>
      </c>
      <c r="K237" s="1">
        <v>45.034999999999997</v>
      </c>
      <c r="L237" s="142">
        <v>42.02</v>
      </c>
      <c r="M237" s="1">
        <v>41.38</v>
      </c>
      <c r="N237" s="142">
        <v>38.164999999999999</v>
      </c>
      <c r="O237" s="145">
        <f t="shared" si="5"/>
        <v>488.88000000000005</v>
      </c>
    </row>
    <row r="238" spans="1:15">
      <c r="A238" s="1" t="s">
        <v>243</v>
      </c>
      <c r="B238" s="142" t="s">
        <v>259</v>
      </c>
      <c r="C238" s="1">
        <v>54.15</v>
      </c>
      <c r="D238" s="142">
        <v>57.274999999999999</v>
      </c>
      <c r="E238" s="1">
        <v>69.004999999999995</v>
      </c>
      <c r="F238" s="142">
        <v>63.73</v>
      </c>
      <c r="G238" s="1">
        <v>75.23</v>
      </c>
      <c r="H238" s="142">
        <v>69.885000000000005</v>
      </c>
      <c r="I238" s="1">
        <v>60.204999999999998</v>
      </c>
      <c r="J238" s="142">
        <v>66.510000000000005</v>
      </c>
      <c r="K238" s="1">
        <v>60.295000000000002</v>
      </c>
      <c r="L238" s="142">
        <v>52.71</v>
      </c>
      <c r="M238" s="1">
        <v>55.064999999999998</v>
      </c>
      <c r="N238" s="142">
        <v>55.814999999999998</v>
      </c>
      <c r="O238" s="145">
        <f t="shared" si="5"/>
        <v>739.875</v>
      </c>
    </row>
    <row r="239" spans="1:15">
      <c r="A239" s="1" t="s">
        <v>243</v>
      </c>
      <c r="B239" s="142" t="s">
        <v>260</v>
      </c>
      <c r="C239" s="1">
        <v>36.81</v>
      </c>
      <c r="D239" s="142">
        <v>31.79</v>
      </c>
      <c r="E239" s="1">
        <v>41.145000000000003</v>
      </c>
      <c r="F239" s="142">
        <v>48.79</v>
      </c>
      <c r="G239" s="1">
        <v>68.02</v>
      </c>
      <c r="H239" s="142">
        <v>54.87</v>
      </c>
      <c r="I239" s="1">
        <v>61.06</v>
      </c>
      <c r="J239" s="142">
        <v>61.28</v>
      </c>
      <c r="K239" s="1">
        <v>61.06</v>
      </c>
      <c r="L239" s="142">
        <v>60.905000000000001</v>
      </c>
      <c r="M239" s="1">
        <v>53.84</v>
      </c>
      <c r="N239" s="142">
        <v>47.795000000000002</v>
      </c>
      <c r="O239" s="145">
        <f t="shared" si="5"/>
        <v>627.36500000000001</v>
      </c>
    </row>
    <row r="240" spans="1:15">
      <c r="A240" s="1" t="s">
        <v>243</v>
      </c>
      <c r="B240" s="142" t="s">
        <v>261</v>
      </c>
      <c r="C240" s="1">
        <v>16.5</v>
      </c>
      <c r="D240" s="142">
        <v>7.8650000000000002</v>
      </c>
      <c r="E240" s="1">
        <v>12.685</v>
      </c>
      <c r="F240" s="142">
        <v>9.06</v>
      </c>
      <c r="G240" s="1">
        <v>8.3949999999999996</v>
      </c>
      <c r="H240" s="142">
        <v>15.095000000000001</v>
      </c>
      <c r="I240" s="1">
        <v>13.984999999999999</v>
      </c>
      <c r="J240" s="142">
        <v>12.015000000000001</v>
      </c>
      <c r="K240" s="1">
        <v>16.8</v>
      </c>
      <c r="L240" s="142">
        <v>9.4749999999999996</v>
      </c>
      <c r="M240" s="1">
        <v>9.1449999999999996</v>
      </c>
      <c r="N240" s="142">
        <v>11.505000000000001</v>
      </c>
      <c r="O240" s="145">
        <f t="shared" si="5"/>
        <v>142.52500000000001</v>
      </c>
    </row>
    <row r="241" spans="1:15">
      <c r="A241" s="1" t="s">
        <v>243</v>
      </c>
      <c r="B241" s="142" t="s">
        <v>262</v>
      </c>
      <c r="C241" s="1">
        <v>135.11500000000001</v>
      </c>
      <c r="D241" s="142">
        <v>118.12</v>
      </c>
      <c r="E241" s="1">
        <v>143.76</v>
      </c>
      <c r="F241" s="142">
        <v>134.995</v>
      </c>
      <c r="G241" s="1">
        <v>157.435</v>
      </c>
      <c r="H241" s="142">
        <v>163.72999999999999</v>
      </c>
      <c r="I241" s="1">
        <v>160.78</v>
      </c>
      <c r="J241" s="142">
        <v>184.44</v>
      </c>
      <c r="K241" s="1">
        <v>156.84</v>
      </c>
      <c r="L241" s="142">
        <v>141.11000000000001</v>
      </c>
      <c r="M241" s="1">
        <v>144.4</v>
      </c>
      <c r="N241" s="142">
        <v>146.42500000000001</v>
      </c>
      <c r="O241" s="145">
        <f t="shared" si="5"/>
        <v>1787.1499999999999</v>
      </c>
    </row>
    <row r="242" spans="1:15">
      <c r="A242" s="1" t="s">
        <v>243</v>
      </c>
      <c r="B242" s="142" t="s">
        <v>263</v>
      </c>
      <c r="C242" s="1">
        <v>11.6</v>
      </c>
      <c r="D242" s="142">
        <v>12.234999999999999</v>
      </c>
      <c r="E242" s="1">
        <v>16.54</v>
      </c>
      <c r="F242" s="142">
        <v>17.414999999999999</v>
      </c>
      <c r="G242" s="1">
        <v>15.45</v>
      </c>
      <c r="H242" s="142">
        <v>13.1</v>
      </c>
      <c r="I242" s="1">
        <v>30.715</v>
      </c>
      <c r="J242" s="142">
        <v>18.420000000000002</v>
      </c>
      <c r="K242" s="1">
        <v>21.49</v>
      </c>
      <c r="L242" s="142">
        <v>14.83</v>
      </c>
      <c r="M242" s="1">
        <v>15.77</v>
      </c>
      <c r="N242" s="142">
        <v>14.664999999999999</v>
      </c>
      <c r="O242" s="145">
        <f t="shared" si="5"/>
        <v>202.23000000000002</v>
      </c>
    </row>
    <row r="243" spans="1:15">
      <c r="A243" s="1" t="s">
        <v>243</v>
      </c>
      <c r="B243" s="142" t="s">
        <v>264</v>
      </c>
      <c r="C243" s="1">
        <v>45.545000000000002</v>
      </c>
      <c r="D243" s="142">
        <v>39.26</v>
      </c>
      <c r="E243" s="1">
        <v>38.29</v>
      </c>
      <c r="F243" s="142">
        <v>49.54</v>
      </c>
      <c r="G243" s="1">
        <v>61.844999999999999</v>
      </c>
      <c r="H243" s="142">
        <v>43.61</v>
      </c>
      <c r="I243" s="1">
        <v>50.44</v>
      </c>
      <c r="J243" s="142">
        <v>51.76</v>
      </c>
      <c r="K243" s="1">
        <v>53.204999999999998</v>
      </c>
      <c r="L243" s="142">
        <v>45.465000000000003</v>
      </c>
      <c r="M243" s="1">
        <v>40.564999999999998</v>
      </c>
      <c r="N243" s="142">
        <v>43.484999999999999</v>
      </c>
      <c r="O243" s="145">
        <f t="shared" si="5"/>
        <v>563.00999999999988</v>
      </c>
    </row>
    <row r="244" spans="1:15">
      <c r="A244" s="1" t="s">
        <v>243</v>
      </c>
      <c r="B244" s="142" t="s">
        <v>265</v>
      </c>
      <c r="C244" s="1">
        <v>24.335000000000001</v>
      </c>
      <c r="D244" s="142">
        <v>18.97</v>
      </c>
      <c r="E244" s="1">
        <v>28.545000000000002</v>
      </c>
      <c r="F244" s="142">
        <v>29.161999999999999</v>
      </c>
      <c r="G244" s="1">
        <v>29.45</v>
      </c>
      <c r="H244" s="142">
        <v>28.574999999999999</v>
      </c>
      <c r="I244" s="1">
        <v>31.02</v>
      </c>
      <c r="J244" s="142">
        <v>29.355</v>
      </c>
      <c r="K244" s="1">
        <v>32.340000000000003</v>
      </c>
      <c r="L244" s="142">
        <v>32.22</v>
      </c>
      <c r="M244" s="1">
        <v>23.79</v>
      </c>
      <c r="N244" s="142">
        <v>20.965</v>
      </c>
      <c r="O244" s="145">
        <f t="shared" si="5"/>
        <v>328.72699999999998</v>
      </c>
    </row>
    <row r="245" spans="1:15">
      <c r="A245" s="138" t="s">
        <v>139</v>
      </c>
      <c r="B245" s="1" t="s">
        <v>158</v>
      </c>
      <c r="C245" s="1">
        <v>11.1</v>
      </c>
      <c r="D245" s="1">
        <v>10.65</v>
      </c>
      <c r="E245" s="1">
        <v>11</v>
      </c>
      <c r="F245" s="1">
        <v>9.9499999999999993</v>
      </c>
      <c r="G245" s="1">
        <v>9.8000000000000007</v>
      </c>
      <c r="H245" s="1">
        <v>10.4</v>
      </c>
      <c r="I245" s="1">
        <v>9.4499999999999993</v>
      </c>
      <c r="J245" s="1">
        <v>10.199999999999999</v>
      </c>
      <c r="K245" s="1">
        <v>10.35</v>
      </c>
      <c r="L245" s="1">
        <v>9.9</v>
      </c>
      <c r="M245" s="1">
        <v>10.15</v>
      </c>
      <c r="N245" s="1">
        <v>10</v>
      </c>
      <c r="O245" s="145">
        <f>SUM(C245:N245)</f>
        <v>122.95</v>
      </c>
    </row>
    <row r="246" spans="1:15">
      <c r="A246" s="138" t="s">
        <v>139</v>
      </c>
      <c r="B246" s="1" t="s">
        <v>159</v>
      </c>
      <c r="C246" s="1">
        <v>28</v>
      </c>
      <c r="D246" s="1">
        <v>30</v>
      </c>
      <c r="E246" s="1">
        <v>28</v>
      </c>
      <c r="F246" s="1">
        <v>28</v>
      </c>
      <c r="G246" s="1">
        <v>30</v>
      </c>
      <c r="H246" s="1">
        <v>24</v>
      </c>
      <c r="I246" s="1">
        <v>28</v>
      </c>
      <c r="J246" s="1">
        <v>30</v>
      </c>
      <c r="K246" s="1">
        <v>28</v>
      </c>
      <c r="L246" s="1">
        <v>28</v>
      </c>
      <c r="M246" s="1">
        <v>28</v>
      </c>
      <c r="N246" s="1">
        <v>28</v>
      </c>
      <c r="O246" s="145">
        <f>SUM(C246:N246)</f>
        <v>338</v>
      </c>
    </row>
    <row r="247" spans="1:15">
      <c r="A247" s="147" t="s">
        <v>139</v>
      </c>
      <c r="B247" s="1" t="s">
        <v>536</v>
      </c>
      <c r="C247" s="1">
        <v>12</v>
      </c>
      <c r="D247" s="1">
        <v>12</v>
      </c>
      <c r="E247" s="1">
        <v>12</v>
      </c>
      <c r="F247" s="1">
        <v>12</v>
      </c>
      <c r="G247" s="1">
        <v>14</v>
      </c>
      <c r="H247" s="1">
        <v>14</v>
      </c>
      <c r="I247" s="1">
        <v>14</v>
      </c>
      <c r="J247" s="1">
        <v>12</v>
      </c>
      <c r="K247" s="1">
        <v>14</v>
      </c>
      <c r="L247" s="1">
        <v>14</v>
      </c>
      <c r="M247" s="1">
        <v>12</v>
      </c>
      <c r="N247" s="1">
        <v>12</v>
      </c>
      <c r="O247" s="145">
        <f>SUM(C247:N247)</f>
        <v>154</v>
      </c>
    </row>
    <row r="248" spans="1:15">
      <c r="A248" s="138" t="s">
        <v>139</v>
      </c>
      <c r="B248" s="1" t="s">
        <v>161</v>
      </c>
      <c r="C248" s="1">
        <v>114.75</v>
      </c>
      <c r="D248" s="1">
        <v>106.25</v>
      </c>
      <c r="E248" s="1">
        <v>126</v>
      </c>
      <c r="F248" s="1">
        <v>118</v>
      </c>
      <c r="G248" s="1">
        <v>117.25</v>
      </c>
      <c r="H248" s="1">
        <v>123.5</v>
      </c>
      <c r="I248" s="1">
        <v>137.75</v>
      </c>
      <c r="J248" s="1">
        <v>139.75</v>
      </c>
      <c r="K248" s="1">
        <v>134.94999999999999</v>
      </c>
      <c r="L248" s="1">
        <v>114.25</v>
      </c>
      <c r="M248" s="1">
        <v>127.75</v>
      </c>
      <c r="N248" s="1">
        <v>151</v>
      </c>
      <c r="O248" s="145">
        <f>SUM(C248:N248)</f>
        <v>1511.2</v>
      </c>
    </row>
    <row r="249" spans="1:15">
      <c r="A249" s="138" t="s">
        <v>16</v>
      </c>
      <c r="B249" s="1" t="s">
        <v>18</v>
      </c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45">
        <f>SUM(C249:N249)</f>
        <v>0</v>
      </c>
    </row>
    <row r="250" spans="1:15">
      <c r="A250" s="154" t="s">
        <v>338</v>
      </c>
      <c r="B250" s="155" t="s">
        <v>537</v>
      </c>
      <c r="C250" s="156"/>
      <c r="D250" s="156"/>
      <c r="E250" s="156"/>
      <c r="F250" s="156"/>
      <c r="G250" s="156"/>
      <c r="H250" s="156"/>
      <c r="I250" s="156"/>
      <c r="J250" s="156"/>
      <c r="K250" s="156"/>
      <c r="L250" s="156"/>
      <c r="M250" s="156"/>
      <c r="N250" s="156"/>
      <c r="O250" s="150">
        <v>910.51</v>
      </c>
    </row>
    <row r="251" spans="1:15">
      <c r="A251" s="154" t="s">
        <v>338</v>
      </c>
      <c r="B251" s="155" t="s">
        <v>538</v>
      </c>
      <c r="C251" s="156"/>
      <c r="D251" s="156"/>
      <c r="E251" s="156"/>
      <c r="F251" s="156"/>
      <c r="G251" s="156"/>
      <c r="H251" s="156"/>
      <c r="I251" s="156"/>
      <c r="J251" s="156"/>
      <c r="K251" s="156"/>
      <c r="L251" s="156"/>
      <c r="M251" s="156"/>
      <c r="N251" s="156"/>
      <c r="O251" s="150">
        <v>196.93</v>
      </c>
    </row>
    <row r="252" spans="1:15">
      <c r="A252" s="154" t="s">
        <v>338</v>
      </c>
      <c r="B252" s="157" t="s">
        <v>539</v>
      </c>
      <c r="C252" s="156"/>
      <c r="D252" s="156"/>
      <c r="E252" s="156"/>
      <c r="F252" s="156"/>
      <c r="G252" s="156"/>
      <c r="H252" s="156"/>
      <c r="I252" s="156"/>
      <c r="J252" s="156"/>
      <c r="K252" s="156"/>
      <c r="L252" s="156"/>
      <c r="M252" s="156"/>
      <c r="N252" s="156"/>
      <c r="O252" s="150">
        <v>233.33</v>
      </c>
    </row>
    <row r="253" spans="1:15">
      <c r="A253" s="154" t="s">
        <v>338</v>
      </c>
      <c r="B253" s="155" t="s">
        <v>540</v>
      </c>
      <c r="C253" s="156"/>
      <c r="D253" s="156"/>
      <c r="E253" s="156"/>
      <c r="F253" s="156"/>
      <c r="G253" s="156"/>
      <c r="H253" s="156"/>
      <c r="I253" s="156"/>
      <c r="J253" s="156"/>
      <c r="K253" s="156"/>
      <c r="L253" s="156"/>
      <c r="M253" s="156"/>
      <c r="N253" s="156"/>
      <c r="O253" s="150">
        <v>193.53</v>
      </c>
    </row>
    <row r="254" spans="1:15">
      <c r="A254" s="154" t="s">
        <v>338</v>
      </c>
      <c r="B254" s="155" t="s">
        <v>541</v>
      </c>
      <c r="C254" s="156"/>
      <c r="D254" s="156"/>
      <c r="E254" s="156"/>
      <c r="F254" s="156"/>
      <c r="G254" s="156"/>
      <c r="H254" s="156"/>
      <c r="I254" s="156"/>
      <c r="J254" s="156"/>
      <c r="K254" s="156"/>
      <c r="L254" s="156"/>
      <c r="M254" s="156"/>
      <c r="N254" s="156"/>
      <c r="O254" s="150">
        <v>271.20999999999998</v>
      </c>
    </row>
    <row r="255" spans="1:15">
      <c r="A255" s="154" t="s">
        <v>338</v>
      </c>
      <c r="B255" s="155" t="s">
        <v>542</v>
      </c>
      <c r="C255" s="156"/>
      <c r="D255" s="156"/>
      <c r="E255" s="156"/>
      <c r="F255" s="156"/>
      <c r="G255" s="156"/>
      <c r="H255" s="156"/>
      <c r="I255" s="156"/>
      <c r="J255" s="156"/>
      <c r="K255" s="156"/>
      <c r="L255" s="156"/>
      <c r="M255" s="156"/>
      <c r="N255" s="156"/>
      <c r="O255" s="150">
        <v>333.47</v>
      </c>
    </row>
    <row r="256" spans="1:15">
      <c r="A256" s="154" t="s">
        <v>338</v>
      </c>
      <c r="B256" s="155" t="s">
        <v>543</v>
      </c>
      <c r="C256" s="156"/>
      <c r="D256" s="156"/>
      <c r="E256" s="156"/>
      <c r="F256" s="156"/>
      <c r="G256" s="156"/>
      <c r="H256" s="156"/>
      <c r="I256" s="156"/>
      <c r="J256" s="156"/>
      <c r="K256" s="156"/>
      <c r="L256" s="156"/>
      <c r="M256" s="156"/>
      <c r="N256" s="156"/>
      <c r="O256" s="150">
        <v>274.3</v>
      </c>
    </row>
    <row r="257" spans="1:15">
      <c r="A257" s="154" t="s">
        <v>338</v>
      </c>
      <c r="B257" s="155" t="s">
        <v>544</v>
      </c>
      <c r="C257" s="156"/>
      <c r="D257" s="156"/>
      <c r="E257" s="156"/>
      <c r="F257" s="156"/>
      <c r="G257" s="156"/>
      <c r="H257" s="156"/>
      <c r="I257" s="156"/>
      <c r="J257" s="156"/>
      <c r="K257" s="156"/>
      <c r="L257" s="156"/>
      <c r="M257" s="156"/>
      <c r="N257" s="156"/>
      <c r="O257" s="150">
        <v>226</v>
      </c>
    </row>
    <row r="258" spans="1:15">
      <c r="A258" s="154" t="s">
        <v>338</v>
      </c>
      <c r="B258" s="155" t="s">
        <v>545</v>
      </c>
      <c r="C258" s="156"/>
      <c r="D258" s="156"/>
      <c r="E258" s="156"/>
      <c r="F258" s="156"/>
      <c r="G258" s="156"/>
      <c r="H258" s="156"/>
      <c r="I258" s="156"/>
      <c r="J258" s="156"/>
      <c r="K258" s="156"/>
      <c r="L258" s="156"/>
      <c r="M258" s="156"/>
      <c r="N258" s="156"/>
      <c r="O258" s="150">
        <v>4164.37</v>
      </c>
    </row>
    <row r="259" spans="1:15">
      <c r="A259" s="154" t="s">
        <v>338</v>
      </c>
      <c r="B259" s="155" t="s">
        <v>546</v>
      </c>
      <c r="C259" s="156"/>
      <c r="D259" s="156"/>
      <c r="E259" s="156"/>
      <c r="F259" s="156"/>
      <c r="G259" s="156"/>
      <c r="H259" s="156"/>
      <c r="I259" s="156"/>
      <c r="J259" s="156"/>
      <c r="K259" s="156"/>
      <c r="L259" s="156"/>
      <c r="M259" s="156"/>
      <c r="N259" s="156"/>
      <c r="O259" s="150">
        <v>921.19</v>
      </c>
    </row>
    <row r="260" spans="1:15">
      <c r="A260" s="158" t="s">
        <v>343</v>
      </c>
      <c r="B260" s="155" t="s">
        <v>547</v>
      </c>
      <c r="C260" s="156"/>
      <c r="D260" s="156"/>
      <c r="E260" s="156"/>
      <c r="F260" s="156"/>
      <c r="G260" s="156"/>
      <c r="H260" s="156"/>
      <c r="I260" s="156"/>
      <c r="J260" s="156"/>
      <c r="K260" s="156"/>
      <c r="L260" s="156"/>
      <c r="M260" s="156"/>
      <c r="N260" s="156"/>
      <c r="O260" s="150">
        <v>59.22</v>
      </c>
    </row>
    <row r="261" spans="1:15">
      <c r="A261" s="158" t="s">
        <v>343</v>
      </c>
      <c r="B261" s="155" t="s">
        <v>548</v>
      </c>
      <c r="C261" s="156"/>
      <c r="D261" s="156"/>
      <c r="E261" s="156"/>
      <c r="F261" s="156"/>
      <c r="G261" s="156"/>
      <c r="H261" s="156"/>
      <c r="I261" s="156"/>
      <c r="J261" s="156"/>
      <c r="K261" s="156"/>
      <c r="L261" s="156"/>
      <c r="M261" s="156"/>
      <c r="N261" s="156"/>
      <c r="O261" s="150">
        <v>147.1</v>
      </c>
    </row>
    <row r="262" spans="1:15">
      <c r="A262" s="158" t="s">
        <v>343</v>
      </c>
      <c r="B262" s="155" t="s">
        <v>549</v>
      </c>
      <c r="C262" s="156"/>
      <c r="D262" s="156"/>
      <c r="E262" s="156"/>
      <c r="F262" s="156"/>
      <c r="G262" s="156"/>
      <c r="H262" s="156"/>
      <c r="I262" s="156"/>
      <c r="J262" s="156"/>
      <c r="K262" s="156"/>
      <c r="L262" s="156"/>
      <c r="M262" s="156"/>
      <c r="N262" s="156"/>
      <c r="O262" s="150">
        <v>10.56</v>
      </c>
    </row>
    <row r="263" spans="1:15">
      <c r="A263" s="158" t="s">
        <v>343</v>
      </c>
      <c r="B263" s="155" t="s">
        <v>550</v>
      </c>
      <c r="C263" s="156"/>
      <c r="D263" s="156"/>
      <c r="E263" s="156"/>
      <c r="F263" s="156"/>
      <c r="G263" s="156"/>
      <c r="H263" s="156"/>
      <c r="I263" s="156"/>
      <c r="J263" s="156"/>
      <c r="K263" s="156"/>
      <c r="L263" s="156"/>
      <c r="M263" s="156"/>
      <c r="N263" s="156"/>
      <c r="O263" s="150">
        <v>78.58</v>
      </c>
    </row>
    <row r="264" spans="1:15">
      <c r="A264" s="158" t="s">
        <v>343</v>
      </c>
      <c r="B264" s="155" t="s">
        <v>551</v>
      </c>
      <c r="C264" s="156"/>
      <c r="D264" s="156"/>
      <c r="E264" s="156"/>
      <c r="F264" s="156"/>
      <c r="G264" s="156"/>
      <c r="H264" s="156"/>
      <c r="I264" s="156"/>
      <c r="J264" s="156"/>
      <c r="K264" s="156"/>
      <c r="L264" s="156"/>
      <c r="M264" s="156"/>
      <c r="N264" s="156"/>
      <c r="O264" s="150">
        <v>700.98</v>
      </c>
    </row>
    <row r="265" spans="1:15">
      <c r="A265" s="158" t="s">
        <v>343</v>
      </c>
      <c r="B265" s="155" t="s">
        <v>552</v>
      </c>
      <c r="C265" s="156"/>
      <c r="D265" s="156"/>
      <c r="E265" s="156"/>
      <c r="F265" s="156"/>
      <c r="G265" s="156"/>
      <c r="H265" s="156"/>
      <c r="I265" s="156"/>
      <c r="J265" s="156"/>
      <c r="K265" s="156"/>
      <c r="L265" s="156"/>
      <c r="M265" s="156"/>
      <c r="N265" s="156"/>
      <c r="O265" s="150">
        <v>264.48</v>
      </c>
    </row>
    <row r="266" spans="1:15">
      <c r="A266" s="158" t="s">
        <v>343</v>
      </c>
      <c r="B266" s="155" t="s">
        <v>553</v>
      </c>
      <c r="C266" s="156"/>
      <c r="D266" s="156"/>
      <c r="E266" s="156"/>
      <c r="F266" s="156"/>
      <c r="G266" s="156"/>
      <c r="H266" s="156"/>
      <c r="I266" s="156"/>
      <c r="J266" s="156"/>
      <c r="K266" s="156"/>
      <c r="L266" s="156"/>
      <c r="M266" s="156"/>
      <c r="N266" s="156"/>
      <c r="O266" s="150">
        <v>571.79</v>
      </c>
    </row>
    <row r="267" spans="1:15">
      <c r="A267" s="158" t="s">
        <v>343</v>
      </c>
      <c r="B267" s="159" t="s">
        <v>554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45">
        <v>18.579999999999998</v>
      </c>
    </row>
    <row r="268" spans="1:15">
      <c r="A268" s="70" t="s">
        <v>341</v>
      </c>
      <c r="B268" s="1" t="s">
        <v>280</v>
      </c>
      <c r="C268" s="1">
        <v>175</v>
      </c>
      <c r="D268" s="1">
        <v>140</v>
      </c>
      <c r="E268" s="1">
        <v>145</v>
      </c>
      <c r="F268" s="1">
        <v>142</v>
      </c>
      <c r="G268" s="1">
        <v>150</v>
      </c>
      <c r="H268" s="1">
        <v>140</v>
      </c>
      <c r="I268" s="1">
        <v>170</v>
      </c>
      <c r="J268" s="1">
        <v>150</v>
      </c>
      <c r="K268" s="1">
        <v>180</v>
      </c>
      <c r="L268" s="1">
        <v>160</v>
      </c>
      <c r="M268" s="1">
        <v>130</v>
      </c>
      <c r="N268" s="1">
        <v>190</v>
      </c>
      <c r="O268" s="145">
        <f>SUM(C268:N268)</f>
        <v>1872</v>
      </c>
    </row>
    <row r="269" spans="1:15">
      <c r="O269" s="83"/>
    </row>
    <row r="270" spans="1:15">
      <c r="C270" s="160">
        <f>SUM(C7:C268)</f>
        <v>63739.460000000014</v>
      </c>
      <c r="D270" s="160">
        <f t="shared" ref="D270:O270" si="6">SUM(D7:D268)</f>
        <v>60743.905000000006</v>
      </c>
      <c r="E270" s="160">
        <f t="shared" si="6"/>
        <v>67881.17</v>
      </c>
      <c r="F270" s="160">
        <f t="shared" si="6"/>
        <v>64349.357000000025</v>
      </c>
      <c r="G270" s="160">
        <f t="shared" si="6"/>
        <v>74658.655000000028</v>
      </c>
      <c r="H270" s="160">
        <f t="shared" si="6"/>
        <v>73066.448999999964</v>
      </c>
      <c r="I270" s="160">
        <f t="shared" si="6"/>
        <v>72005.590999999942</v>
      </c>
      <c r="J270" s="160">
        <f t="shared" si="6"/>
        <v>81317.121000000057</v>
      </c>
      <c r="K270" s="160">
        <f t="shared" si="6"/>
        <v>73423.990000000005</v>
      </c>
      <c r="L270" s="160">
        <f t="shared" si="6"/>
        <v>68621.150000000009</v>
      </c>
      <c r="M270" s="160">
        <f t="shared" si="6"/>
        <v>68009.524999999994</v>
      </c>
      <c r="N270" s="160">
        <f t="shared" si="6"/>
        <v>70152.055000000008</v>
      </c>
      <c r="O270" s="145">
        <f t="shared" si="6"/>
        <v>847544.5579999995</v>
      </c>
    </row>
    <row r="272" spans="1:15">
      <c r="O272" s="160">
        <f>'[1]CONSOLIDADO EMPRESAS 2011'!$O$89</f>
        <v>174299.11500000002</v>
      </c>
    </row>
    <row r="274" spans="15:15">
      <c r="O274" s="83">
        <f>SUM(O270:O272)</f>
        <v>1021843.6729999995</v>
      </c>
    </row>
  </sheetData>
  <mergeCells count="7">
    <mergeCell ref="C1:L1"/>
    <mergeCell ref="C2:L2"/>
    <mergeCell ref="C3:L3"/>
    <mergeCell ref="A5:A6"/>
    <mergeCell ref="B5:B6"/>
    <mergeCell ref="C5:N5"/>
    <mergeCell ref="O5: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1"/>
  <sheetViews>
    <sheetView workbookViewId="0">
      <selection activeCell="G6" sqref="G6"/>
    </sheetView>
  </sheetViews>
  <sheetFormatPr baseColWidth="10" defaultColWidth="11.42578125" defaultRowHeight="15"/>
  <cols>
    <col min="1" max="1" width="18.7109375" customWidth="1"/>
    <col min="2" max="2" width="22.7109375" customWidth="1"/>
    <col min="3" max="14" width="12.7109375" customWidth="1"/>
  </cols>
  <sheetData>
    <row r="1" spans="1:16" ht="15.75">
      <c r="B1" s="186" t="s">
        <v>565</v>
      </c>
      <c r="C1" s="187"/>
      <c r="D1" s="187"/>
      <c r="E1" s="187"/>
      <c r="F1" s="187"/>
      <c r="G1" s="187"/>
      <c r="H1" s="187"/>
      <c r="I1" s="187"/>
      <c r="J1" s="187"/>
      <c r="K1" s="188"/>
    </row>
    <row r="2" spans="1:16" ht="15.75">
      <c r="B2" s="189" t="s">
        <v>566</v>
      </c>
      <c r="C2" s="190"/>
      <c r="D2" s="190"/>
      <c r="E2" s="190"/>
      <c r="F2" s="190"/>
      <c r="G2" s="190"/>
      <c r="H2" s="190"/>
      <c r="I2" s="190"/>
      <c r="J2" s="190"/>
      <c r="K2" s="191"/>
    </row>
    <row r="3" spans="1:16" ht="16.5" thickBot="1">
      <c r="B3" s="192" t="s">
        <v>570</v>
      </c>
      <c r="C3" s="193"/>
      <c r="D3" s="193"/>
      <c r="E3" s="193"/>
      <c r="F3" s="193"/>
      <c r="G3" s="193"/>
      <c r="H3" s="193"/>
      <c r="I3" s="193"/>
      <c r="J3" s="193"/>
      <c r="K3" s="194"/>
    </row>
    <row r="5" spans="1:16">
      <c r="A5" s="165" t="s">
        <v>0</v>
      </c>
      <c r="B5" s="166" t="s">
        <v>1</v>
      </c>
      <c r="C5" s="167" t="s">
        <v>529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9"/>
      <c r="O5" s="170" t="s">
        <v>368</v>
      </c>
    </row>
    <row r="6" spans="1:16">
      <c r="A6" s="165"/>
      <c r="B6" s="165"/>
      <c r="C6" s="137" t="s">
        <v>370</v>
      </c>
      <c r="D6" s="137" t="s">
        <v>371</v>
      </c>
      <c r="E6" s="137" t="s">
        <v>372</v>
      </c>
      <c r="F6" s="137" t="s">
        <v>373</v>
      </c>
      <c r="G6" s="137" t="s">
        <v>374</v>
      </c>
      <c r="H6" s="137" t="s">
        <v>375</v>
      </c>
      <c r="I6" s="137" t="s">
        <v>376</v>
      </c>
      <c r="J6" s="137" t="s">
        <v>377</v>
      </c>
      <c r="K6" s="137" t="s">
        <v>378</v>
      </c>
      <c r="L6" s="137" t="s">
        <v>379</v>
      </c>
      <c r="M6" s="137" t="s">
        <v>380</v>
      </c>
      <c r="N6" s="137" t="s">
        <v>381</v>
      </c>
      <c r="O6" s="170"/>
    </row>
    <row r="7" spans="1:16">
      <c r="A7" s="138" t="s">
        <v>555</v>
      </c>
      <c r="B7" s="1" t="s">
        <v>480</v>
      </c>
      <c r="C7" s="139">
        <v>64.459999999999994</v>
      </c>
      <c r="D7" s="139">
        <v>2.7749999999999999</v>
      </c>
      <c r="E7" s="139">
        <v>6.65</v>
      </c>
      <c r="F7" s="139">
        <v>6.28</v>
      </c>
      <c r="G7" s="139">
        <v>14.08</v>
      </c>
      <c r="H7" s="139">
        <v>4.2300000000000004</v>
      </c>
      <c r="I7" s="139">
        <v>3.9449999999999998</v>
      </c>
      <c r="J7" s="139">
        <v>7.415</v>
      </c>
      <c r="K7" s="139">
        <v>7.03</v>
      </c>
      <c r="L7" s="139">
        <v>20.03</v>
      </c>
      <c r="M7" s="139">
        <v>5.125</v>
      </c>
      <c r="N7" s="139">
        <v>16.920000000000002</v>
      </c>
      <c r="O7" s="140">
        <f t="shared" ref="O7:O70" si="0">SUM(C7:N7)</f>
        <v>158.94</v>
      </c>
      <c r="P7" s="141"/>
    </row>
    <row r="8" spans="1:16">
      <c r="A8" s="138" t="s">
        <v>278</v>
      </c>
      <c r="B8" s="1" t="s">
        <v>383</v>
      </c>
      <c r="C8" s="139">
        <v>89.984999999999999</v>
      </c>
      <c r="D8" s="139">
        <v>96.18</v>
      </c>
      <c r="E8" s="139">
        <v>133.72499999999999</v>
      </c>
      <c r="F8" s="139">
        <v>181.20500000000001</v>
      </c>
      <c r="G8" s="139">
        <v>330.245</v>
      </c>
      <c r="H8" s="139">
        <v>523.39499999999998</v>
      </c>
      <c r="I8" s="139">
        <v>103.61499999999999</v>
      </c>
      <c r="J8" s="139">
        <v>197.73500000000001</v>
      </c>
      <c r="K8" s="139">
        <v>165.64500000000001</v>
      </c>
      <c r="L8" s="139">
        <v>162.78</v>
      </c>
      <c r="M8" s="139">
        <v>140.01499999999999</v>
      </c>
      <c r="N8" s="139">
        <v>113.245</v>
      </c>
      <c r="O8" s="140">
        <f t="shared" si="0"/>
        <v>2237.77</v>
      </c>
      <c r="P8" s="141"/>
    </row>
    <row r="9" spans="1:16">
      <c r="A9" s="138" t="s">
        <v>278</v>
      </c>
      <c r="B9" s="1" t="s">
        <v>384</v>
      </c>
      <c r="C9" s="139"/>
      <c r="D9" s="139">
        <v>76.864999999999995</v>
      </c>
      <c r="E9" s="139">
        <v>91.79</v>
      </c>
      <c r="F9" s="139">
        <v>95.21</v>
      </c>
      <c r="G9" s="139">
        <v>76.495000000000005</v>
      </c>
      <c r="H9" s="139">
        <v>65.844999999999999</v>
      </c>
      <c r="I9" s="139">
        <v>11.72</v>
      </c>
      <c r="J9" s="139">
        <v>56.04</v>
      </c>
      <c r="K9" s="139">
        <v>52.695</v>
      </c>
      <c r="L9" s="139">
        <v>51.14</v>
      </c>
      <c r="M9" s="139">
        <v>64.75</v>
      </c>
      <c r="N9" s="139">
        <v>55.28</v>
      </c>
      <c r="O9" s="140">
        <f t="shared" si="0"/>
        <v>697.83</v>
      </c>
      <c r="P9" s="141"/>
    </row>
    <row r="10" spans="1:16">
      <c r="A10" s="161" t="s">
        <v>273</v>
      </c>
      <c r="B10" s="1" t="s">
        <v>399</v>
      </c>
      <c r="C10" s="146">
        <v>45.71</v>
      </c>
      <c r="D10" s="146">
        <v>26.04</v>
      </c>
      <c r="E10" s="146">
        <v>36.64</v>
      </c>
      <c r="F10" s="146">
        <v>26.28</v>
      </c>
      <c r="G10" s="146">
        <v>14.39</v>
      </c>
      <c r="H10" s="146">
        <v>70.52</v>
      </c>
      <c r="I10" s="146">
        <v>39.11</v>
      </c>
      <c r="J10" s="146">
        <v>26.86</v>
      </c>
      <c r="K10" s="146">
        <v>21.01</v>
      </c>
      <c r="L10" s="146">
        <v>21.43</v>
      </c>
      <c r="M10" s="146">
        <v>41.05</v>
      </c>
      <c r="N10" s="146">
        <v>10.52</v>
      </c>
      <c r="O10" s="140">
        <f t="shared" si="0"/>
        <v>379.56</v>
      </c>
    </row>
    <row r="11" spans="1:16">
      <c r="A11" s="161" t="s">
        <v>273</v>
      </c>
      <c r="B11" s="1" t="s">
        <v>400</v>
      </c>
      <c r="C11" s="146">
        <v>0</v>
      </c>
      <c r="D11" s="146">
        <v>0</v>
      </c>
      <c r="E11" s="146">
        <v>0</v>
      </c>
      <c r="F11" s="146">
        <v>0</v>
      </c>
      <c r="G11" s="146">
        <v>0</v>
      </c>
      <c r="H11" s="146">
        <v>0</v>
      </c>
      <c r="I11" s="146">
        <v>0</v>
      </c>
      <c r="J11" s="146">
        <v>3.84</v>
      </c>
      <c r="K11" s="146">
        <v>0</v>
      </c>
      <c r="L11" s="146">
        <v>0</v>
      </c>
      <c r="M11" s="146">
        <v>0</v>
      </c>
      <c r="N11" s="146">
        <v>0</v>
      </c>
      <c r="O11" s="140">
        <f t="shared" si="0"/>
        <v>3.84</v>
      </c>
    </row>
    <row r="12" spans="1:16">
      <c r="A12" s="161" t="s">
        <v>273</v>
      </c>
      <c r="B12" s="1" t="s">
        <v>401</v>
      </c>
      <c r="C12" s="146">
        <v>0</v>
      </c>
      <c r="D12" s="146">
        <v>0</v>
      </c>
      <c r="E12" s="146">
        <v>0</v>
      </c>
      <c r="F12" s="146">
        <v>0</v>
      </c>
      <c r="G12" s="146">
        <v>0</v>
      </c>
      <c r="H12" s="146">
        <v>0</v>
      </c>
      <c r="I12" s="146">
        <v>0</v>
      </c>
      <c r="J12" s="146">
        <v>10.83</v>
      </c>
      <c r="K12" s="146">
        <v>15.19</v>
      </c>
      <c r="L12" s="146">
        <v>12.87</v>
      </c>
      <c r="M12" s="146">
        <v>11.86</v>
      </c>
      <c r="N12" s="146">
        <v>13.43</v>
      </c>
      <c r="O12" s="140">
        <f t="shared" si="0"/>
        <v>64.180000000000007</v>
      </c>
    </row>
    <row r="13" spans="1:16">
      <c r="A13" s="161" t="s">
        <v>273</v>
      </c>
      <c r="B13" s="1" t="s">
        <v>402</v>
      </c>
      <c r="C13" s="146">
        <v>2</v>
      </c>
      <c r="D13" s="146">
        <v>2</v>
      </c>
      <c r="E13" s="146">
        <v>2</v>
      </c>
      <c r="F13" s="146">
        <v>0</v>
      </c>
      <c r="G13" s="146">
        <v>2</v>
      </c>
      <c r="H13" s="146">
        <v>2</v>
      </c>
      <c r="I13" s="146">
        <v>2</v>
      </c>
      <c r="J13" s="146">
        <v>2</v>
      </c>
      <c r="K13" s="146">
        <v>2</v>
      </c>
      <c r="L13" s="146">
        <v>1</v>
      </c>
      <c r="M13" s="146">
        <v>2</v>
      </c>
      <c r="N13" s="146">
        <v>1</v>
      </c>
      <c r="O13" s="140">
        <f t="shared" si="0"/>
        <v>20</v>
      </c>
    </row>
    <row r="14" spans="1:16">
      <c r="A14" s="161" t="s">
        <v>273</v>
      </c>
      <c r="B14" s="1" t="s">
        <v>403</v>
      </c>
      <c r="C14" s="146">
        <v>0</v>
      </c>
      <c r="D14" s="146">
        <v>0</v>
      </c>
      <c r="E14" s="146">
        <v>0</v>
      </c>
      <c r="F14" s="146">
        <v>0</v>
      </c>
      <c r="G14" s="146">
        <v>0</v>
      </c>
      <c r="H14" s="146">
        <v>0</v>
      </c>
      <c r="I14" s="146">
        <v>0</v>
      </c>
      <c r="J14" s="146">
        <v>1.07</v>
      </c>
      <c r="K14" s="146">
        <v>0</v>
      </c>
      <c r="L14" s="146">
        <v>0</v>
      </c>
      <c r="M14" s="146">
        <v>0</v>
      </c>
      <c r="N14" s="146">
        <v>0</v>
      </c>
      <c r="O14" s="140">
        <f t="shared" si="0"/>
        <v>1.07</v>
      </c>
    </row>
    <row r="15" spans="1:16">
      <c r="A15" s="161" t="s">
        <v>273</v>
      </c>
      <c r="B15" s="1" t="s">
        <v>404</v>
      </c>
      <c r="C15" s="146">
        <v>2.5299999999999998</v>
      </c>
      <c r="D15" s="146">
        <v>0</v>
      </c>
      <c r="E15" s="146">
        <v>0</v>
      </c>
      <c r="F15" s="146">
        <v>2.2200000000000002</v>
      </c>
      <c r="G15" s="146">
        <v>0</v>
      </c>
      <c r="H15" s="146">
        <v>0</v>
      </c>
      <c r="I15" s="146">
        <v>0</v>
      </c>
      <c r="J15" s="146">
        <v>0</v>
      </c>
      <c r="K15" s="146">
        <v>0</v>
      </c>
      <c r="L15" s="146">
        <v>0</v>
      </c>
      <c r="M15" s="146">
        <v>0</v>
      </c>
      <c r="N15" s="146">
        <v>0</v>
      </c>
      <c r="O15" s="140">
        <f t="shared" si="0"/>
        <v>4.75</v>
      </c>
    </row>
    <row r="16" spans="1:16">
      <c r="A16" s="161" t="s">
        <v>273</v>
      </c>
      <c r="B16" s="1" t="s">
        <v>556</v>
      </c>
      <c r="C16" s="146">
        <v>17.79</v>
      </c>
      <c r="D16" s="146">
        <v>4.79</v>
      </c>
      <c r="E16" s="146">
        <v>11.99</v>
      </c>
      <c r="F16" s="146">
        <v>19.940000000000001</v>
      </c>
      <c r="G16" s="146">
        <v>14.39</v>
      </c>
      <c r="H16" s="146">
        <v>18.440000000000001</v>
      </c>
      <c r="I16" s="146">
        <v>7.02</v>
      </c>
      <c r="J16" s="146">
        <v>14.48</v>
      </c>
      <c r="K16" s="146">
        <v>8.76</v>
      </c>
      <c r="L16" s="146">
        <v>10.99</v>
      </c>
      <c r="M16" s="146">
        <v>3.21</v>
      </c>
      <c r="N16" s="146">
        <v>6.68</v>
      </c>
      <c r="O16" s="140">
        <f t="shared" si="0"/>
        <v>138.48000000000002</v>
      </c>
    </row>
    <row r="17" spans="1:15">
      <c r="A17" s="161" t="s">
        <v>273</v>
      </c>
      <c r="B17" s="1" t="s">
        <v>406</v>
      </c>
      <c r="C17" s="146">
        <v>14.31</v>
      </c>
      <c r="D17" s="146">
        <v>0</v>
      </c>
      <c r="E17" s="146">
        <v>0</v>
      </c>
      <c r="F17" s="146">
        <v>0</v>
      </c>
      <c r="G17" s="146">
        <v>0</v>
      </c>
      <c r="H17" s="146">
        <v>0</v>
      </c>
      <c r="I17" s="146">
        <v>0</v>
      </c>
      <c r="J17" s="146">
        <v>0</v>
      </c>
      <c r="K17" s="146">
        <v>0</v>
      </c>
      <c r="L17" s="146">
        <v>0</v>
      </c>
      <c r="M17" s="146">
        <v>0</v>
      </c>
      <c r="N17" s="146">
        <v>0</v>
      </c>
      <c r="O17" s="140">
        <f t="shared" si="0"/>
        <v>14.31</v>
      </c>
    </row>
    <row r="18" spans="1:15">
      <c r="A18" s="161" t="s">
        <v>273</v>
      </c>
      <c r="B18" s="1" t="s">
        <v>407</v>
      </c>
      <c r="C18" s="146">
        <v>49.3</v>
      </c>
      <c r="D18" s="146">
        <v>50.17</v>
      </c>
      <c r="E18" s="146">
        <v>54.64</v>
      </c>
      <c r="F18" s="146">
        <v>63.19</v>
      </c>
      <c r="G18" s="146">
        <v>60.56</v>
      </c>
      <c r="H18" s="146">
        <v>61.8</v>
      </c>
      <c r="I18" s="146">
        <v>64.569999999999993</v>
      </c>
      <c r="J18" s="146">
        <v>77.790000000000006</v>
      </c>
      <c r="K18" s="146">
        <v>61.73</v>
      </c>
      <c r="L18" s="146">
        <v>59.88</v>
      </c>
      <c r="M18" s="146">
        <v>54.94</v>
      </c>
      <c r="N18" s="146">
        <v>53.17</v>
      </c>
      <c r="O18" s="140">
        <f t="shared" si="0"/>
        <v>711.7399999999999</v>
      </c>
    </row>
    <row r="19" spans="1:15">
      <c r="A19" s="161" t="s">
        <v>273</v>
      </c>
      <c r="B19" s="1" t="s">
        <v>408</v>
      </c>
      <c r="C19" s="146">
        <v>16.579999999999998</v>
      </c>
      <c r="D19" s="146">
        <v>0</v>
      </c>
      <c r="E19" s="146">
        <v>8.9499999999999993</v>
      </c>
      <c r="F19" s="146">
        <v>44.17</v>
      </c>
      <c r="G19" s="146">
        <v>0</v>
      </c>
      <c r="H19" s="146">
        <v>0</v>
      </c>
      <c r="I19" s="146">
        <v>0</v>
      </c>
      <c r="J19" s="146">
        <v>0</v>
      </c>
      <c r="K19" s="146">
        <v>0</v>
      </c>
      <c r="L19" s="146">
        <v>0</v>
      </c>
      <c r="M19" s="146">
        <v>0</v>
      </c>
      <c r="N19" s="146">
        <v>0</v>
      </c>
      <c r="O19" s="140">
        <f t="shared" si="0"/>
        <v>69.7</v>
      </c>
    </row>
    <row r="20" spans="1:15">
      <c r="A20" s="161" t="s">
        <v>273</v>
      </c>
      <c r="B20" s="1" t="s">
        <v>409</v>
      </c>
      <c r="C20" s="146">
        <v>3</v>
      </c>
      <c r="D20" s="146">
        <v>2</v>
      </c>
      <c r="E20" s="146">
        <v>2</v>
      </c>
      <c r="F20" s="146">
        <v>1</v>
      </c>
      <c r="G20" s="146">
        <v>1</v>
      </c>
      <c r="H20" s="146">
        <v>1.07</v>
      </c>
      <c r="I20" s="146">
        <v>0</v>
      </c>
      <c r="J20" s="146">
        <v>1.41</v>
      </c>
      <c r="K20" s="146">
        <v>2</v>
      </c>
      <c r="L20" s="146">
        <v>1</v>
      </c>
      <c r="M20" s="146">
        <v>0</v>
      </c>
      <c r="N20" s="146">
        <v>0</v>
      </c>
      <c r="O20" s="140">
        <f t="shared" si="0"/>
        <v>14.48</v>
      </c>
    </row>
    <row r="21" spans="1:15">
      <c r="A21" s="161" t="s">
        <v>273</v>
      </c>
      <c r="B21" s="1" t="s">
        <v>410</v>
      </c>
      <c r="C21" s="146">
        <v>12.74</v>
      </c>
      <c r="D21" s="146">
        <v>12.74</v>
      </c>
      <c r="E21" s="146">
        <v>16.23</v>
      </c>
      <c r="F21" s="146">
        <v>11.18</v>
      </c>
      <c r="G21" s="146">
        <v>19.350000000000001</v>
      </c>
      <c r="H21" s="146">
        <v>14.07</v>
      </c>
      <c r="I21" s="146">
        <v>14.28</v>
      </c>
      <c r="J21" s="146">
        <v>17.190000000000001</v>
      </c>
      <c r="K21" s="146">
        <v>18.28</v>
      </c>
      <c r="L21" s="146">
        <v>7.11</v>
      </c>
      <c r="M21" s="146">
        <v>15.28</v>
      </c>
      <c r="N21" s="146">
        <v>15.03</v>
      </c>
      <c r="O21" s="140">
        <f t="shared" si="0"/>
        <v>173.48000000000002</v>
      </c>
    </row>
    <row r="22" spans="1:15">
      <c r="A22" s="161" t="s">
        <v>273</v>
      </c>
      <c r="B22" s="1" t="s">
        <v>411</v>
      </c>
      <c r="C22" s="146">
        <v>0</v>
      </c>
      <c r="D22" s="146">
        <v>0</v>
      </c>
      <c r="E22" s="146">
        <v>0</v>
      </c>
      <c r="F22" s="146">
        <v>0</v>
      </c>
      <c r="G22" s="146">
        <v>1</v>
      </c>
      <c r="H22" s="146">
        <v>0</v>
      </c>
      <c r="I22" s="146">
        <v>0</v>
      </c>
      <c r="J22" s="146">
        <v>0</v>
      </c>
      <c r="K22" s="146">
        <v>0</v>
      </c>
      <c r="L22" s="146">
        <v>0</v>
      </c>
      <c r="M22" s="146">
        <v>0</v>
      </c>
      <c r="N22" s="146">
        <v>0</v>
      </c>
      <c r="O22" s="140">
        <f t="shared" si="0"/>
        <v>1</v>
      </c>
    </row>
    <row r="23" spans="1:15">
      <c r="A23" s="161" t="s">
        <v>273</v>
      </c>
      <c r="B23" s="1" t="s">
        <v>412</v>
      </c>
      <c r="C23" s="146">
        <v>0</v>
      </c>
      <c r="D23" s="146">
        <v>0</v>
      </c>
      <c r="E23" s="146">
        <v>0</v>
      </c>
      <c r="F23" s="146">
        <v>0</v>
      </c>
      <c r="G23" s="146">
        <v>0</v>
      </c>
      <c r="H23" s="146">
        <v>0</v>
      </c>
      <c r="I23" s="146">
        <v>0</v>
      </c>
      <c r="J23" s="146">
        <v>1.29</v>
      </c>
      <c r="K23" s="146">
        <v>1.1599999999999999</v>
      </c>
      <c r="L23" s="146">
        <v>4.2300000000000004</v>
      </c>
      <c r="M23" s="146">
        <v>3.93</v>
      </c>
      <c r="N23" s="146">
        <v>3.78</v>
      </c>
      <c r="O23" s="140">
        <f t="shared" si="0"/>
        <v>14.39</v>
      </c>
    </row>
    <row r="24" spans="1:15">
      <c r="A24" s="161" t="s">
        <v>273</v>
      </c>
      <c r="B24" s="1" t="s">
        <v>413</v>
      </c>
      <c r="C24" s="146">
        <v>0</v>
      </c>
      <c r="D24" s="146">
        <v>2.42</v>
      </c>
      <c r="E24" s="146">
        <v>0</v>
      </c>
      <c r="F24" s="146">
        <v>2.5099999999999998</v>
      </c>
      <c r="G24" s="146">
        <v>0</v>
      </c>
      <c r="H24" s="146">
        <v>2</v>
      </c>
      <c r="I24" s="146">
        <v>1.34</v>
      </c>
      <c r="J24" s="146">
        <v>3.38</v>
      </c>
      <c r="K24" s="146">
        <v>0</v>
      </c>
      <c r="L24" s="146">
        <v>5.21</v>
      </c>
      <c r="M24" s="146">
        <v>2.4700000000000002</v>
      </c>
      <c r="N24" s="146">
        <v>0</v>
      </c>
      <c r="O24" s="140">
        <f t="shared" si="0"/>
        <v>19.329999999999998</v>
      </c>
    </row>
    <row r="25" spans="1:15">
      <c r="A25" s="161" t="s">
        <v>273</v>
      </c>
      <c r="B25" s="1" t="s">
        <v>414</v>
      </c>
      <c r="C25" s="146">
        <v>2.96</v>
      </c>
      <c r="D25" s="146">
        <v>3.02</v>
      </c>
      <c r="E25" s="146">
        <v>1.86</v>
      </c>
      <c r="F25" s="146">
        <v>2.17</v>
      </c>
      <c r="G25" s="146">
        <v>4.5999999999999996</v>
      </c>
      <c r="H25" s="146">
        <v>2.3199999999999998</v>
      </c>
      <c r="I25" s="146">
        <v>5.89</v>
      </c>
      <c r="J25" s="146">
        <v>4.88</v>
      </c>
      <c r="K25" s="146">
        <v>2.0299999999999998</v>
      </c>
      <c r="L25" s="146">
        <v>6.15</v>
      </c>
      <c r="M25" s="146">
        <v>3.1</v>
      </c>
      <c r="N25" s="146">
        <v>1.43</v>
      </c>
      <c r="O25" s="140">
        <f t="shared" si="0"/>
        <v>40.410000000000004</v>
      </c>
    </row>
    <row r="26" spans="1:15">
      <c r="A26" s="161" t="s">
        <v>273</v>
      </c>
      <c r="B26" s="1" t="s">
        <v>415</v>
      </c>
      <c r="C26" s="146">
        <v>153.75</v>
      </c>
      <c r="D26" s="146">
        <v>135.72</v>
      </c>
      <c r="E26" s="146">
        <v>152.71</v>
      </c>
      <c r="F26" s="146">
        <v>162.32</v>
      </c>
      <c r="G26" s="146">
        <v>142.35</v>
      </c>
      <c r="H26" s="146">
        <v>152.57</v>
      </c>
      <c r="I26" s="146">
        <v>171.81</v>
      </c>
      <c r="J26" s="146">
        <v>181.56</v>
      </c>
      <c r="K26" s="146">
        <v>135.85</v>
      </c>
      <c r="L26" s="146">
        <v>112.48</v>
      </c>
      <c r="M26" s="146">
        <v>144.09</v>
      </c>
      <c r="N26" s="146">
        <v>164.11</v>
      </c>
      <c r="O26" s="140">
        <f t="shared" si="0"/>
        <v>1809.3199999999997</v>
      </c>
    </row>
    <row r="27" spans="1:15">
      <c r="A27" s="161" t="s">
        <v>273</v>
      </c>
      <c r="B27" s="1" t="s">
        <v>557</v>
      </c>
      <c r="C27" s="146">
        <v>89.39</v>
      </c>
      <c r="D27" s="146">
        <v>70.819999999999993</v>
      </c>
      <c r="E27" s="146">
        <v>51.94</v>
      </c>
      <c r="F27" s="146">
        <v>43.49</v>
      </c>
      <c r="G27" s="146">
        <v>48.17</v>
      </c>
      <c r="H27" s="146">
        <v>42.76</v>
      </c>
      <c r="I27" s="146">
        <v>0</v>
      </c>
      <c r="J27" s="146">
        <v>104.02</v>
      </c>
      <c r="K27" s="146">
        <v>52.49</v>
      </c>
      <c r="L27" s="146">
        <v>46.31</v>
      </c>
      <c r="M27" s="146">
        <v>39.81</v>
      </c>
      <c r="N27" s="146">
        <v>0</v>
      </c>
      <c r="O27" s="140">
        <f t="shared" si="0"/>
        <v>589.20000000000005</v>
      </c>
    </row>
    <row r="28" spans="1:15">
      <c r="A28" s="161" t="s">
        <v>273</v>
      </c>
      <c r="B28" s="1" t="s">
        <v>417</v>
      </c>
      <c r="C28" s="146">
        <v>0</v>
      </c>
      <c r="D28" s="146">
        <v>0</v>
      </c>
      <c r="E28" s="146">
        <v>2.4900000000000002</v>
      </c>
      <c r="F28" s="146">
        <v>0</v>
      </c>
      <c r="G28" s="146">
        <v>0</v>
      </c>
      <c r="H28" s="146">
        <v>0</v>
      </c>
      <c r="I28" s="146">
        <v>0</v>
      </c>
      <c r="J28" s="146">
        <v>0</v>
      </c>
      <c r="K28" s="146">
        <v>0</v>
      </c>
      <c r="L28" s="146">
        <v>0</v>
      </c>
      <c r="M28" s="146">
        <v>0</v>
      </c>
      <c r="N28" s="146">
        <v>0</v>
      </c>
      <c r="O28" s="140">
        <f t="shared" si="0"/>
        <v>2.4900000000000002</v>
      </c>
    </row>
    <row r="29" spans="1:15">
      <c r="A29" s="161" t="s">
        <v>273</v>
      </c>
      <c r="B29" s="1" t="s">
        <v>418</v>
      </c>
      <c r="C29" s="146">
        <v>2</v>
      </c>
      <c r="D29" s="146">
        <v>0</v>
      </c>
      <c r="E29" s="146">
        <v>1.88</v>
      </c>
      <c r="F29" s="146">
        <v>2.2200000000000002</v>
      </c>
      <c r="G29" s="146">
        <v>1</v>
      </c>
      <c r="H29" s="146">
        <v>2</v>
      </c>
      <c r="I29" s="146">
        <v>0</v>
      </c>
      <c r="J29" s="146">
        <v>1</v>
      </c>
      <c r="K29" s="146">
        <v>2</v>
      </c>
      <c r="L29" s="146">
        <v>1</v>
      </c>
      <c r="M29" s="146">
        <v>1</v>
      </c>
      <c r="N29" s="146">
        <v>1.08</v>
      </c>
      <c r="O29" s="140">
        <f t="shared" si="0"/>
        <v>15.18</v>
      </c>
    </row>
    <row r="30" spans="1:15">
      <c r="A30" s="161" t="s">
        <v>273</v>
      </c>
      <c r="B30" s="1" t="s">
        <v>419</v>
      </c>
      <c r="C30" s="146">
        <v>5.4</v>
      </c>
      <c r="D30" s="146">
        <v>5.54</v>
      </c>
      <c r="E30" s="146">
        <v>4.08</v>
      </c>
      <c r="F30" s="146">
        <v>4.34</v>
      </c>
      <c r="G30" s="146">
        <v>4.1399999999999997</v>
      </c>
      <c r="H30" s="146">
        <v>5.28</v>
      </c>
      <c r="I30" s="146">
        <v>8.5500000000000007</v>
      </c>
      <c r="J30" s="146">
        <v>5.82</v>
      </c>
      <c r="K30" s="146">
        <v>5.47</v>
      </c>
      <c r="L30" s="146">
        <v>5</v>
      </c>
      <c r="M30" s="146">
        <v>5</v>
      </c>
      <c r="N30" s="146">
        <v>4.3899999999999997</v>
      </c>
      <c r="O30" s="140">
        <f t="shared" si="0"/>
        <v>63.01</v>
      </c>
    </row>
    <row r="31" spans="1:15">
      <c r="A31" s="161" t="s">
        <v>273</v>
      </c>
      <c r="B31" s="1" t="s">
        <v>420</v>
      </c>
      <c r="C31" s="146">
        <v>5.61</v>
      </c>
      <c r="D31" s="146">
        <v>4.82</v>
      </c>
      <c r="E31" s="146">
        <v>23.58</v>
      </c>
      <c r="F31" s="146">
        <v>32.61</v>
      </c>
      <c r="G31" s="146">
        <v>18</v>
      </c>
      <c r="H31" s="146">
        <v>56.67</v>
      </c>
      <c r="I31" s="146">
        <v>22.02</v>
      </c>
      <c r="J31" s="146">
        <v>55.45</v>
      </c>
      <c r="K31" s="146">
        <v>10.45</v>
      </c>
      <c r="L31" s="146">
        <v>47.44</v>
      </c>
      <c r="M31" s="146">
        <v>21.38</v>
      </c>
      <c r="N31" s="146">
        <v>8.67</v>
      </c>
      <c r="O31" s="140">
        <f t="shared" si="0"/>
        <v>306.70000000000005</v>
      </c>
    </row>
    <row r="32" spans="1:15">
      <c r="A32" s="161" t="s">
        <v>273</v>
      </c>
      <c r="B32" s="1" t="s">
        <v>421</v>
      </c>
      <c r="C32" s="146">
        <v>1</v>
      </c>
      <c r="D32" s="146">
        <v>0</v>
      </c>
      <c r="E32" s="146">
        <v>0</v>
      </c>
      <c r="F32" s="146">
        <v>0</v>
      </c>
      <c r="G32" s="146">
        <v>0</v>
      </c>
      <c r="H32" s="146">
        <v>0</v>
      </c>
      <c r="I32" s="146">
        <v>0</v>
      </c>
      <c r="J32" s="146">
        <v>0</v>
      </c>
      <c r="K32" s="146">
        <v>0</v>
      </c>
      <c r="L32" s="146">
        <v>0</v>
      </c>
      <c r="M32" s="146">
        <v>0</v>
      </c>
      <c r="N32" s="146">
        <v>0</v>
      </c>
      <c r="O32" s="140">
        <f t="shared" si="0"/>
        <v>1</v>
      </c>
    </row>
    <row r="33" spans="1:15">
      <c r="A33" s="161" t="s">
        <v>273</v>
      </c>
      <c r="B33" s="1" t="s">
        <v>422</v>
      </c>
      <c r="C33" s="146">
        <v>12</v>
      </c>
      <c r="D33" s="146">
        <v>10.1</v>
      </c>
      <c r="E33" s="146">
        <v>16.54</v>
      </c>
      <c r="F33" s="146">
        <v>7.68</v>
      </c>
      <c r="G33" s="146">
        <v>7.27</v>
      </c>
      <c r="H33" s="146">
        <v>4.42</v>
      </c>
      <c r="I33" s="146">
        <v>6</v>
      </c>
      <c r="J33" s="146">
        <v>13.15</v>
      </c>
      <c r="K33" s="146">
        <v>11.13</v>
      </c>
      <c r="L33" s="146">
        <v>7</v>
      </c>
      <c r="M33" s="146">
        <v>7.11</v>
      </c>
      <c r="N33" s="146">
        <v>4</v>
      </c>
      <c r="O33" s="140">
        <f t="shared" si="0"/>
        <v>106.4</v>
      </c>
    </row>
    <row r="34" spans="1:15">
      <c r="A34" s="161" t="s">
        <v>273</v>
      </c>
      <c r="B34" s="1" t="s">
        <v>423</v>
      </c>
      <c r="C34" s="146">
        <v>0</v>
      </c>
      <c r="D34" s="146">
        <v>0</v>
      </c>
      <c r="E34" s="146">
        <v>0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6">
        <v>0</v>
      </c>
      <c r="L34" s="146">
        <v>0</v>
      </c>
      <c r="M34" s="146">
        <v>0</v>
      </c>
      <c r="N34" s="146">
        <v>0</v>
      </c>
      <c r="O34" s="140">
        <f t="shared" si="0"/>
        <v>0</v>
      </c>
    </row>
    <row r="35" spans="1:15">
      <c r="A35" s="161" t="s">
        <v>273</v>
      </c>
      <c r="B35" s="1" t="s">
        <v>424</v>
      </c>
      <c r="C35" s="146">
        <v>0</v>
      </c>
      <c r="D35" s="146">
        <v>11.27</v>
      </c>
      <c r="E35" s="146">
        <v>12.83</v>
      </c>
      <c r="F35" s="146">
        <v>6.74</v>
      </c>
      <c r="G35" s="146">
        <v>6.38</v>
      </c>
      <c r="H35" s="146">
        <v>6.99</v>
      </c>
      <c r="I35" s="146">
        <v>9.77</v>
      </c>
      <c r="J35" s="146">
        <v>7.27</v>
      </c>
      <c r="K35" s="146">
        <v>4.54</v>
      </c>
      <c r="L35" s="146">
        <v>8.14</v>
      </c>
      <c r="M35" s="146">
        <v>5.41</v>
      </c>
      <c r="N35" s="146">
        <v>0</v>
      </c>
      <c r="O35" s="140">
        <f t="shared" si="0"/>
        <v>79.34</v>
      </c>
    </row>
    <row r="36" spans="1:15">
      <c r="A36" s="161" t="s">
        <v>273</v>
      </c>
      <c r="B36" s="1" t="s">
        <v>558</v>
      </c>
      <c r="C36" s="146">
        <v>89.42</v>
      </c>
      <c r="D36" s="146">
        <v>82.53</v>
      </c>
      <c r="E36" s="146">
        <v>97.81</v>
      </c>
      <c r="F36" s="146">
        <v>79.819999999999993</v>
      </c>
      <c r="G36" s="146">
        <v>96</v>
      </c>
      <c r="H36" s="146">
        <v>110.88</v>
      </c>
      <c r="I36" s="146">
        <v>103.1</v>
      </c>
      <c r="J36" s="146">
        <v>79.599999999999994</v>
      </c>
      <c r="K36" s="146">
        <v>90.83</v>
      </c>
      <c r="L36" s="146">
        <v>82.89</v>
      </c>
      <c r="M36" s="146">
        <v>94.17</v>
      </c>
      <c r="N36" s="146">
        <v>0</v>
      </c>
      <c r="O36" s="140">
        <f t="shared" si="0"/>
        <v>1007.0500000000001</v>
      </c>
    </row>
    <row r="37" spans="1:15">
      <c r="A37" s="161" t="s">
        <v>273</v>
      </c>
      <c r="B37" s="1" t="s">
        <v>427</v>
      </c>
      <c r="C37" s="146">
        <v>4.68</v>
      </c>
      <c r="D37" s="146">
        <v>5.49</v>
      </c>
      <c r="E37" s="146">
        <v>5.2</v>
      </c>
      <c r="F37" s="146">
        <v>5.17</v>
      </c>
      <c r="G37" s="146">
        <v>4.6399999999999997</v>
      </c>
      <c r="H37" s="146">
        <v>5.39</v>
      </c>
      <c r="I37" s="146">
        <v>7.12</v>
      </c>
      <c r="J37" s="146">
        <v>4.17</v>
      </c>
      <c r="K37" s="146">
        <v>5.75</v>
      </c>
      <c r="L37" s="146">
        <v>4.5999999999999996</v>
      </c>
      <c r="M37" s="146">
        <v>4.8</v>
      </c>
      <c r="N37" s="146">
        <v>4.17</v>
      </c>
      <c r="O37" s="140">
        <f t="shared" si="0"/>
        <v>61.18</v>
      </c>
    </row>
    <row r="38" spans="1:15">
      <c r="A38" s="161" t="s">
        <v>273</v>
      </c>
      <c r="B38" s="1" t="s">
        <v>428</v>
      </c>
      <c r="C38" s="146">
        <v>0</v>
      </c>
      <c r="D38" s="146">
        <v>0</v>
      </c>
      <c r="E38" s="146">
        <v>0</v>
      </c>
      <c r="F38" s="146">
        <v>0</v>
      </c>
      <c r="G38" s="146">
        <v>0</v>
      </c>
      <c r="H38" s="146">
        <v>0</v>
      </c>
      <c r="I38" s="146">
        <v>0</v>
      </c>
      <c r="J38" s="146">
        <v>0</v>
      </c>
      <c r="K38" s="146">
        <v>0</v>
      </c>
      <c r="L38" s="146">
        <v>3.76</v>
      </c>
      <c r="M38" s="146">
        <v>0</v>
      </c>
      <c r="N38" s="146">
        <v>0</v>
      </c>
      <c r="O38" s="140">
        <f t="shared" si="0"/>
        <v>3.76</v>
      </c>
    </row>
    <row r="39" spans="1:15">
      <c r="A39" s="161" t="s">
        <v>273</v>
      </c>
      <c r="B39" s="1" t="s">
        <v>429</v>
      </c>
      <c r="C39" s="146">
        <v>0</v>
      </c>
      <c r="D39" s="146">
        <v>0</v>
      </c>
      <c r="E39" s="146">
        <v>0</v>
      </c>
      <c r="F39" s="146">
        <v>0</v>
      </c>
      <c r="G39" s="146">
        <v>0</v>
      </c>
      <c r="H39" s="146">
        <v>0</v>
      </c>
      <c r="I39" s="146">
        <v>0</v>
      </c>
      <c r="J39" s="146">
        <v>0</v>
      </c>
      <c r="K39" s="146">
        <v>2</v>
      </c>
      <c r="L39" s="146">
        <v>2</v>
      </c>
      <c r="M39" s="146">
        <v>2</v>
      </c>
      <c r="N39" s="146">
        <v>2</v>
      </c>
      <c r="O39" s="140">
        <f t="shared" si="0"/>
        <v>8</v>
      </c>
    </row>
    <row r="40" spans="1:15">
      <c r="A40" s="161" t="s">
        <v>273</v>
      </c>
      <c r="B40" s="1" t="s">
        <v>430</v>
      </c>
      <c r="C40" s="146">
        <v>1.23</v>
      </c>
      <c r="D40" s="146">
        <v>1</v>
      </c>
      <c r="E40" s="146">
        <v>2.2000000000000002</v>
      </c>
      <c r="F40" s="146">
        <v>2</v>
      </c>
      <c r="G40" s="146">
        <v>1</v>
      </c>
      <c r="H40" s="146">
        <v>2.2799999999999998</v>
      </c>
      <c r="I40" s="146">
        <v>3.05</v>
      </c>
      <c r="J40" s="146">
        <v>1.77</v>
      </c>
      <c r="K40" s="146">
        <v>2.72</v>
      </c>
      <c r="L40" s="146">
        <v>0</v>
      </c>
      <c r="M40" s="146">
        <v>1.56</v>
      </c>
      <c r="N40" s="146">
        <v>3.35</v>
      </c>
      <c r="O40" s="140">
        <f t="shared" si="0"/>
        <v>22.159999999999997</v>
      </c>
    </row>
    <row r="41" spans="1:15">
      <c r="A41" s="161" t="s">
        <v>273</v>
      </c>
      <c r="B41" s="1" t="s">
        <v>431</v>
      </c>
      <c r="C41" s="146">
        <v>61.61</v>
      </c>
      <c r="D41" s="146">
        <v>129.44</v>
      </c>
      <c r="E41" s="146">
        <v>64.459999999999994</v>
      </c>
      <c r="F41" s="146">
        <v>193.14</v>
      </c>
      <c r="G41" s="146">
        <v>106.65</v>
      </c>
      <c r="H41" s="146">
        <v>127.73</v>
      </c>
      <c r="I41" s="146">
        <v>135.94999999999999</v>
      </c>
      <c r="J41" s="146">
        <v>128.85</v>
      </c>
      <c r="K41" s="146">
        <v>132.97</v>
      </c>
      <c r="L41" s="146">
        <v>110.12</v>
      </c>
      <c r="M41" s="146">
        <v>92.29</v>
      </c>
      <c r="N41" s="146">
        <v>89.4</v>
      </c>
      <c r="O41" s="140">
        <f t="shared" si="0"/>
        <v>1372.6100000000001</v>
      </c>
    </row>
    <row r="42" spans="1:15">
      <c r="A42" s="161" t="s">
        <v>273</v>
      </c>
      <c r="B42" s="1" t="s">
        <v>432</v>
      </c>
      <c r="C42" s="146">
        <v>197.96</v>
      </c>
      <c r="D42" s="146">
        <v>353.72</v>
      </c>
      <c r="E42" s="146">
        <v>209.04</v>
      </c>
      <c r="F42" s="146">
        <v>607.80999999999995</v>
      </c>
      <c r="G42" s="146">
        <v>368.36</v>
      </c>
      <c r="H42" s="146">
        <v>408.75</v>
      </c>
      <c r="I42" s="146">
        <v>323.57</v>
      </c>
      <c r="J42" s="146">
        <v>400.68</v>
      </c>
      <c r="K42" s="146">
        <v>328.08</v>
      </c>
      <c r="L42" s="146">
        <v>380.97</v>
      </c>
      <c r="M42" s="146">
        <v>229.02</v>
      </c>
      <c r="N42" s="146">
        <v>302.47000000000003</v>
      </c>
      <c r="O42" s="140">
        <f t="shared" si="0"/>
        <v>4110.4299999999994</v>
      </c>
    </row>
    <row r="43" spans="1:15">
      <c r="A43" s="161" t="s">
        <v>273</v>
      </c>
      <c r="B43" s="1" t="s">
        <v>433</v>
      </c>
      <c r="C43" s="146">
        <v>9.0500000000000007</v>
      </c>
      <c r="D43" s="146">
        <v>7.47</v>
      </c>
      <c r="E43" s="146">
        <v>1.43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6">
        <v>0</v>
      </c>
      <c r="L43" s="146">
        <v>0</v>
      </c>
      <c r="M43" s="146">
        <v>0</v>
      </c>
      <c r="N43" s="146">
        <v>0</v>
      </c>
      <c r="O43" s="140">
        <f t="shared" si="0"/>
        <v>17.95</v>
      </c>
    </row>
    <row r="44" spans="1:15">
      <c r="A44" s="161" t="s">
        <v>273</v>
      </c>
      <c r="B44" s="1" t="s">
        <v>437</v>
      </c>
      <c r="C44" s="146">
        <v>0</v>
      </c>
      <c r="D44" s="146">
        <v>0</v>
      </c>
      <c r="E44" s="146">
        <v>0</v>
      </c>
      <c r="F44" s="146">
        <v>1.54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  <c r="M44" s="146">
        <v>0</v>
      </c>
      <c r="N44" s="146">
        <v>0</v>
      </c>
      <c r="O44" s="140">
        <f t="shared" si="0"/>
        <v>1.54</v>
      </c>
    </row>
    <row r="45" spans="1:15">
      <c r="A45" s="161" t="s">
        <v>273</v>
      </c>
      <c r="B45" s="1" t="s">
        <v>438</v>
      </c>
      <c r="C45" s="146">
        <v>0</v>
      </c>
      <c r="D45" s="146">
        <v>0</v>
      </c>
      <c r="E45" s="146"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  <c r="M45" s="146">
        <v>0</v>
      </c>
      <c r="N45" s="146">
        <v>0</v>
      </c>
      <c r="O45" s="140">
        <f t="shared" si="0"/>
        <v>0</v>
      </c>
    </row>
    <row r="46" spans="1:15">
      <c r="A46" s="161" t="s">
        <v>273</v>
      </c>
      <c r="B46" s="1" t="s">
        <v>559</v>
      </c>
      <c r="C46" s="146">
        <v>4.2699999999999996</v>
      </c>
      <c r="D46" s="146">
        <v>28.18</v>
      </c>
      <c r="E46" s="146">
        <v>21.85</v>
      </c>
      <c r="F46" s="146">
        <v>7.31</v>
      </c>
      <c r="G46" s="146">
        <v>1.28</v>
      </c>
      <c r="H46" s="146">
        <v>13.78</v>
      </c>
      <c r="I46" s="146">
        <v>17.52</v>
      </c>
      <c r="J46" s="146">
        <v>20.8</v>
      </c>
      <c r="K46" s="146">
        <v>15.86</v>
      </c>
      <c r="L46" s="146">
        <v>13.43</v>
      </c>
      <c r="M46" s="146">
        <v>1</v>
      </c>
      <c r="N46" s="146">
        <v>1</v>
      </c>
      <c r="O46" s="140">
        <f t="shared" si="0"/>
        <v>146.28</v>
      </c>
    </row>
    <row r="47" spans="1:15">
      <c r="A47" s="161" t="s">
        <v>273</v>
      </c>
      <c r="B47" s="1" t="s">
        <v>443</v>
      </c>
      <c r="C47" s="146">
        <v>24.9</v>
      </c>
      <c r="D47" s="146">
        <v>25.69</v>
      </c>
      <c r="E47" s="146">
        <v>28.57</v>
      </c>
      <c r="F47" s="146">
        <v>19.8</v>
      </c>
      <c r="G47" s="146">
        <v>24.42</v>
      </c>
      <c r="H47" s="146">
        <v>24.7</v>
      </c>
      <c r="I47" s="146">
        <v>22.67</v>
      </c>
      <c r="J47" s="146">
        <v>15.36</v>
      </c>
      <c r="K47" s="146">
        <v>30.93</v>
      </c>
      <c r="L47" s="146">
        <v>25.52</v>
      </c>
      <c r="M47" s="146">
        <v>19.89</v>
      </c>
      <c r="N47" s="146">
        <v>15.79</v>
      </c>
      <c r="O47" s="140">
        <f t="shared" si="0"/>
        <v>278.24000000000007</v>
      </c>
    </row>
    <row r="48" spans="1:15">
      <c r="A48" s="161" t="s">
        <v>273</v>
      </c>
      <c r="B48" s="1" t="s">
        <v>444</v>
      </c>
      <c r="C48" s="146">
        <v>0</v>
      </c>
      <c r="D48" s="146">
        <v>0</v>
      </c>
      <c r="E48" s="146">
        <v>0.33</v>
      </c>
      <c r="F48" s="146">
        <v>5.0599999999999996</v>
      </c>
      <c r="G48" s="146">
        <v>1.24</v>
      </c>
      <c r="H48" s="146">
        <v>0</v>
      </c>
      <c r="I48" s="146">
        <v>1.83</v>
      </c>
      <c r="J48" s="146">
        <v>0</v>
      </c>
      <c r="K48" s="146">
        <v>1.27</v>
      </c>
      <c r="L48" s="146">
        <v>0</v>
      </c>
      <c r="M48" s="146">
        <v>2.14</v>
      </c>
      <c r="N48" s="146">
        <v>0.37</v>
      </c>
      <c r="O48" s="140">
        <f t="shared" si="0"/>
        <v>12.24</v>
      </c>
    </row>
    <row r="49" spans="1:15">
      <c r="A49" s="161" t="s">
        <v>273</v>
      </c>
      <c r="B49" s="1" t="s">
        <v>445</v>
      </c>
      <c r="C49" s="146">
        <v>6.03</v>
      </c>
      <c r="D49" s="146">
        <v>0</v>
      </c>
      <c r="E49" s="146"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  <c r="M49" s="146">
        <v>0</v>
      </c>
      <c r="N49" s="146">
        <v>0</v>
      </c>
      <c r="O49" s="140">
        <f t="shared" si="0"/>
        <v>6.03</v>
      </c>
    </row>
    <row r="50" spans="1:15">
      <c r="A50" s="161" t="s">
        <v>273</v>
      </c>
      <c r="B50" s="1" t="s">
        <v>446</v>
      </c>
      <c r="C50" s="146">
        <v>1564.33</v>
      </c>
      <c r="D50" s="146">
        <v>832.52</v>
      </c>
      <c r="E50" s="146">
        <v>1338.93</v>
      </c>
      <c r="F50" s="146">
        <v>6224.04</v>
      </c>
      <c r="G50" s="146">
        <v>0</v>
      </c>
      <c r="H50" s="146">
        <v>262.26</v>
      </c>
      <c r="I50" s="146">
        <v>0</v>
      </c>
      <c r="J50" s="146">
        <v>247.34</v>
      </c>
      <c r="K50" s="146">
        <v>260.45</v>
      </c>
      <c r="L50" s="146">
        <v>1285.0899999999999</v>
      </c>
      <c r="M50" s="146">
        <v>1851.58</v>
      </c>
      <c r="N50" s="146">
        <v>627.54</v>
      </c>
      <c r="O50" s="140">
        <f t="shared" si="0"/>
        <v>14494.080000000002</v>
      </c>
    </row>
    <row r="51" spans="1:15">
      <c r="A51" s="161" t="s">
        <v>273</v>
      </c>
      <c r="B51" s="1" t="s">
        <v>446</v>
      </c>
      <c r="C51" s="146">
        <v>627.32000000000005</v>
      </c>
      <c r="D51" s="146">
        <v>1303.78</v>
      </c>
      <c r="E51" s="146">
        <v>1363.55</v>
      </c>
      <c r="F51" s="146">
        <v>555.79</v>
      </c>
      <c r="G51" s="146">
        <v>1456.03</v>
      </c>
      <c r="H51" s="146">
        <v>766.86</v>
      </c>
      <c r="I51" s="146">
        <v>681.29</v>
      </c>
      <c r="J51" s="146">
        <v>767.58</v>
      </c>
      <c r="K51" s="146">
        <v>932.33</v>
      </c>
      <c r="L51" s="146">
        <v>807.55</v>
      </c>
      <c r="M51" s="146">
        <v>0</v>
      </c>
      <c r="N51" s="146">
        <v>0</v>
      </c>
      <c r="O51" s="140">
        <f t="shared" si="0"/>
        <v>9262.0799999999981</v>
      </c>
    </row>
    <row r="52" spans="1:15">
      <c r="A52" s="161" t="s">
        <v>273</v>
      </c>
      <c r="B52" s="1" t="s">
        <v>447</v>
      </c>
      <c r="C52" s="146">
        <v>0</v>
      </c>
      <c r="D52" s="146">
        <v>0</v>
      </c>
      <c r="E52" s="146"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1.94</v>
      </c>
      <c r="K52" s="146">
        <v>1</v>
      </c>
      <c r="L52" s="146">
        <v>2</v>
      </c>
      <c r="M52" s="146">
        <v>1</v>
      </c>
      <c r="N52" s="146">
        <v>0</v>
      </c>
      <c r="O52" s="140">
        <f t="shared" si="0"/>
        <v>5.9399999999999995</v>
      </c>
    </row>
    <row r="53" spans="1:15">
      <c r="A53" s="161" t="s">
        <v>273</v>
      </c>
      <c r="B53" s="1" t="s">
        <v>448</v>
      </c>
      <c r="C53" s="146">
        <v>9.43</v>
      </c>
      <c r="D53" s="146">
        <v>3.38</v>
      </c>
      <c r="E53" s="146">
        <v>4.07</v>
      </c>
      <c r="F53" s="146">
        <v>3.07</v>
      </c>
      <c r="G53" s="146">
        <v>5.82</v>
      </c>
      <c r="H53" s="146">
        <v>8.68</v>
      </c>
      <c r="I53" s="146">
        <v>4.26</v>
      </c>
      <c r="J53" s="146">
        <v>4.9800000000000004</v>
      </c>
      <c r="K53" s="146">
        <v>4.2699999999999996</v>
      </c>
      <c r="L53" s="146">
        <v>2.06</v>
      </c>
      <c r="M53" s="146">
        <v>3.21</v>
      </c>
      <c r="N53" s="146">
        <v>0</v>
      </c>
      <c r="O53" s="140">
        <f t="shared" si="0"/>
        <v>53.23</v>
      </c>
    </row>
    <row r="54" spans="1:15">
      <c r="A54" s="161" t="s">
        <v>273</v>
      </c>
      <c r="B54" s="1" t="s">
        <v>449</v>
      </c>
      <c r="C54" s="146">
        <v>21.12</v>
      </c>
      <c r="D54" s="146">
        <v>18.73</v>
      </c>
      <c r="E54" s="146">
        <v>4.4000000000000004</v>
      </c>
      <c r="F54" s="146">
        <v>9.1199999999999992</v>
      </c>
      <c r="G54" s="146">
        <v>0</v>
      </c>
      <c r="H54" s="146">
        <v>8.25</v>
      </c>
      <c r="I54" s="146">
        <v>48.78</v>
      </c>
      <c r="J54" s="146">
        <v>17.59</v>
      </c>
      <c r="K54" s="146">
        <v>36.26</v>
      </c>
      <c r="L54" s="146">
        <v>8.1199999999999992</v>
      </c>
      <c r="M54" s="146">
        <v>13.36</v>
      </c>
      <c r="N54" s="146">
        <v>0</v>
      </c>
      <c r="O54" s="140">
        <f t="shared" si="0"/>
        <v>185.73000000000002</v>
      </c>
    </row>
    <row r="55" spans="1:15">
      <c r="A55" s="161" t="s">
        <v>273</v>
      </c>
      <c r="B55" s="1" t="s">
        <v>449</v>
      </c>
      <c r="C55" s="162">
        <v>0</v>
      </c>
      <c r="D55" s="146">
        <v>0</v>
      </c>
      <c r="E55" s="146">
        <v>0</v>
      </c>
      <c r="F55" s="146">
        <v>0</v>
      </c>
      <c r="G55" s="146">
        <v>11.4</v>
      </c>
      <c r="H55" s="146">
        <v>0</v>
      </c>
      <c r="I55" s="146">
        <v>0</v>
      </c>
      <c r="J55" s="146">
        <v>0</v>
      </c>
      <c r="K55" s="146">
        <v>0</v>
      </c>
      <c r="L55" s="146">
        <v>0</v>
      </c>
      <c r="M55" s="146">
        <v>0</v>
      </c>
      <c r="N55" s="146">
        <v>0</v>
      </c>
      <c r="O55" s="140">
        <f t="shared" si="0"/>
        <v>11.4</v>
      </c>
    </row>
    <row r="56" spans="1:15">
      <c r="A56" s="161" t="s">
        <v>273</v>
      </c>
      <c r="B56" s="1" t="s">
        <v>450</v>
      </c>
      <c r="C56" s="146">
        <v>12.89</v>
      </c>
      <c r="D56" s="146">
        <v>0</v>
      </c>
      <c r="E56" s="146">
        <v>0</v>
      </c>
      <c r="F56" s="146">
        <v>0</v>
      </c>
      <c r="G56" s="146">
        <v>13.86</v>
      </c>
      <c r="H56" s="146">
        <v>14.36</v>
      </c>
      <c r="I56" s="146">
        <v>0</v>
      </c>
      <c r="J56" s="146">
        <v>0</v>
      </c>
      <c r="K56" s="146">
        <v>12.86</v>
      </c>
      <c r="L56" s="146">
        <v>12.61</v>
      </c>
      <c r="M56" s="146">
        <v>0</v>
      </c>
      <c r="N56" s="146">
        <v>0</v>
      </c>
      <c r="O56" s="140">
        <f t="shared" si="0"/>
        <v>66.58</v>
      </c>
    </row>
    <row r="57" spans="1:15">
      <c r="A57" s="161" t="s">
        <v>273</v>
      </c>
      <c r="B57" s="1" t="s">
        <v>450</v>
      </c>
      <c r="C57" s="146">
        <v>5.58</v>
      </c>
      <c r="D57" s="146">
        <v>18.53</v>
      </c>
      <c r="E57" s="146">
        <v>23.69</v>
      </c>
      <c r="F57" s="146">
        <v>16.02</v>
      </c>
      <c r="G57" s="146">
        <v>7.9</v>
      </c>
      <c r="H57" s="146">
        <v>7.26</v>
      </c>
      <c r="I57" s="146">
        <v>20.440000000000001</v>
      </c>
      <c r="J57" s="146">
        <v>19.739999999999998</v>
      </c>
      <c r="K57" s="146">
        <v>5.47</v>
      </c>
      <c r="L57" s="146">
        <v>4.59</v>
      </c>
      <c r="M57" s="146">
        <v>17</v>
      </c>
      <c r="N57" s="146">
        <v>17.079999999999998</v>
      </c>
      <c r="O57" s="140">
        <f t="shared" si="0"/>
        <v>163.30000000000001</v>
      </c>
    </row>
    <row r="58" spans="1:15">
      <c r="A58" s="161" t="s">
        <v>273</v>
      </c>
      <c r="B58" s="1" t="s">
        <v>451</v>
      </c>
      <c r="C58" s="146">
        <v>0</v>
      </c>
      <c r="D58" s="146">
        <v>0</v>
      </c>
      <c r="E58" s="146">
        <v>0</v>
      </c>
      <c r="F58" s="146">
        <v>0</v>
      </c>
      <c r="G58" s="146">
        <v>8.2799999999999994</v>
      </c>
      <c r="H58" s="146">
        <v>0</v>
      </c>
      <c r="I58" s="146">
        <v>0</v>
      </c>
      <c r="J58" s="146">
        <v>0</v>
      </c>
      <c r="K58" s="146">
        <v>0</v>
      </c>
      <c r="L58" s="146">
        <v>0</v>
      </c>
      <c r="M58" s="146">
        <v>5.75</v>
      </c>
      <c r="N58" s="146">
        <v>5.26</v>
      </c>
      <c r="O58" s="140">
        <f t="shared" si="0"/>
        <v>19.29</v>
      </c>
    </row>
    <row r="59" spans="1:15">
      <c r="A59" s="161" t="s">
        <v>273</v>
      </c>
      <c r="B59" s="1" t="s">
        <v>451</v>
      </c>
      <c r="C59" s="146">
        <v>30.18</v>
      </c>
      <c r="D59" s="146">
        <v>32.68</v>
      </c>
      <c r="E59" s="146">
        <v>12.46</v>
      </c>
      <c r="F59" s="146">
        <v>7.37</v>
      </c>
      <c r="G59" s="146">
        <v>14.72</v>
      </c>
      <c r="H59" s="146">
        <v>7.31</v>
      </c>
      <c r="I59" s="146">
        <v>0</v>
      </c>
      <c r="J59" s="146">
        <v>0</v>
      </c>
      <c r="K59" s="146">
        <v>0</v>
      </c>
      <c r="L59" s="146">
        <v>0</v>
      </c>
      <c r="M59" s="146">
        <v>3</v>
      </c>
      <c r="N59" s="146">
        <v>0</v>
      </c>
      <c r="O59" s="140">
        <f t="shared" si="0"/>
        <v>107.72</v>
      </c>
    </row>
    <row r="60" spans="1:15">
      <c r="A60" s="161" t="s">
        <v>273</v>
      </c>
      <c r="B60" s="1" t="s">
        <v>452</v>
      </c>
      <c r="C60" s="146">
        <v>10.75</v>
      </c>
      <c r="D60" s="146">
        <v>0</v>
      </c>
      <c r="E60" s="146">
        <v>0</v>
      </c>
      <c r="F60" s="146">
        <v>0</v>
      </c>
      <c r="G60" s="146">
        <v>0</v>
      </c>
      <c r="H60" s="146">
        <v>0</v>
      </c>
      <c r="I60" s="146">
        <v>0</v>
      </c>
      <c r="J60" s="146">
        <v>0</v>
      </c>
      <c r="K60" s="146">
        <v>0</v>
      </c>
      <c r="L60" s="146">
        <v>0</v>
      </c>
      <c r="M60" s="146">
        <v>0</v>
      </c>
      <c r="N60" s="146">
        <v>0</v>
      </c>
      <c r="O60" s="140">
        <f t="shared" si="0"/>
        <v>10.75</v>
      </c>
    </row>
    <row r="61" spans="1:15">
      <c r="A61" s="161" t="s">
        <v>273</v>
      </c>
      <c r="B61" s="1" t="s">
        <v>453</v>
      </c>
      <c r="C61" s="146">
        <v>8.6999999999999993</v>
      </c>
      <c r="D61" s="146">
        <v>9.1199999999999992</v>
      </c>
      <c r="E61" s="146">
        <v>12.82</v>
      </c>
      <c r="F61" s="146">
        <v>10.85</v>
      </c>
      <c r="G61" s="146">
        <v>14.68</v>
      </c>
      <c r="H61" s="146">
        <v>13.18</v>
      </c>
      <c r="I61" s="146">
        <v>14.83</v>
      </c>
      <c r="J61" s="146">
        <v>19.170000000000002</v>
      </c>
      <c r="K61" s="146">
        <v>14.6</v>
      </c>
      <c r="L61" s="146">
        <v>9.8699999999999992</v>
      </c>
      <c r="M61" s="146">
        <v>13.68</v>
      </c>
      <c r="N61" s="146">
        <v>13.09</v>
      </c>
      <c r="O61" s="140">
        <f t="shared" si="0"/>
        <v>154.59</v>
      </c>
    </row>
    <row r="62" spans="1:15">
      <c r="A62" s="161" t="s">
        <v>273</v>
      </c>
      <c r="B62" s="1" t="s">
        <v>454</v>
      </c>
      <c r="C62" s="162">
        <v>6.77</v>
      </c>
      <c r="D62" s="162">
        <v>19.84</v>
      </c>
      <c r="E62" s="162">
        <v>16.149999999999999</v>
      </c>
      <c r="F62" s="162">
        <v>12.94</v>
      </c>
      <c r="G62" s="162">
        <v>9.6199999999999992</v>
      </c>
      <c r="H62" s="162">
        <v>17.399999999999999</v>
      </c>
      <c r="I62" s="162">
        <v>16.03</v>
      </c>
      <c r="J62" s="162">
        <v>10.73</v>
      </c>
      <c r="K62" s="162">
        <v>11.91</v>
      </c>
      <c r="L62" s="162">
        <v>7.78</v>
      </c>
      <c r="M62" s="162">
        <v>0</v>
      </c>
      <c r="N62" s="162">
        <v>0</v>
      </c>
      <c r="O62" s="140">
        <f t="shared" si="0"/>
        <v>129.16999999999999</v>
      </c>
    </row>
    <row r="63" spans="1:15">
      <c r="A63" s="161" t="s">
        <v>273</v>
      </c>
      <c r="B63" s="1" t="s">
        <v>455</v>
      </c>
      <c r="C63" s="146">
        <v>5.78</v>
      </c>
      <c r="D63" s="146">
        <v>7.41</v>
      </c>
      <c r="E63" s="146">
        <v>8.93</v>
      </c>
      <c r="F63" s="146">
        <v>10.17</v>
      </c>
      <c r="G63" s="146">
        <v>10.050000000000001</v>
      </c>
      <c r="H63" s="146">
        <v>11.04</v>
      </c>
      <c r="I63" s="146">
        <v>12.26</v>
      </c>
      <c r="J63" s="146">
        <v>11.16</v>
      </c>
      <c r="K63" s="146">
        <v>10.64</v>
      </c>
      <c r="L63" s="146">
        <v>11.06</v>
      </c>
      <c r="M63" s="146">
        <v>8.8699999999999992</v>
      </c>
      <c r="N63" s="146">
        <v>7.42</v>
      </c>
      <c r="O63" s="140">
        <f t="shared" si="0"/>
        <v>114.79</v>
      </c>
    </row>
    <row r="64" spans="1:15">
      <c r="A64" s="161" t="s">
        <v>273</v>
      </c>
      <c r="B64" s="1" t="s">
        <v>560</v>
      </c>
      <c r="C64" s="146">
        <v>7.92</v>
      </c>
      <c r="D64" s="146">
        <v>10.41</v>
      </c>
      <c r="E64" s="146">
        <v>8.9600000000000009</v>
      </c>
      <c r="F64" s="146">
        <v>12.21</v>
      </c>
      <c r="G64" s="146">
        <v>13.69</v>
      </c>
      <c r="H64" s="146">
        <v>13.21</v>
      </c>
      <c r="I64" s="146">
        <v>13.69</v>
      </c>
      <c r="J64" s="146">
        <v>15.98</v>
      </c>
      <c r="K64" s="146">
        <v>10.56</v>
      </c>
      <c r="L64" s="146">
        <v>4.5599999999999996</v>
      </c>
      <c r="M64" s="146">
        <v>11.35</v>
      </c>
      <c r="N64" s="146">
        <v>14.16</v>
      </c>
      <c r="O64" s="140">
        <f t="shared" si="0"/>
        <v>136.70000000000002</v>
      </c>
    </row>
    <row r="65" spans="1:15">
      <c r="A65" s="161" t="s">
        <v>273</v>
      </c>
      <c r="B65" s="1" t="s">
        <v>561</v>
      </c>
      <c r="C65" s="146">
        <v>5.16</v>
      </c>
      <c r="D65" s="146">
        <v>6.78</v>
      </c>
      <c r="E65" s="146">
        <v>9.66</v>
      </c>
      <c r="F65" s="146">
        <v>10.47</v>
      </c>
      <c r="G65" s="146">
        <v>11.43</v>
      </c>
      <c r="H65" s="146">
        <v>13.78</v>
      </c>
      <c r="I65" s="146">
        <v>16.149999999999999</v>
      </c>
      <c r="J65" s="146">
        <v>9.36</v>
      </c>
      <c r="K65" s="146">
        <v>10.82</v>
      </c>
      <c r="L65" s="146">
        <v>9.39</v>
      </c>
      <c r="M65" s="146">
        <v>8.3800000000000008</v>
      </c>
      <c r="N65" s="146">
        <v>6.76</v>
      </c>
      <c r="O65" s="140">
        <f t="shared" si="0"/>
        <v>118.14000000000001</v>
      </c>
    </row>
    <row r="66" spans="1:15">
      <c r="A66" s="161" t="s">
        <v>273</v>
      </c>
      <c r="B66" s="1" t="s">
        <v>458</v>
      </c>
      <c r="C66" s="146">
        <v>0</v>
      </c>
      <c r="D66" s="146">
        <v>0</v>
      </c>
      <c r="E66" s="146">
        <v>3.14</v>
      </c>
      <c r="F66" s="146">
        <v>0</v>
      </c>
      <c r="G66" s="146">
        <v>0</v>
      </c>
      <c r="H66" s="146">
        <v>0</v>
      </c>
      <c r="I66" s="146">
        <v>0</v>
      </c>
      <c r="J66" s="146">
        <v>0</v>
      </c>
      <c r="K66" s="146">
        <v>0</v>
      </c>
      <c r="L66" s="146">
        <v>0</v>
      </c>
      <c r="M66" s="146">
        <v>0</v>
      </c>
      <c r="N66" s="146">
        <v>0</v>
      </c>
      <c r="O66" s="140">
        <f t="shared" si="0"/>
        <v>3.14</v>
      </c>
    </row>
    <row r="67" spans="1:15">
      <c r="A67" s="161" t="s">
        <v>273</v>
      </c>
      <c r="B67" s="1" t="s">
        <v>562</v>
      </c>
      <c r="C67" s="146">
        <v>0</v>
      </c>
      <c r="D67" s="146">
        <v>1</v>
      </c>
      <c r="E67" s="146">
        <v>1</v>
      </c>
      <c r="F67" s="146">
        <v>1</v>
      </c>
      <c r="G67" s="146">
        <v>0</v>
      </c>
      <c r="H67" s="146">
        <v>1.34</v>
      </c>
      <c r="I67" s="146">
        <v>0</v>
      </c>
      <c r="J67" s="146">
        <v>1.75</v>
      </c>
      <c r="K67" s="146">
        <v>1</v>
      </c>
      <c r="L67" s="146">
        <v>0</v>
      </c>
      <c r="M67" s="146">
        <v>1.33</v>
      </c>
      <c r="N67" s="146">
        <v>0</v>
      </c>
      <c r="O67" s="140">
        <f t="shared" si="0"/>
        <v>8.42</v>
      </c>
    </row>
    <row r="68" spans="1:15">
      <c r="A68" s="161" t="s">
        <v>273</v>
      </c>
      <c r="B68" s="1" t="s">
        <v>462</v>
      </c>
      <c r="C68" s="146">
        <v>0</v>
      </c>
      <c r="D68" s="146">
        <v>0</v>
      </c>
      <c r="E68" s="146">
        <v>0</v>
      </c>
      <c r="F68" s="146">
        <v>0</v>
      </c>
      <c r="G68" s="146">
        <v>0</v>
      </c>
      <c r="H68" s="146">
        <v>0</v>
      </c>
      <c r="I68" s="146">
        <v>6.68</v>
      </c>
      <c r="J68" s="146">
        <v>2.23</v>
      </c>
      <c r="K68" s="146">
        <v>7.47</v>
      </c>
      <c r="L68" s="146">
        <v>0</v>
      </c>
      <c r="M68" s="146">
        <v>4.8899999999999997</v>
      </c>
      <c r="N68" s="146">
        <v>8.08</v>
      </c>
      <c r="O68" s="140">
        <f t="shared" si="0"/>
        <v>29.35</v>
      </c>
    </row>
    <row r="69" spans="1:15">
      <c r="A69" s="161" t="s">
        <v>273</v>
      </c>
      <c r="B69" s="1" t="s">
        <v>563</v>
      </c>
      <c r="C69" s="146">
        <v>0</v>
      </c>
      <c r="D69" s="146">
        <v>2.15</v>
      </c>
      <c r="E69" s="146">
        <v>20.68</v>
      </c>
      <c r="F69" s="146">
        <v>5.12</v>
      </c>
      <c r="G69" s="146">
        <v>2.42</v>
      </c>
      <c r="H69" s="146">
        <v>2.4500000000000002</v>
      </c>
      <c r="I69" s="146">
        <v>14.05</v>
      </c>
      <c r="J69" s="146">
        <v>22.07</v>
      </c>
      <c r="K69" s="146">
        <v>19.7</v>
      </c>
      <c r="L69" s="146">
        <v>5.4</v>
      </c>
      <c r="M69" s="146">
        <v>0</v>
      </c>
      <c r="N69" s="146">
        <v>0</v>
      </c>
      <c r="O69" s="140">
        <f t="shared" si="0"/>
        <v>94.04</v>
      </c>
    </row>
    <row r="70" spans="1:15">
      <c r="A70" s="161" t="s">
        <v>273</v>
      </c>
      <c r="B70" s="1" t="s">
        <v>467</v>
      </c>
      <c r="C70" s="146">
        <v>2.0299999999999998</v>
      </c>
      <c r="D70" s="146">
        <v>0</v>
      </c>
      <c r="E70" s="146">
        <v>1.0900000000000001</v>
      </c>
      <c r="F70" s="146">
        <v>0</v>
      </c>
      <c r="G70" s="146">
        <v>0</v>
      </c>
      <c r="H70" s="146">
        <v>0</v>
      </c>
      <c r="I70" s="146">
        <v>0</v>
      </c>
      <c r="J70" s="146">
        <v>12.75</v>
      </c>
      <c r="K70" s="146">
        <v>13.09</v>
      </c>
      <c r="L70" s="146">
        <v>2.87</v>
      </c>
      <c r="M70" s="146">
        <v>0</v>
      </c>
      <c r="N70" s="146">
        <v>0</v>
      </c>
      <c r="O70" s="140">
        <f t="shared" si="0"/>
        <v>31.830000000000002</v>
      </c>
    </row>
    <row r="71" spans="1:15">
      <c r="A71" s="161" t="s">
        <v>273</v>
      </c>
      <c r="B71" s="1" t="s">
        <v>468</v>
      </c>
      <c r="C71" s="146">
        <v>6.75</v>
      </c>
      <c r="D71" s="146">
        <v>0</v>
      </c>
      <c r="E71" s="146">
        <v>0</v>
      </c>
      <c r="F71" s="146">
        <v>0</v>
      </c>
      <c r="G71" s="146">
        <v>0</v>
      </c>
      <c r="H71" s="146">
        <v>0</v>
      </c>
      <c r="I71" s="146">
        <v>0</v>
      </c>
      <c r="J71" s="146">
        <v>0</v>
      </c>
      <c r="K71" s="146">
        <v>0</v>
      </c>
      <c r="L71" s="146">
        <v>0</v>
      </c>
      <c r="M71" s="146">
        <v>0</v>
      </c>
      <c r="N71" s="146">
        <v>0</v>
      </c>
      <c r="O71" s="140">
        <f t="shared" ref="O71:O89" si="1">SUM(C71:N71)</f>
        <v>6.75</v>
      </c>
    </row>
    <row r="72" spans="1:15">
      <c r="A72" s="161" t="s">
        <v>273</v>
      </c>
      <c r="B72" s="1" t="s">
        <v>469</v>
      </c>
      <c r="C72" s="146">
        <v>0</v>
      </c>
      <c r="D72" s="146">
        <v>0</v>
      </c>
      <c r="E72" s="146">
        <v>0</v>
      </c>
      <c r="F72" s="146">
        <v>20.21</v>
      </c>
      <c r="G72" s="146">
        <v>0</v>
      </c>
      <c r="H72" s="146">
        <v>0</v>
      </c>
      <c r="I72" s="146">
        <v>0</v>
      </c>
      <c r="J72" s="146">
        <v>0</v>
      </c>
      <c r="K72" s="146">
        <v>0</v>
      </c>
      <c r="L72" s="146">
        <v>0</v>
      </c>
      <c r="M72" s="146">
        <v>0</v>
      </c>
      <c r="N72" s="146">
        <v>0</v>
      </c>
      <c r="O72" s="140">
        <f t="shared" si="1"/>
        <v>20.21</v>
      </c>
    </row>
    <row r="73" spans="1:15">
      <c r="A73" s="161" t="s">
        <v>273</v>
      </c>
      <c r="B73" s="1" t="s">
        <v>470</v>
      </c>
      <c r="C73" s="146">
        <v>5.7</v>
      </c>
      <c r="D73" s="146">
        <v>0</v>
      </c>
      <c r="E73" s="146">
        <v>0</v>
      </c>
      <c r="F73" s="146">
        <v>13.2</v>
      </c>
      <c r="G73" s="146">
        <v>0</v>
      </c>
      <c r="H73" s="146">
        <v>0</v>
      </c>
      <c r="I73" s="146">
        <v>0</v>
      </c>
      <c r="J73" s="146">
        <v>0</v>
      </c>
      <c r="K73" s="146">
        <v>0</v>
      </c>
      <c r="L73" s="146">
        <v>0</v>
      </c>
      <c r="M73" s="146">
        <v>0</v>
      </c>
      <c r="N73" s="146">
        <v>0</v>
      </c>
      <c r="O73" s="140">
        <f t="shared" si="1"/>
        <v>18.899999999999999</v>
      </c>
    </row>
    <row r="74" spans="1:15">
      <c r="A74" s="161" t="s">
        <v>273</v>
      </c>
      <c r="B74" s="1" t="s">
        <v>471</v>
      </c>
      <c r="C74" s="146">
        <v>14.03</v>
      </c>
      <c r="D74" s="146">
        <v>5.0999999999999996</v>
      </c>
      <c r="E74" s="146">
        <v>9.4700000000000006</v>
      </c>
      <c r="F74" s="146">
        <v>16.510000000000002</v>
      </c>
      <c r="G74" s="146">
        <v>11.48</v>
      </c>
      <c r="H74" s="146">
        <v>6.28</v>
      </c>
      <c r="I74" s="146">
        <v>9.65</v>
      </c>
      <c r="J74" s="146">
        <v>13.16</v>
      </c>
      <c r="K74" s="146">
        <v>5.79</v>
      </c>
      <c r="L74" s="146">
        <v>3.05</v>
      </c>
      <c r="M74" s="146">
        <v>12.06</v>
      </c>
      <c r="N74" s="146">
        <v>11.09</v>
      </c>
      <c r="O74" s="140">
        <f t="shared" si="1"/>
        <v>117.67000000000002</v>
      </c>
    </row>
    <row r="75" spans="1:15">
      <c r="A75" s="161" t="s">
        <v>273</v>
      </c>
      <c r="B75" s="1" t="s">
        <v>473</v>
      </c>
      <c r="C75" s="146">
        <v>7.4</v>
      </c>
      <c r="D75" s="146">
        <v>10.92</v>
      </c>
      <c r="E75" s="146">
        <v>6.35</v>
      </c>
      <c r="F75" s="146">
        <v>0</v>
      </c>
      <c r="G75" s="146">
        <v>0</v>
      </c>
      <c r="H75" s="146">
        <v>11.64</v>
      </c>
      <c r="I75" s="146">
        <v>0</v>
      </c>
      <c r="J75" s="146">
        <v>0</v>
      </c>
      <c r="K75" s="146">
        <v>22.2</v>
      </c>
      <c r="L75" s="146">
        <v>20.56</v>
      </c>
      <c r="M75" s="146">
        <v>18.489999999999998</v>
      </c>
      <c r="N75" s="146">
        <v>10.59</v>
      </c>
      <c r="O75" s="140">
        <f t="shared" si="1"/>
        <v>108.15</v>
      </c>
    </row>
    <row r="76" spans="1:15">
      <c r="A76" s="161" t="s">
        <v>273</v>
      </c>
      <c r="B76" s="1" t="s">
        <v>474</v>
      </c>
      <c r="C76" s="146">
        <v>3.64</v>
      </c>
      <c r="D76" s="146">
        <v>0</v>
      </c>
      <c r="E76" s="146">
        <v>0</v>
      </c>
      <c r="F76" s="146">
        <v>0</v>
      </c>
      <c r="G76" s="146">
        <v>0</v>
      </c>
      <c r="H76" s="146">
        <v>0</v>
      </c>
      <c r="I76" s="146">
        <v>0</v>
      </c>
      <c r="J76" s="146">
        <v>0</v>
      </c>
      <c r="K76" s="146">
        <v>0</v>
      </c>
      <c r="L76" s="146">
        <v>0</v>
      </c>
      <c r="M76" s="146">
        <v>0</v>
      </c>
      <c r="N76" s="146">
        <v>0</v>
      </c>
      <c r="O76" s="140">
        <f t="shared" si="1"/>
        <v>3.64</v>
      </c>
    </row>
    <row r="77" spans="1:15">
      <c r="A77" s="161" t="s">
        <v>273</v>
      </c>
      <c r="B77" s="152" t="s">
        <v>385</v>
      </c>
      <c r="C77" s="1"/>
      <c r="D77" s="1"/>
      <c r="E77" s="1"/>
      <c r="F77" s="1"/>
      <c r="G77" s="1"/>
      <c r="H77" s="1"/>
      <c r="I77" s="1">
        <v>57.18</v>
      </c>
      <c r="J77" s="1">
        <v>72.27</v>
      </c>
      <c r="K77" s="1">
        <v>54.12</v>
      </c>
      <c r="L77" s="1">
        <v>22.28</v>
      </c>
      <c r="M77" s="149">
        <v>0</v>
      </c>
      <c r="N77" s="1">
        <v>29.09</v>
      </c>
      <c r="O77" s="140">
        <f t="shared" si="1"/>
        <v>234.94</v>
      </c>
    </row>
    <row r="78" spans="1:15">
      <c r="A78" s="161" t="s">
        <v>273</v>
      </c>
      <c r="B78" s="1" t="s">
        <v>386</v>
      </c>
      <c r="C78" s="1">
        <v>8367.2099999999991</v>
      </c>
      <c r="D78" s="1">
        <v>10171.19</v>
      </c>
      <c r="E78" s="1">
        <v>12480.48</v>
      </c>
      <c r="F78" s="1">
        <v>10726.29</v>
      </c>
      <c r="G78" s="1">
        <v>11685.7</v>
      </c>
      <c r="H78" s="1">
        <v>11432.04</v>
      </c>
      <c r="I78" s="1">
        <v>10924.95</v>
      </c>
      <c r="J78" s="1">
        <v>11262.1</v>
      </c>
      <c r="K78" s="1">
        <v>11023.18</v>
      </c>
      <c r="L78" s="1">
        <v>11068.03</v>
      </c>
      <c r="M78" s="1">
        <v>10803.9</v>
      </c>
      <c r="N78" s="1">
        <v>12241.63</v>
      </c>
      <c r="O78" s="145">
        <f t="shared" si="1"/>
        <v>132186.70000000001</v>
      </c>
    </row>
    <row r="79" spans="1:15">
      <c r="A79" s="161" t="s">
        <v>273</v>
      </c>
      <c r="B79" s="163" t="s">
        <v>387</v>
      </c>
      <c r="C79" s="163">
        <v>49.35</v>
      </c>
      <c r="D79" s="163">
        <v>42.28</v>
      </c>
      <c r="E79" s="163">
        <v>34.950000000000003</v>
      </c>
      <c r="F79" s="163">
        <v>28.99</v>
      </c>
      <c r="G79" s="163">
        <v>66.55</v>
      </c>
      <c r="H79" s="163">
        <v>74.680000000000007</v>
      </c>
      <c r="I79" s="163">
        <v>71.13</v>
      </c>
      <c r="J79" s="163">
        <v>70.709999999999994</v>
      </c>
      <c r="K79" s="163">
        <v>73.98</v>
      </c>
      <c r="L79" s="163">
        <v>89.66</v>
      </c>
      <c r="M79" s="163">
        <v>78.92</v>
      </c>
      <c r="N79" s="163">
        <v>71.88</v>
      </c>
      <c r="O79" s="164">
        <f t="shared" si="1"/>
        <v>753.07999999999993</v>
      </c>
    </row>
    <row r="80" spans="1:15">
      <c r="A80" s="161" t="s">
        <v>273</v>
      </c>
      <c r="B80" s="1" t="s">
        <v>564</v>
      </c>
      <c r="C80" s="1">
        <v>19.79</v>
      </c>
      <c r="D80" s="1">
        <v>15.41</v>
      </c>
      <c r="E80" s="1">
        <v>23.33</v>
      </c>
      <c r="F80" s="1">
        <v>23.3</v>
      </c>
      <c r="G80" s="1">
        <v>19.07</v>
      </c>
      <c r="H80" s="1">
        <v>20.29</v>
      </c>
      <c r="I80" s="1">
        <v>24.88</v>
      </c>
      <c r="J80" s="1">
        <v>22.96</v>
      </c>
      <c r="K80" s="1">
        <v>21.45</v>
      </c>
      <c r="L80" s="1">
        <v>83.14</v>
      </c>
      <c r="M80" s="1">
        <v>58.86</v>
      </c>
      <c r="N80" s="1">
        <v>17.38</v>
      </c>
      <c r="O80" s="145">
        <f t="shared" si="1"/>
        <v>349.86</v>
      </c>
    </row>
    <row r="81" spans="1:15">
      <c r="A81" s="152" t="s">
        <v>277</v>
      </c>
      <c r="B81" s="142" t="s">
        <v>390</v>
      </c>
      <c r="C81" s="1">
        <v>1.1299999999999999</v>
      </c>
      <c r="D81" s="142">
        <v>0</v>
      </c>
      <c r="E81" s="1">
        <v>1</v>
      </c>
      <c r="F81" s="142">
        <v>2.375</v>
      </c>
      <c r="G81" s="1">
        <v>1.4350000000000001</v>
      </c>
      <c r="H81" s="142">
        <v>1.22</v>
      </c>
      <c r="I81" s="1">
        <v>1.165</v>
      </c>
      <c r="J81" s="142">
        <v>1.23</v>
      </c>
      <c r="K81" s="1">
        <v>1.2350000000000001</v>
      </c>
      <c r="L81" s="142">
        <v>2.9750000000000001</v>
      </c>
      <c r="M81" s="1">
        <v>2.5950000000000002</v>
      </c>
      <c r="N81" s="142">
        <v>1.345</v>
      </c>
      <c r="O81" s="145">
        <f t="shared" si="1"/>
        <v>17.704999999999998</v>
      </c>
    </row>
    <row r="82" spans="1:15">
      <c r="A82" s="152" t="s">
        <v>277</v>
      </c>
      <c r="B82" s="142" t="s">
        <v>391</v>
      </c>
      <c r="C82" s="1">
        <v>0</v>
      </c>
      <c r="D82" s="142">
        <v>0.9</v>
      </c>
      <c r="E82" s="1">
        <v>0</v>
      </c>
      <c r="F82" s="142">
        <v>0</v>
      </c>
      <c r="G82" s="1">
        <v>0</v>
      </c>
      <c r="H82" s="142">
        <v>0</v>
      </c>
      <c r="I82" s="1">
        <v>0</v>
      </c>
      <c r="J82" s="142">
        <v>0</v>
      </c>
      <c r="K82" s="1">
        <v>0</v>
      </c>
      <c r="L82" s="142">
        <v>0</v>
      </c>
      <c r="M82" s="1">
        <v>0</v>
      </c>
      <c r="N82" s="142">
        <v>0</v>
      </c>
      <c r="O82" s="145">
        <f t="shared" si="1"/>
        <v>0.9</v>
      </c>
    </row>
    <row r="83" spans="1:15">
      <c r="A83" s="152" t="s">
        <v>277</v>
      </c>
      <c r="B83" s="142" t="s">
        <v>392</v>
      </c>
      <c r="C83" s="1">
        <v>17.71</v>
      </c>
      <c r="D83" s="142">
        <v>15.105</v>
      </c>
      <c r="E83" s="1">
        <v>28.85</v>
      </c>
      <c r="F83" s="142">
        <v>13.79</v>
      </c>
      <c r="G83" s="1">
        <v>0</v>
      </c>
      <c r="H83" s="142">
        <v>49.145000000000003</v>
      </c>
      <c r="I83" s="1">
        <v>31.594999999999999</v>
      </c>
      <c r="J83" s="142">
        <v>13.505000000000001</v>
      </c>
      <c r="K83" s="1">
        <v>19.535</v>
      </c>
      <c r="L83" s="142">
        <v>13.2</v>
      </c>
      <c r="M83" s="1">
        <v>12.61</v>
      </c>
      <c r="N83" s="142">
        <v>0</v>
      </c>
      <c r="O83" s="145">
        <f t="shared" si="1"/>
        <v>215.04499999999996</v>
      </c>
    </row>
    <row r="84" spans="1:15">
      <c r="A84" s="152" t="s">
        <v>277</v>
      </c>
      <c r="B84" s="142" t="s">
        <v>393</v>
      </c>
      <c r="C84" s="1">
        <v>0</v>
      </c>
      <c r="D84" s="142">
        <v>0</v>
      </c>
      <c r="E84" s="1">
        <v>4.1449999999999996</v>
      </c>
      <c r="F84" s="142">
        <v>4.4349999999999996</v>
      </c>
      <c r="G84" s="1">
        <v>3.0649999999999999</v>
      </c>
      <c r="H84" s="142">
        <v>3.8450000000000002</v>
      </c>
      <c r="I84" s="1">
        <v>3.1549999999999998</v>
      </c>
      <c r="J84" s="142">
        <v>1.7450000000000001</v>
      </c>
      <c r="K84" s="1">
        <v>2.11</v>
      </c>
      <c r="L84" s="142">
        <v>3.18</v>
      </c>
      <c r="M84" s="1">
        <v>1.9850000000000001</v>
      </c>
      <c r="N84" s="142">
        <v>2.42</v>
      </c>
      <c r="O84" s="145">
        <f t="shared" si="1"/>
        <v>30.085000000000001</v>
      </c>
    </row>
    <row r="85" spans="1:15">
      <c r="A85" s="152" t="s">
        <v>277</v>
      </c>
      <c r="B85" s="142" t="s">
        <v>394</v>
      </c>
      <c r="C85" s="1">
        <v>0</v>
      </c>
      <c r="D85" s="142">
        <v>0</v>
      </c>
      <c r="E85" s="1">
        <v>4.12</v>
      </c>
      <c r="F85" s="142">
        <v>4.03</v>
      </c>
      <c r="G85" s="1">
        <v>2.23</v>
      </c>
      <c r="H85" s="142">
        <v>2.9049999999999998</v>
      </c>
      <c r="I85" s="1">
        <v>0</v>
      </c>
      <c r="J85" s="142">
        <v>0</v>
      </c>
      <c r="K85" s="1">
        <v>3.15</v>
      </c>
      <c r="L85" s="142">
        <v>5.5750000000000002</v>
      </c>
      <c r="M85" s="1">
        <v>0</v>
      </c>
      <c r="N85" s="142">
        <v>0.53500000000000003</v>
      </c>
      <c r="O85" s="145">
        <f t="shared" si="1"/>
        <v>22.544999999999998</v>
      </c>
    </row>
    <row r="86" spans="1:15">
      <c r="A86" s="152" t="s">
        <v>277</v>
      </c>
      <c r="B86" s="142" t="s">
        <v>395</v>
      </c>
      <c r="C86" s="1">
        <v>0</v>
      </c>
      <c r="D86" s="142">
        <v>0</v>
      </c>
      <c r="E86" s="1">
        <v>0</v>
      </c>
      <c r="F86" s="142">
        <v>0</v>
      </c>
      <c r="G86" s="1">
        <v>0</v>
      </c>
      <c r="H86" s="142">
        <v>0</v>
      </c>
      <c r="I86" s="1">
        <v>1.2949999999999999</v>
      </c>
      <c r="J86" s="142">
        <v>0</v>
      </c>
      <c r="K86" s="1">
        <v>1.2749999999999999</v>
      </c>
      <c r="L86" s="142">
        <v>0</v>
      </c>
      <c r="M86" s="1">
        <v>0</v>
      </c>
      <c r="N86" s="142">
        <v>0</v>
      </c>
      <c r="O86" s="145">
        <f t="shared" si="1"/>
        <v>2.57</v>
      </c>
    </row>
    <row r="87" spans="1:15">
      <c r="A87" s="152" t="s">
        <v>277</v>
      </c>
      <c r="B87" s="142" t="s">
        <v>396</v>
      </c>
      <c r="C87" s="1">
        <v>2.5</v>
      </c>
      <c r="D87" s="142">
        <v>5.7</v>
      </c>
      <c r="E87" s="1">
        <v>2.0950000000000002</v>
      </c>
      <c r="F87" s="142">
        <v>3.15</v>
      </c>
      <c r="G87" s="1">
        <v>3.44</v>
      </c>
      <c r="H87" s="142">
        <v>3.895</v>
      </c>
      <c r="I87" s="1">
        <v>5.42</v>
      </c>
      <c r="J87" s="142">
        <v>2.5550000000000002</v>
      </c>
      <c r="K87" s="1">
        <v>4.6399999999999997</v>
      </c>
      <c r="L87" s="142">
        <v>5.125</v>
      </c>
      <c r="M87" s="1">
        <v>3</v>
      </c>
      <c r="N87" s="142">
        <v>2.36</v>
      </c>
      <c r="O87" s="145">
        <f t="shared" si="1"/>
        <v>43.88</v>
      </c>
    </row>
    <row r="88" spans="1:15">
      <c r="A88" s="152" t="s">
        <v>277</v>
      </c>
      <c r="B88" s="142" t="s">
        <v>397</v>
      </c>
      <c r="C88" s="1">
        <v>1.63</v>
      </c>
      <c r="D88" s="142">
        <v>4.2949999999999999</v>
      </c>
      <c r="E88" s="1">
        <v>2.2650000000000001</v>
      </c>
      <c r="F88" s="142">
        <v>1.99</v>
      </c>
      <c r="G88" s="1">
        <v>0</v>
      </c>
      <c r="H88" s="142">
        <v>2.835</v>
      </c>
      <c r="I88" s="1">
        <v>3.38</v>
      </c>
      <c r="J88" s="142">
        <v>4.25</v>
      </c>
      <c r="K88" s="1">
        <v>3.105</v>
      </c>
      <c r="L88" s="142">
        <v>4.3049999999999997</v>
      </c>
      <c r="M88" s="1">
        <v>2.7</v>
      </c>
      <c r="N88" s="142">
        <v>4.9850000000000003</v>
      </c>
      <c r="O88" s="145">
        <f t="shared" si="1"/>
        <v>35.74</v>
      </c>
    </row>
    <row r="89" spans="1:15">
      <c r="A89" s="152" t="s">
        <v>277</v>
      </c>
      <c r="B89" s="142" t="s">
        <v>398</v>
      </c>
      <c r="C89" s="1">
        <v>2.91</v>
      </c>
      <c r="D89" s="142">
        <v>2.2999999999999998</v>
      </c>
      <c r="E89" s="1">
        <v>4.665</v>
      </c>
      <c r="F89" s="142">
        <v>3.37</v>
      </c>
      <c r="G89" s="1">
        <v>3.98</v>
      </c>
      <c r="H89" s="142">
        <v>4.0949999999999998</v>
      </c>
      <c r="I89" s="1">
        <v>3.2050000000000001</v>
      </c>
      <c r="J89" s="142">
        <v>40.1</v>
      </c>
      <c r="K89" s="1">
        <v>42.09</v>
      </c>
      <c r="L89" s="142">
        <v>27.5</v>
      </c>
      <c r="M89" s="1">
        <v>3.4649999999999999</v>
      </c>
      <c r="N89" s="142">
        <v>7.4249999999999998</v>
      </c>
      <c r="O89" s="145">
        <f t="shared" si="1"/>
        <v>145.10500000000002</v>
      </c>
    </row>
    <row r="91" spans="1:15">
      <c r="C91" s="160">
        <f>SUM(C7:C90)</f>
        <v>11807.374999999998</v>
      </c>
      <c r="D91" s="160">
        <f t="shared" ref="D91:O91" si="2">SUM(D7:D90)</f>
        <v>13690.320000000002</v>
      </c>
      <c r="E91" s="160">
        <f t="shared" si="2"/>
        <v>16494.665000000001</v>
      </c>
      <c r="F91" s="160">
        <f t="shared" si="2"/>
        <v>19376.215000000007</v>
      </c>
      <c r="G91" s="160">
        <f t="shared" si="2"/>
        <v>14745.859999999999</v>
      </c>
      <c r="H91" s="160">
        <f t="shared" si="2"/>
        <v>14490.140000000001</v>
      </c>
      <c r="I91" s="160">
        <f t="shared" si="2"/>
        <v>13071.914999999999</v>
      </c>
      <c r="J91" s="160">
        <f t="shared" si="2"/>
        <v>14114.664999999999</v>
      </c>
      <c r="K91" s="160">
        <f t="shared" si="2"/>
        <v>13820.16</v>
      </c>
      <c r="L91" s="160">
        <f t="shared" si="2"/>
        <v>14736.010000000002</v>
      </c>
      <c r="M91" s="160">
        <f t="shared" si="2"/>
        <v>13960.385</v>
      </c>
      <c r="N91" s="160">
        <f t="shared" si="2"/>
        <v>13991.404999999997</v>
      </c>
      <c r="O91" s="160">
        <f t="shared" si="2"/>
        <v>174299.11500000002</v>
      </c>
    </row>
  </sheetData>
  <mergeCells count="7">
    <mergeCell ref="B1:K1"/>
    <mergeCell ref="B2:K2"/>
    <mergeCell ref="B3:K3"/>
    <mergeCell ref="A5:A6"/>
    <mergeCell ref="B5:B6"/>
    <mergeCell ref="C5:N5"/>
    <mergeCell ref="O5:O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0"/>
  <sheetViews>
    <sheetView workbookViewId="0">
      <selection activeCell="C3" sqref="C3:L3"/>
    </sheetView>
  </sheetViews>
  <sheetFormatPr baseColWidth="10" defaultColWidth="11.42578125" defaultRowHeight="15"/>
  <cols>
    <col min="1" max="1" width="5.7109375" style="44" customWidth="1"/>
    <col min="2" max="2" width="4.5703125" style="44" customWidth="1"/>
    <col min="3" max="3" width="30.28515625" style="76" bestFit="1" customWidth="1"/>
    <col min="4" max="4" width="26.28515625" style="77" bestFit="1" customWidth="1"/>
    <col min="5" max="5" width="12.7109375" style="44" customWidth="1"/>
    <col min="6" max="6" width="11.85546875" style="44" customWidth="1"/>
    <col min="7" max="7" width="17.28515625" style="44" customWidth="1"/>
    <col min="8" max="8" width="26.5703125" style="78" customWidth="1"/>
    <col min="9" max="9" width="31.140625" style="77" customWidth="1"/>
    <col min="10" max="16384" width="11.42578125" style="44"/>
  </cols>
  <sheetData>
    <row r="1" spans="1:13" ht="15.75" customHeight="1">
      <c r="C1" s="186" t="s">
        <v>565</v>
      </c>
      <c r="D1" s="187"/>
      <c r="E1" s="187"/>
      <c r="F1" s="187"/>
      <c r="G1" s="187"/>
      <c r="H1" s="187"/>
      <c r="I1" s="187"/>
      <c r="J1" s="187"/>
      <c r="K1" s="187"/>
      <c r="L1" s="188"/>
    </row>
    <row r="2" spans="1:13" ht="16.5" customHeight="1">
      <c r="C2" s="189" t="s">
        <v>566</v>
      </c>
      <c r="D2" s="190"/>
      <c r="E2" s="190"/>
      <c r="F2" s="190"/>
      <c r="G2" s="190"/>
      <c r="H2" s="190"/>
      <c r="I2" s="190"/>
      <c r="J2" s="190"/>
      <c r="K2" s="190"/>
      <c r="L2" s="191"/>
    </row>
    <row r="3" spans="1:13" ht="16.5" customHeight="1" thickBot="1">
      <c r="C3" s="192" t="s">
        <v>569</v>
      </c>
      <c r="D3" s="193"/>
      <c r="E3" s="193"/>
      <c r="F3" s="193"/>
      <c r="G3" s="193"/>
      <c r="H3" s="193"/>
      <c r="I3" s="193"/>
      <c r="J3" s="193"/>
      <c r="K3" s="193"/>
      <c r="L3" s="194"/>
    </row>
    <row r="4" spans="1:13" ht="16.5" customHeight="1"/>
    <row r="5" spans="1:13" ht="27" customHeight="1">
      <c r="A5" s="171" t="s">
        <v>284</v>
      </c>
      <c r="B5" s="171"/>
      <c r="C5" s="171"/>
      <c r="D5" s="171"/>
      <c r="E5" s="171"/>
      <c r="F5" s="171"/>
      <c r="G5" s="171"/>
      <c r="H5" s="171"/>
      <c r="I5" s="171"/>
    </row>
    <row r="6" spans="1:13" ht="17.25" customHeight="1">
      <c r="A6" s="172" t="s">
        <v>285</v>
      </c>
      <c r="B6" s="172" t="s">
        <v>285</v>
      </c>
      <c r="C6" s="172" t="s">
        <v>286</v>
      </c>
      <c r="D6" s="173" t="s">
        <v>0</v>
      </c>
      <c r="E6" s="174" t="s">
        <v>287</v>
      </c>
      <c r="F6" s="174"/>
      <c r="G6" s="174"/>
      <c r="H6" s="173" t="s">
        <v>288</v>
      </c>
      <c r="I6" s="173" t="s">
        <v>289</v>
      </c>
    </row>
    <row r="7" spans="1:13" ht="18" customHeight="1">
      <c r="A7" s="172"/>
      <c r="B7" s="172"/>
      <c r="C7" s="172"/>
      <c r="D7" s="173"/>
      <c r="E7" s="45" t="s">
        <v>290</v>
      </c>
      <c r="F7" s="45" t="s">
        <v>291</v>
      </c>
      <c r="G7" s="45" t="s">
        <v>292</v>
      </c>
      <c r="H7" s="173"/>
      <c r="I7" s="173"/>
      <c r="J7" s="46"/>
      <c r="K7" s="46"/>
      <c r="L7" s="46"/>
      <c r="M7" s="46"/>
    </row>
    <row r="8" spans="1:13" ht="12.75" customHeight="1">
      <c r="A8" s="47">
        <v>1</v>
      </c>
      <c r="B8" s="47">
        <v>1</v>
      </c>
      <c r="C8" s="48" t="s">
        <v>7</v>
      </c>
      <c r="D8" s="49" t="s">
        <v>5</v>
      </c>
      <c r="E8" s="50">
        <f>G8+F8</f>
        <v>10618.30374672351</v>
      </c>
      <c r="F8" s="50">
        <v>8948.1928047278107</v>
      </c>
      <c r="G8" s="50">
        <v>1670.1109419956992</v>
      </c>
      <c r="H8" s="51">
        <v>1.59</v>
      </c>
      <c r="I8" s="52" t="s">
        <v>293</v>
      </c>
      <c r="J8" s="46"/>
      <c r="K8" s="46"/>
      <c r="L8" s="46"/>
      <c r="M8" s="46"/>
    </row>
    <row r="9" spans="1:13" ht="15.75">
      <c r="A9" s="47">
        <f t="shared" ref="A9:B12" si="0">A8+1</f>
        <v>2</v>
      </c>
      <c r="B9" s="47">
        <f t="shared" si="0"/>
        <v>2</v>
      </c>
      <c r="C9" s="48" t="s">
        <v>8</v>
      </c>
      <c r="D9" s="49" t="s">
        <v>5</v>
      </c>
      <c r="E9" s="50">
        <f>G9+F9</f>
        <v>35596.874115008053</v>
      </c>
      <c r="F9" s="50">
        <v>29641.433435310293</v>
      </c>
      <c r="G9" s="50">
        <v>5955.4406796977601</v>
      </c>
      <c r="H9" s="51">
        <v>9.1300000000000008</v>
      </c>
      <c r="I9" s="52" t="s">
        <v>293</v>
      </c>
      <c r="J9" s="46"/>
      <c r="K9" s="46"/>
      <c r="L9" s="46"/>
      <c r="M9" s="46"/>
    </row>
    <row r="10" spans="1:13" ht="15.75">
      <c r="A10" s="47">
        <f t="shared" si="0"/>
        <v>3</v>
      </c>
      <c r="B10" s="47">
        <f t="shared" si="0"/>
        <v>3</v>
      </c>
      <c r="C10" s="48" t="s">
        <v>9</v>
      </c>
      <c r="D10" s="49" t="s">
        <v>5</v>
      </c>
      <c r="E10" s="50">
        <f>G10+F10</f>
        <v>12375.910298715917</v>
      </c>
      <c r="F10" s="50">
        <v>12375.910298715917</v>
      </c>
      <c r="G10" s="50">
        <v>0</v>
      </c>
      <c r="H10" s="51">
        <v>2.62</v>
      </c>
      <c r="I10" s="52" t="s">
        <v>293</v>
      </c>
      <c r="J10" s="46"/>
      <c r="K10" s="46"/>
      <c r="L10" s="46"/>
      <c r="M10" s="46"/>
    </row>
    <row r="11" spans="1:13" ht="15.75">
      <c r="A11" s="47">
        <f t="shared" si="0"/>
        <v>4</v>
      </c>
      <c r="B11" s="47">
        <f t="shared" si="0"/>
        <v>4</v>
      </c>
      <c r="C11" s="48" t="s">
        <v>10</v>
      </c>
      <c r="D11" s="49" t="s">
        <v>5</v>
      </c>
      <c r="E11" s="50">
        <f>G11+F11</f>
        <v>9991.7374917391971</v>
      </c>
      <c r="F11" s="50">
        <v>1314.0403094175929</v>
      </c>
      <c r="G11" s="50">
        <v>8677.6971823216045</v>
      </c>
      <c r="H11" s="51">
        <v>1.07</v>
      </c>
      <c r="I11" s="52" t="s">
        <v>293</v>
      </c>
      <c r="J11" s="46"/>
      <c r="K11" s="46"/>
      <c r="L11" s="46"/>
      <c r="M11" s="46"/>
    </row>
    <row r="12" spans="1:13" ht="15.75">
      <c r="A12" s="47">
        <f t="shared" si="0"/>
        <v>5</v>
      </c>
      <c r="B12" s="47">
        <f t="shared" si="0"/>
        <v>5</v>
      </c>
      <c r="C12" s="48" t="s">
        <v>294</v>
      </c>
      <c r="D12" s="49" t="s">
        <v>5</v>
      </c>
      <c r="E12" s="50">
        <f>G12+F12</f>
        <v>12433.977940650024</v>
      </c>
      <c r="F12" s="50">
        <v>6599.7450077340409</v>
      </c>
      <c r="G12" s="50">
        <v>5834.2329329159829</v>
      </c>
      <c r="H12" s="51">
        <v>3.54</v>
      </c>
      <c r="I12" s="52" t="s">
        <v>293</v>
      </c>
      <c r="J12" s="46"/>
      <c r="K12" s="46"/>
      <c r="L12" s="46"/>
      <c r="M12" s="46"/>
    </row>
    <row r="13" spans="1:13" ht="15.75">
      <c r="A13" s="47"/>
      <c r="B13" s="47"/>
      <c r="C13" s="47" t="s">
        <v>295</v>
      </c>
      <c r="D13" s="49"/>
      <c r="E13" s="53">
        <f>SUM(E8:E12)</f>
        <v>81016.803592836717</v>
      </c>
      <c r="F13" s="53">
        <f>SUM(F8:F12)</f>
        <v>58879.321855905655</v>
      </c>
      <c r="G13" s="53">
        <f>SUM(G8:G12)</f>
        <v>22137.481736931048</v>
      </c>
      <c r="H13" s="54">
        <f>SUM(H8:H12)</f>
        <v>17.95</v>
      </c>
      <c r="I13" s="52"/>
      <c r="J13" s="46"/>
      <c r="K13" s="46"/>
      <c r="L13" s="46"/>
      <c r="M13" s="46"/>
    </row>
    <row r="14" spans="1:13" ht="15.75">
      <c r="A14" s="47">
        <f>A12+1</f>
        <v>6</v>
      </c>
      <c r="B14" s="47">
        <v>1</v>
      </c>
      <c r="C14" s="48" t="s">
        <v>11</v>
      </c>
      <c r="D14" s="49" t="s">
        <v>5</v>
      </c>
      <c r="E14" s="50">
        <f>G14+F14</f>
        <v>8605.2875559874101</v>
      </c>
      <c r="F14" s="50">
        <v>3114.1281880596034</v>
      </c>
      <c r="G14" s="50">
        <v>5491.1593679278067</v>
      </c>
      <c r="H14" s="51">
        <v>3.31</v>
      </c>
      <c r="I14" s="52" t="s">
        <v>296</v>
      </c>
      <c r="J14" s="46"/>
      <c r="K14" s="46"/>
      <c r="L14" s="46"/>
      <c r="M14" s="46"/>
    </row>
    <row r="15" spans="1:13" ht="15.75">
      <c r="A15" s="47">
        <f t="shared" ref="A15:B30" si="1">A14+1</f>
        <v>7</v>
      </c>
      <c r="B15" s="47">
        <f>B14+1</f>
        <v>2</v>
      </c>
      <c r="C15" s="48" t="s">
        <v>14</v>
      </c>
      <c r="D15" s="49" t="s">
        <v>5</v>
      </c>
      <c r="E15" s="50">
        <f t="shared" ref="E15:E50" si="2">G15+F15</f>
        <v>33711.917103459593</v>
      </c>
      <c r="F15" s="50">
        <v>5799.4515661053383</v>
      </c>
      <c r="G15" s="50">
        <v>27912.465537354256</v>
      </c>
      <c r="H15" s="51">
        <v>1.89</v>
      </c>
      <c r="I15" s="52" t="s">
        <v>296</v>
      </c>
      <c r="J15" s="46"/>
      <c r="K15" s="46"/>
      <c r="L15" s="46"/>
      <c r="M15" s="46"/>
    </row>
    <row r="16" spans="1:13" ht="15.75">
      <c r="A16" s="47">
        <f t="shared" si="1"/>
        <v>8</v>
      </c>
      <c r="B16" s="47">
        <f>B15+1</f>
        <v>3</v>
      </c>
      <c r="C16" s="48" t="s">
        <v>13</v>
      </c>
      <c r="D16" s="49" t="s">
        <v>5</v>
      </c>
      <c r="E16" s="50">
        <f t="shared" si="2"/>
        <v>8175.7211297348003</v>
      </c>
      <c r="F16" s="50">
        <v>2165.8298672824335</v>
      </c>
      <c r="G16" s="50">
        <v>6009.8912624523673</v>
      </c>
      <c r="H16" s="51">
        <v>1.28</v>
      </c>
      <c r="I16" s="52" t="s">
        <v>296</v>
      </c>
      <c r="J16" s="46"/>
      <c r="K16" s="46"/>
      <c r="L16" s="46"/>
      <c r="M16" s="46"/>
    </row>
    <row r="17" spans="1:13" ht="15.75">
      <c r="A17" s="47">
        <f t="shared" si="1"/>
        <v>9</v>
      </c>
      <c r="B17" s="47">
        <f>B16+1</f>
        <v>4</v>
      </c>
      <c r="C17" s="48" t="s">
        <v>12</v>
      </c>
      <c r="D17" s="49" t="s">
        <v>5</v>
      </c>
      <c r="E17" s="50">
        <f t="shared" si="2"/>
        <v>29161.776638324205</v>
      </c>
      <c r="F17" s="50">
        <v>13842.755100613162</v>
      </c>
      <c r="G17" s="50">
        <v>15319.021537711043</v>
      </c>
      <c r="H17" s="51">
        <v>2.4500000000000002</v>
      </c>
      <c r="I17" s="52" t="s">
        <v>296</v>
      </c>
      <c r="J17" s="46"/>
      <c r="K17" s="46"/>
      <c r="L17" s="46"/>
      <c r="M17" s="46"/>
    </row>
    <row r="18" spans="1:13" ht="15.75">
      <c r="A18" s="47">
        <f t="shared" si="1"/>
        <v>10</v>
      </c>
      <c r="B18" s="47">
        <f>B17+1</f>
        <v>5</v>
      </c>
      <c r="C18" s="48" t="s">
        <v>15</v>
      </c>
      <c r="D18" s="49" t="s">
        <v>5</v>
      </c>
      <c r="E18" s="50">
        <f t="shared" si="2"/>
        <v>19654.304505115877</v>
      </c>
      <c r="F18" s="50">
        <v>1453.0555451231035</v>
      </c>
      <c r="G18" s="50">
        <v>18201.248959992772</v>
      </c>
      <c r="H18" s="51">
        <v>1.27</v>
      </c>
      <c r="I18" s="52" t="s">
        <v>296</v>
      </c>
      <c r="J18" s="46"/>
      <c r="K18" s="46"/>
      <c r="L18" s="46"/>
      <c r="M18" s="46"/>
    </row>
    <row r="19" spans="1:13" ht="15.75">
      <c r="A19" s="55">
        <f t="shared" si="1"/>
        <v>11</v>
      </c>
      <c r="B19" s="55">
        <v>1</v>
      </c>
      <c r="C19" s="56" t="s">
        <v>217</v>
      </c>
      <c r="D19" s="57" t="s">
        <v>214</v>
      </c>
      <c r="E19" s="50">
        <f t="shared" si="2"/>
        <v>9022.1700018942684</v>
      </c>
      <c r="F19" s="57">
        <v>906.78376473228093</v>
      </c>
      <c r="G19" s="57">
        <v>8115.3862371619871</v>
      </c>
      <c r="H19" s="58">
        <v>0.44</v>
      </c>
      <c r="I19" s="59" t="s">
        <v>296</v>
      </c>
      <c r="J19" s="46"/>
      <c r="K19" s="46"/>
      <c r="L19" s="46"/>
      <c r="M19" s="46"/>
    </row>
    <row r="20" spans="1:13" ht="15.75">
      <c r="A20" s="55">
        <f t="shared" si="1"/>
        <v>12</v>
      </c>
      <c r="B20" s="55">
        <f>B19+1</f>
        <v>2</v>
      </c>
      <c r="C20" s="56" t="s">
        <v>297</v>
      </c>
      <c r="D20" s="57" t="s">
        <v>214</v>
      </c>
      <c r="E20" s="50">
        <f t="shared" si="2"/>
        <v>45444.431008341729</v>
      </c>
      <c r="F20" s="57">
        <v>45444.431008341729</v>
      </c>
      <c r="G20" s="57">
        <v>0</v>
      </c>
      <c r="H20" s="58">
        <v>0.64</v>
      </c>
      <c r="I20" s="59" t="s">
        <v>296</v>
      </c>
      <c r="J20" s="46"/>
      <c r="K20" s="46"/>
      <c r="L20" s="46"/>
      <c r="M20" s="46"/>
    </row>
    <row r="21" spans="1:13" ht="15.75">
      <c r="A21" s="55">
        <f t="shared" si="1"/>
        <v>13</v>
      </c>
      <c r="B21" s="55">
        <f>B20+1</f>
        <v>3</v>
      </c>
      <c r="C21" s="56" t="s">
        <v>216</v>
      </c>
      <c r="D21" s="57" t="s">
        <v>214</v>
      </c>
      <c r="E21" s="50">
        <f t="shared" si="2"/>
        <v>36303.330370811585</v>
      </c>
      <c r="F21" s="57">
        <v>19067.733542886934</v>
      </c>
      <c r="G21" s="57">
        <v>17235.596827924652</v>
      </c>
      <c r="H21" s="58">
        <v>1.82</v>
      </c>
      <c r="I21" s="59" t="s">
        <v>296</v>
      </c>
      <c r="J21" s="46"/>
      <c r="K21" s="46"/>
      <c r="L21" s="46"/>
      <c r="M21" s="46"/>
    </row>
    <row r="22" spans="1:13" ht="15.75">
      <c r="A22" s="55">
        <f t="shared" si="1"/>
        <v>14</v>
      </c>
      <c r="B22" s="55">
        <f>B21+1</f>
        <v>4</v>
      </c>
      <c r="C22" s="56" t="s">
        <v>298</v>
      </c>
      <c r="D22" s="57" t="s">
        <v>214</v>
      </c>
      <c r="E22" s="50">
        <f t="shared" si="2"/>
        <v>22936.428863127941</v>
      </c>
      <c r="F22" s="57">
        <v>9597.3338516885542</v>
      </c>
      <c r="G22" s="57">
        <v>13339.095011439387</v>
      </c>
      <c r="H22" s="58">
        <v>2.27</v>
      </c>
      <c r="I22" s="59" t="s">
        <v>296</v>
      </c>
      <c r="J22" s="46"/>
      <c r="K22" s="46"/>
      <c r="L22" s="46"/>
      <c r="M22" s="46"/>
    </row>
    <row r="23" spans="1:13" ht="15.75">
      <c r="A23" s="55">
        <f t="shared" si="1"/>
        <v>15</v>
      </c>
      <c r="B23" s="55">
        <v>1</v>
      </c>
      <c r="C23" s="60" t="s">
        <v>228</v>
      </c>
      <c r="D23" s="57" t="s">
        <v>227</v>
      </c>
      <c r="E23" s="50">
        <f t="shared" si="2"/>
        <v>54019.320227063057</v>
      </c>
      <c r="F23" s="57">
        <v>34072.584876245644</v>
      </c>
      <c r="G23" s="57">
        <v>19946.735350817413</v>
      </c>
      <c r="H23" s="58">
        <v>15.35</v>
      </c>
      <c r="I23" s="59" t="s">
        <v>296</v>
      </c>
      <c r="J23" s="46"/>
      <c r="K23" s="46"/>
      <c r="L23" s="46"/>
      <c r="M23" s="46"/>
    </row>
    <row r="24" spans="1:13" ht="15.75">
      <c r="A24" s="55">
        <f t="shared" si="1"/>
        <v>16</v>
      </c>
      <c r="B24" s="55">
        <f>B23+1</f>
        <v>2</v>
      </c>
      <c r="C24" s="60" t="s">
        <v>229</v>
      </c>
      <c r="D24" s="57" t="s">
        <v>227</v>
      </c>
      <c r="E24" s="50">
        <f t="shared" si="2"/>
        <v>39660.811971271134</v>
      </c>
      <c r="F24" s="57">
        <v>33529.302186933099</v>
      </c>
      <c r="G24" s="57">
        <v>6131.5097843380354</v>
      </c>
      <c r="H24" s="58">
        <v>10.37</v>
      </c>
      <c r="I24" s="59" t="s">
        <v>296</v>
      </c>
      <c r="J24" s="46"/>
      <c r="K24" s="46"/>
      <c r="L24" s="46"/>
      <c r="M24" s="46"/>
    </row>
    <row r="25" spans="1:13" ht="15.75">
      <c r="A25" s="55">
        <f t="shared" si="1"/>
        <v>17</v>
      </c>
      <c r="B25" s="55">
        <f t="shared" si="1"/>
        <v>3</v>
      </c>
      <c r="C25" s="60" t="s">
        <v>230</v>
      </c>
      <c r="D25" s="57" t="s">
        <v>227</v>
      </c>
      <c r="E25" s="50">
        <f t="shared" si="2"/>
        <v>10140.931234566502</v>
      </c>
      <c r="F25" s="57">
        <v>2281.9967635218773</v>
      </c>
      <c r="G25" s="57">
        <v>7858.9344710446248</v>
      </c>
      <c r="H25" s="58">
        <v>1.66</v>
      </c>
      <c r="I25" s="59" t="s">
        <v>296</v>
      </c>
      <c r="J25" s="46"/>
      <c r="K25" s="46"/>
      <c r="L25" s="46"/>
      <c r="M25" s="46"/>
    </row>
    <row r="26" spans="1:13" ht="15.75">
      <c r="A26" s="55">
        <f t="shared" si="1"/>
        <v>18</v>
      </c>
      <c r="B26" s="55">
        <f t="shared" si="1"/>
        <v>4</v>
      </c>
      <c r="C26" s="60" t="s">
        <v>231</v>
      </c>
      <c r="D26" s="57" t="s">
        <v>227</v>
      </c>
      <c r="E26" s="50">
        <f t="shared" si="2"/>
        <v>13584.969828001251</v>
      </c>
      <c r="F26" s="57">
        <v>3614.2118658297095</v>
      </c>
      <c r="G26" s="57">
        <v>9970.7579621715413</v>
      </c>
      <c r="H26" s="58">
        <v>1.25</v>
      </c>
      <c r="I26" s="59" t="s">
        <v>296</v>
      </c>
      <c r="J26" s="46"/>
      <c r="K26" s="46"/>
      <c r="L26" s="46"/>
      <c r="M26" s="46"/>
    </row>
    <row r="27" spans="1:13" ht="15.75">
      <c r="A27" s="55">
        <f t="shared" si="1"/>
        <v>19</v>
      </c>
      <c r="B27" s="55">
        <f t="shared" si="1"/>
        <v>5</v>
      </c>
      <c r="C27" s="60" t="s">
        <v>232</v>
      </c>
      <c r="D27" s="57" t="s">
        <v>227</v>
      </c>
      <c r="E27" s="50">
        <f t="shared" si="2"/>
        <v>77438.873242033747</v>
      </c>
      <c r="F27" s="57">
        <v>65547.959123068984</v>
      </c>
      <c r="G27" s="57">
        <v>11890.914118964763</v>
      </c>
      <c r="H27" s="58">
        <v>16.47</v>
      </c>
      <c r="I27" s="59" t="s">
        <v>296</v>
      </c>
      <c r="J27" s="46"/>
      <c r="K27" s="46"/>
      <c r="L27" s="46"/>
      <c r="M27" s="46"/>
    </row>
    <row r="28" spans="1:13" ht="15.75">
      <c r="A28" s="55">
        <f t="shared" si="1"/>
        <v>20</v>
      </c>
      <c r="B28" s="55">
        <f t="shared" si="1"/>
        <v>6</v>
      </c>
      <c r="C28" s="60" t="s">
        <v>233</v>
      </c>
      <c r="D28" s="57" t="s">
        <v>227</v>
      </c>
      <c r="E28" s="50">
        <f t="shared" si="2"/>
        <v>24783.447024727229</v>
      </c>
      <c r="F28" s="57">
        <v>19448.853279572537</v>
      </c>
      <c r="G28" s="57">
        <v>5334.5937451546924</v>
      </c>
      <c r="H28" s="58">
        <v>10.4</v>
      </c>
      <c r="I28" s="59" t="s">
        <v>296</v>
      </c>
      <c r="J28" s="46"/>
      <c r="K28" s="46"/>
      <c r="L28" s="46"/>
      <c r="M28" s="46"/>
    </row>
    <row r="29" spans="1:13" ht="15.75">
      <c r="A29" s="55">
        <f t="shared" si="1"/>
        <v>21</v>
      </c>
      <c r="B29" s="55">
        <f t="shared" si="1"/>
        <v>7</v>
      </c>
      <c r="C29" s="60" t="s">
        <v>234</v>
      </c>
      <c r="D29" s="57" t="s">
        <v>227</v>
      </c>
      <c r="E29" s="50">
        <f t="shared" si="2"/>
        <v>59868.133493562804</v>
      </c>
      <c r="F29" s="57">
        <v>59868.133493562804</v>
      </c>
      <c r="G29" s="57">
        <v>0</v>
      </c>
      <c r="H29" s="58">
        <v>9.1199999999999992</v>
      </c>
      <c r="I29" s="59" t="s">
        <v>296</v>
      </c>
      <c r="J29" s="46"/>
      <c r="K29" s="46"/>
      <c r="L29" s="46"/>
      <c r="M29" s="46"/>
    </row>
    <row r="30" spans="1:13" ht="15.75">
      <c r="A30" s="55">
        <f t="shared" si="1"/>
        <v>22</v>
      </c>
      <c r="B30" s="55">
        <f t="shared" si="1"/>
        <v>8</v>
      </c>
      <c r="C30" s="60" t="s">
        <v>235</v>
      </c>
      <c r="D30" s="57" t="s">
        <v>227</v>
      </c>
      <c r="E30" s="50">
        <f t="shared" si="2"/>
        <v>11925.551024701688</v>
      </c>
      <c r="F30" s="57">
        <v>11925.551024701688</v>
      </c>
      <c r="G30" s="57">
        <v>0</v>
      </c>
      <c r="H30" s="58">
        <v>2.97</v>
      </c>
      <c r="I30" s="59" t="s">
        <v>296</v>
      </c>
      <c r="J30" s="46"/>
      <c r="K30" s="46"/>
      <c r="L30" s="46"/>
      <c r="M30" s="46"/>
    </row>
    <row r="31" spans="1:13" ht="15.75">
      <c r="A31" s="55">
        <f t="shared" ref="A31:B34" si="3">A30+1</f>
        <v>23</v>
      </c>
      <c r="B31" s="55">
        <f t="shared" si="3"/>
        <v>9</v>
      </c>
      <c r="C31" s="60" t="s">
        <v>236</v>
      </c>
      <c r="D31" s="57" t="s">
        <v>227</v>
      </c>
      <c r="E31" s="50">
        <f t="shared" si="2"/>
        <v>6056.6093225382947</v>
      </c>
      <c r="F31" s="57">
        <v>2316.7275697130431</v>
      </c>
      <c r="G31" s="57">
        <v>3739.8817528252516</v>
      </c>
      <c r="H31" s="58">
        <v>2.0699999999999998</v>
      </c>
      <c r="I31" s="59" t="s">
        <v>296</v>
      </c>
      <c r="J31" s="46"/>
      <c r="K31" s="46"/>
      <c r="L31" s="46"/>
      <c r="M31" s="46"/>
    </row>
    <row r="32" spans="1:13" ht="15.75">
      <c r="A32" s="55">
        <f t="shared" si="3"/>
        <v>24</v>
      </c>
      <c r="B32" s="55">
        <f t="shared" si="3"/>
        <v>10</v>
      </c>
      <c r="C32" s="60" t="s">
        <v>237</v>
      </c>
      <c r="D32" s="57" t="s">
        <v>227</v>
      </c>
      <c r="E32" s="50">
        <f t="shared" si="2"/>
        <v>42809.882744376955</v>
      </c>
      <c r="F32" s="57">
        <v>42809.882744376955</v>
      </c>
      <c r="G32" s="57">
        <v>0</v>
      </c>
      <c r="H32" s="58">
        <v>8.94</v>
      </c>
      <c r="I32" s="59" t="s">
        <v>296</v>
      </c>
      <c r="J32" s="46"/>
      <c r="K32" s="46"/>
      <c r="L32" s="46"/>
      <c r="M32" s="46"/>
    </row>
    <row r="33" spans="1:13" ht="15.75">
      <c r="A33" s="55">
        <f t="shared" si="3"/>
        <v>25</v>
      </c>
      <c r="B33" s="55">
        <f t="shared" si="3"/>
        <v>11</v>
      </c>
      <c r="C33" s="60" t="s">
        <v>299</v>
      </c>
      <c r="D33" s="57" t="s">
        <v>227</v>
      </c>
      <c r="E33" s="50">
        <f t="shared" si="2"/>
        <v>20656.072975586852</v>
      </c>
      <c r="F33" s="57">
        <v>15380.891232626924</v>
      </c>
      <c r="G33" s="57">
        <v>5275.1817429599287</v>
      </c>
      <c r="H33" s="58">
        <v>3.64</v>
      </c>
      <c r="I33" s="59" t="s">
        <v>296</v>
      </c>
      <c r="J33" s="46"/>
      <c r="K33" s="46"/>
      <c r="L33" s="46"/>
      <c r="M33" s="46"/>
    </row>
    <row r="34" spans="1:13" ht="15.75">
      <c r="A34" s="55">
        <f t="shared" si="3"/>
        <v>26</v>
      </c>
      <c r="B34" s="55">
        <f>B33+1</f>
        <v>12</v>
      </c>
      <c r="C34" s="60" t="s">
        <v>239</v>
      </c>
      <c r="D34" s="57" t="s">
        <v>227</v>
      </c>
      <c r="E34" s="50">
        <f t="shared" si="2"/>
        <v>11054.108607633845</v>
      </c>
      <c r="F34" s="57">
        <v>5856.4323152725528</v>
      </c>
      <c r="G34" s="57">
        <v>5197.6762923612923</v>
      </c>
      <c r="H34" s="58">
        <v>2.7</v>
      </c>
      <c r="I34" s="59" t="s">
        <v>296</v>
      </c>
      <c r="J34" s="46"/>
      <c r="K34" s="46"/>
      <c r="L34" s="46"/>
      <c r="M34" s="46"/>
    </row>
    <row r="35" spans="1:13" ht="15.75">
      <c r="A35" s="55">
        <f>A34+1</f>
        <v>27</v>
      </c>
      <c r="B35" s="55">
        <f>B34+1</f>
        <v>13</v>
      </c>
      <c r="C35" s="60" t="s">
        <v>227</v>
      </c>
      <c r="D35" s="57" t="s">
        <v>227</v>
      </c>
      <c r="E35" s="50">
        <f t="shared" si="2"/>
        <v>69576.683694183128</v>
      </c>
      <c r="F35" s="57">
        <v>55927.721560757891</v>
      </c>
      <c r="G35" s="57">
        <v>13648.962133425237</v>
      </c>
      <c r="H35" s="58">
        <v>52.31</v>
      </c>
      <c r="I35" s="59" t="s">
        <v>296</v>
      </c>
      <c r="J35" s="46"/>
      <c r="K35" s="46"/>
      <c r="L35" s="46"/>
      <c r="M35" s="46"/>
    </row>
    <row r="36" spans="1:13" ht="15.75">
      <c r="A36" s="55">
        <f>A35+1</f>
        <v>28</v>
      </c>
      <c r="B36" s="55">
        <f>B35+1</f>
        <v>14</v>
      </c>
      <c r="C36" s="60" t="s">
        <v>240</v>
      </c>
      <c r="D36" s="57" t="s">
        <v>227</v>
      </c>
      <c r="E36" s="50">
        <f t="shared" si="2"/>
        <v>61630.684058428495</v>
      </c>
      <c r="F36" s="57">
        <v>61630.684058428495</v>
      </c>
      <c r="G36" s="57">
        <v>0</v>
      </c>
      <c r="H36" s="58">
        <v>14.64</v>
      </c>
      <c r="I36" s="59" t="s">
        <v>296</v>
      </c>
      <c r="J36" s="46"/>
      <c r="K36" s="46"/>
      <c r="L36" s="46"/>
      <c r="M36" s="46"/>
    </row>
    <row r="37" spans="1:13" ht="15.75">
      <c r="A37" s="55">
        <f>A36+1</f>
        <v>29</v>
      </c>
      <c r="B37" s="55">
        <f>B36+1</f>
        <v>15</v>
      </c>
      <c r="C37" s="60" t="s">
        <v>241</v>
      </c>
      <c r="D37" s="57" t="s">
        <v>227</v>
      </c>
      <c r="E37" s="50">
        <f t="shared" si="2"/>
        <v>7337.9290878063039</v>
      </c>
      <c r="F37" s="57">
        <v>3066.7525615865893</v>
      </c>
      <c r="G37" s="57">
        <v>4271.176526219715</v>
      </c>
      <c r="H37" s="58">
        <v>0.93</v>
      </c>
      <c r="I37" s="59" t="s">
        <v>296</v>
      </c>
      <c r="J37" s="46"/>
      <c r="K37" s="46"/>
      <c r="L37" s="46"/>
      <c r="M37" s="46"/>
    </row>
    <row r="38" spans="1:13" ht="15.75">
      <c r="A38" s="55">
        <f>A49+1</f>
        <v>39</v>
      </c>
      <c r="B38" s="55">
        <f>B37+1</f>
        <v>16</v>
      </c>
      <c r="C38" s="60" t="s">
        <v>108</v>
      </c>
      <c r="D38" s="57" t="s">
        <v>98</v>
      </c>
      <c r="E38" s="50">
        <f t="shared" si="2"/>
        <v>26877.468953437827</v>
      </c>
      <c r="F38" s="57">
        <v>22842.46514032843</v>
      </c>
      <c r="G38" s="57">
        <v>4035.003813109397</v>
      </c>
      <c r="H38" s="58">
        <v>1.0900000000000001</v>
      </c>
      <c r="I38" s="59" t="s">
        <v>296</v>
      </c>
      <c r="J38" s="46"/>
      <c r="K38" s="46"/>
      <c r="L38" s="46"/>
      <c r="M38" s="46"/>
    </row>
    <row r="39" spans="1:13" ht="15.75">
      <c r="A39" s="55">
        <f>A38+1</f>
        <v>40</v>
      </c>
      <c r="B39" s="55">
        <f t="shared" ref="B39:B51" si="4">B38+1</f>
        <v>17</v>
      </c>
      <c r="C39" s="60" t="s">
        <v>184</v>
      </c>
      <c r="D39" s="57" t="s">
        <v>183</v>
      </c>
      <c r="E39" s="50">
        <f t="shared" si="2"/>
        <v>20600.891025973502</v>
      </c>
      <c r="F39" s="57">
        <v>19113.916995007585</v>
      </c>
      <c r="G39" s="57">
        <v>1486.9740309659173</v>
      </c>
      <c r="H39" s="58">
        <v>6.67</v>
      </c>
      <c r="I39" s="59" t="s">
        <v>296</v>
      </c>
      <c r="J39" s="46"/>
      <c r="K39" s="46"/>
      <c r="L39" s="46"/>
      <c r="M39" s="46"/>
    </row>
    <row r="40" spans="1:13" ht="15.75">
      <c r="A40" s="55">
        <f>A39+1</f>
        <v>41</v>
      </c>
      <c r="B40" s="55">
        <f t="shared" si="4"/>
        <v>18</v>
      </c>
      <c r="C40" s="60" t="s">
        <v>185</v>
      </c>
      <c r="D40" s="57" t="s">
        <v>183</v>
      </c>
      <c r="E40" s="50">
        <f t="shared" si="2"/>
        <v>26794.024257780409</v>
      </c>
      <c r="F40" s="57">
        <v>22040.826066772137</v>
      </c>
      <c r="G40" s="57">
        <v>4753.1981910082723</v>
      </c>
      <c r="H40" s="58">
        <v>7.77</v>
      </c>
      <c r="I40" s="59" t="s">
        <v>296</v>
      </c>
      <c r="J40" s="46"/>
      <c r="K40" s="46"/>
      <c r="L40" s="46"/>
      <c r="M40" s="46"/>
    </row>
    <row r="41" spans="1:13" ht="15.75">
      <c r="A41" s="55">
        <f>A37+1</f>
        <v>30</v>
      </c>
      <c r="B41" s="55">
        <f t="shared" si="4"/>
        <v>19</v>
      </c>
      <c r="C41" s="60" t="s">
        <v>81</v>
      </c>
      <c r="D41" s="57" t="s">
        <v>76</v>
      </c>
      <c r="E41" s="50">
        <f t="shared" si="2"/>
        <v>36406.800562506651</v>
      </c>
      <c r="F41" s="57">
        <v>36406.800562506651</v>
      </c>
      <c r="G41" s="57">
        <v>0</v>
      </c>
      <c r="H41" s="58">
        <v>63.56</v>
      </c>
      <c r="I41" s="59" t="s">
        <v>296</v>
      </c>
      <c r="J41" s="46"/>
      <c r="K41" s="46"/>
      <c r="L41" s="46"/>
      <c r="M41" s="46"/>
    </row>
    <row r="42" spans="1:13" ht="15.75">
      <c r="A42" s="55">
        <f t="shared" ref="A42:A49" si="5">A41+1</f>
        <v>31</v>
      </c>
      <c r="B42" s="55">
        <f t="shared" si="4"/>
        <v>20</v>
      </c>
      <c r="C42" s="60" t="s">
        <v>82</v>
      </c>
      <c r="D42" s="57" t="s">
        <v>76</v>
      </c>
      <c r="E42" s="50">
        <f t="shared" si="2"/>
        <v>10866.834451585688</v>
      </c>
      <c r="F42" s="57">
        <v>615.65065881856447</v>
      </c>
      <c r="G42" s="57">
        <v>10251.183792767124</v>
      </c>
      <c r="H42" s="58">
        <v>1.7</v>
      </c>
      <c r="I42" s="59" t="s">
        <v>296</v>
      </c>
      <c r="J42" s="46"/>
      <c r="K42" s="46"/>
      <c r="L42" s="46"/>
      <c r="M42" s="46"/>
    </row>
    <row r="43" spans="1:13" ht="15.75">
      <c r="A43" s="55">
        <f t="shared" si="5"/>
        <v>32</v>
      </c>
      <c r="B43" s="55">
        <f t="shared" si="4"/>
        <v>21</v>
      </c>
      <c r="C43" s="60" t="s">
        <v>83</v>
      </c>
      <c r="D43" s="57" t="s">
        <v>76</v>
      </c>
      <c r="E43" s="50">
        <f t="shared" si="2"/>
        <v>71833.892699369375</v>
      </c>
      <c r="F43" s="57">
        <v>71833.892699369375</v>
      </c>
      <c r="G43" s="57">
        <v>0</v>
      </c>
      <c r="H43" s="58">
        <v>10.89</v>
      </c>
      <c r="I43" s="59" t="s">
        <v>296</v>
      </c>
      <c r="J43" s="46"/>
      <c r="K43" s="46"/>
      <c r="L43" s="46"/>
      <c r="M43" s="46"/>
    </row>
    <row r="44" spans="1:13" ht="15.75">
      <c r="A44" s="55">
        <f t="shared" si="5"/>
        <v>33</v>
      </c>
      <c r="B44" s="55">
        <f t="shared" si="4"/>
        <v>22</v>
      </c>
      <c r="C44" s="60" t="s">
        <v>84</v>
      </c>
      <c r="D44" s="57" t="s">
        <v>76</v>
      </c>
      <c r="E44" s="50">
        <f t="shared" si="2"/>
        <v>10945.975344696219</v>
      </c>
      <c r="F44" s="57">
        <v>8648.4237433285216</v>
      </c>
      <c r="G44" s="57">
        <v>2297.551601367697</v>
      </c>
      <c r="H44" s="58">
        <v>3.08</v>
      </c>
      <c r="I44" s="59" t="s">
        <v>296</v>
      </c>
      <c r="J44" s="46"/>
      <c r="K44" s="46"/>
      <c r="L44" s="46"/>
      <c r="M44" s="46"/>
    </row>
    <row r="45" spans="1:13" ht="15.75">
      <c r="A45" s="55">
        <f t="shared" si="5"/>
        <v>34</v>
      </c>
      <c r="B45" s="55">
        <f t="shared" si="4"/>
        <v>23</v>
      </c>
      <c r="C45" s="60" t="s">
        <v>85</v>
      </c>
      <c r="D45" s="57" t="s">
        <v>76</v>
      </c>
      <c r="E45" s="50">
        <f t="shared" si="2"/>
        <v>4987.1109856821631</v>
      </c>
      <c r="F45" s="57">
        <v>314.2187352240357</v>
      </c>
      <c r="G45" s="57">
        <v>4672.8922504581278</v>
      </c>
      <c r="H45" s="58">
        <v>1.28</v>
      </c>
      <c r="I45" s="59" t="s">
        <v>296</v>
      </c>
      <c r="J45" s="46"/>
      <c r="K45" s="46"/>
      <c r="L45" s="46"/>
      <c r="M45" s="46"/>
    </row>
    <row r="46" spans="1:13" ht="15.75">
      <c r="A46" s="55">
        <f t="shared" si="5"/>
        <v>35</v>
      </c>
      <c r="B46" s="55">
        <f t="shared" si="4"/>
        <v>24</v>
      </c>
      <c r="C46" s="60" t="s">
        <v>86</v>
      </c>
      <c r="D46" s="57" t="s">
        <v>76</v>
      </c>
      <c r="E46" s="50">
        <f t="shared" si="2"/>
        <v>15234.850358695548</v>
      </c>
      <c r="F46" s="57">
        <v>15234.850358695548</v>
      </c>
      <c r="G46" s="57">
        <v>0</v>
      </c>
      <c r="H46" s="58">
        <v>7.12</v>
      </c>
      <c r="I46" s="59" t="s">
        <v>296</v>
      </c>
      <c r="J46" s="46"/>
      <c r="K46" s="46"/>
      <c r="L46" s="46"/>
      <c r="M46" s="46"/>
    </row>
    <row r="47" spans="1:13" ht="15.75">
      <c r="A47" s="55">
        <f t="shared" si="5"/>
        <v>36</v>
      </c>
      <c r="B47" s="55">
        <f t="shared" si="4"/>
        <v>25</v>
      </c>
      <c r="C47" s="60" t="s">
        <v>87</v>
      </c>
      <c r="D47" s="57" t="s">
        <v>76</v>
      </c>
      <c r="E47" s="50">
        <f t="shared" si="2"/>
        <v>89882.843655093326</v>
      </c>
      <c r="F47" s="57">
        <v>89882.843655093326</v>
      </c>
      <c r="G47" s="57">
        <v>0</v>
      </c>
      <c r="H47" s="58">
        <v>15.72</v>
      </c>
      <c r="I47" s="59" t="s">
        <v>296</v>
      </c>
      <c r="J47" s="46"/>
      <c r="K47" s="46"/>
      <c r="L47" s="46"/>
      <c r="M47" s="46"/>
    </row>
    <row r="48" spans="1:13" ht="15.75">
      <c r="A48" s="55">
        <f t="shared" si="5"/>
        <v>37</v>
      </c>
      <c r="B48" s="55">
        <f t="shared" si="4"/>
        <v>26</v>
      </c>
      <c r="C48" s="60" t="s">
        <v>88</v>
      </c>
      <c r="D48" s="57" t="s">
        <v>76</v>
      </c>
      <c r="E48" s="50">
        <f t="shared" si="2"/>
        <v>9083.4798972546723</v>
      </c>
      <c r="F48" s="57">
        <v>8286.7100913255599</v>
      </c>
      <c r="G48" s="57">
        <v>796.76980592911241</v>
      </c>
      <c r="H48" s="58">
        <v>0.47</v>
      </c>
      <c r="I48" s="59" t="s">
        <v>296</v>
      </c>
      <c r="J48" s="46"/>
      <c r="K48" s="46"/>
      <c r="L48" s="46"/>
      <c r="M48" s="46"/>
    </row>
    <row r="49" spans="1:13" ht="15.75">
      <c r="A49" s="55">
        <f t="shared" si="5"/>
        <v>38</v>
      </c>
      <c r="B49" s="55">
        <f t="shared" si="4"/>
        <v>27</v>
      </c>
      <c r="C49" s="60" t="s">
        <v>90</v>
      </c>
      <c r="D49" s="57" t="s">
        <v>76</v>
      </c>
      <c r="E49" s="50">
        <f t="shared" si="2"/>
        <v>12368.038878297812</v>
      </c>
      <c r="F49" s="57">
        <v>1126.7880096760227</v>
      </c>
      <c r="G49" s="57">
        <v>11241.250868621788</v>
      </c>
      <c r="H49" s="58">
        <v>1.31</v>
      </c>
      <c r="I49" s="59" t="s">
        <v>296</v>
      </c>
      <c r="J49" s="46"/>
      <c r="K49" s="46"/>
      <c r="L49" s="46"/>
      <c r="M49" s="46"/>
    </row>
    <row r="50" spans="1:13" ht="15.75">
      <c r="A50" s="55">
        <f>A40+1</f>
        <v>42</v>
      </c>
      <c r="B50" s="55">
        <f t="shared" si="4"/>
        <v>28</v>
      </c>
      <c r="C50" s="60" t="s">
        <v>89</v>
      </c>
      <c r="D50" s="57" t="s">
        <v>76</v>
      </c>
      <c r="E50" s="50">
        <f t="shared" si="2"/>
        <v>15716.476118750774</v>
      </c>
      <c r="F50" s="57">
        <v>10939.38481999646</v>
      </c>
      <c r="G50" s="57">
        <v>4777.0912987543143</v>
      </c>
      <c r="H50" s="58">
        <v>2.76</v>
      </c>
      <c r="I50" s="59" t="s">
        <v>296</v>
      </c>
      <c r="J50" s="46"/>
      <c r="K50" s="46"/>
      <c r="L50" s="46"/>
      <c r="M50" s="46"/>
    </row>
    <row r="51" spans="1:13" ht="15.75">
      <c r="A51" s="55"/>
      <c r="B51" s="55">
        <f t="shared" si="4"/>
        <v>29</v>
      </c>
      <c r="C51" s="60" t="s">
        <v>300</v>
      </c>
      <c r="D51" s="57"/>
      <c r="E51" s="57"/>
      <c r="F51" s="57"/>
      <c r="G51" s="57"/>
      <c r="H51" s="58">
        <v>30</v>
      </c>
      <c r="I51" s="59" t="s">
        <v>296</v>
      </c>
      <c r="J51" s="46"/>
      <c r="K51" s="46"/>
      <c r="L51" s="46"/>
      <c r="M51" s="46"/>
    </row>
    <row r="52" spans="1:13" ht="15.75">
      <c r="A52" s="55"/>
      <c r="B52" s="55"/>
      <c r="C52" s="47" t="s">
        <v>295</v>
      </c>
      <c r="D52" s="57"/>
      <c r="E52" s="61">
        <f>SUM(E14:E50)</f>
        <v>1075158.0629024026</v>
      </c>
      <c r="F52" s="61">
        <f>SUM(F14:F50)</f>
        <v>825955.95862717403</v>
      </c>
      <c r="G52" s="61">
        <f>SUM(G14:G50)</f>
        <v>249202.10427522843</v>
      </c>
      <c r="H52" s="62">
        <f>SUM(H14:H51)</f>
        <v>321.61</v>
      </c>
      <c r="I52" s="59"/>
      <c r="J52" s="46"/>
      <c r="K52" s="46"/>
      <c r="L52" s="46"/>
      <c r="M52" s="46"/>
    </row>
    <row r="53" spans="1:13" ht="15.75">
      <c r="A53" s="55">
        <f>A50+1</f>
        <v>43</v>
      </c>
      <c r="B53" s="55">
        <v>1</v>
      </c>
      <c r="C53" s="56" t="s">
        <v>242</v>
      </c>
      <c r="D53" s="63" t="s">
        <v>227</v>
      </c>
      <c r="E53" s="61">
        <f>G53+F53</f>
        <v>10691.98656191571</v>
      </c>
      <c r="F53" s="61">
        <v>909.86731229706845</v>
      </c>
      <c r="G53" s="61">
        <v>9782.1192496186413</v>
      </c>
      <c r="H53" s="64">
        <v>1.35</v>
      </c>
      <c r="I53" s="59" t="s">
        <v>301</v>
      </c>
      <c r="J53" s="46"/>
      <c r="K53" s="46"/>
      <c r="L53" s="46"/>
      <c r="M53" s="46"/>
    </row>
    <row r="54" spans="1:13" ht="15.75">
      <c r="A54" s="55">
        <f>A53+1</f>
        <v>44</v>
      </c>
      <c r="B54" s="55">
        <v>1</v>
      </c>
      <c r="C54" s="56" t="s">
        <v>73</v>
      </c>
      <c r="D54" s="63" t="s">
        <v>59</v>
      </c>
      <c r="E54" s="61">
        <f t="shared" ref="E54:E81" si="6">G54+F54</f>
        <v>30092.52772646111</v>
      </c>
      <c r="F54" s="61">
        <v>9112.277322332975</v>
      </c>
      <c r="G54" s="61">
        <v>20980.250404128135</v>
      </c>
      <c r="H54" s="62">
        <v>4.88</v>
      </c>
      <c r="I54" s="59" t="s">
        <v>302</v>
      </c>
      <c r="J54" s="46"/>
      <c r="K54" s="46"/>
      <c r="L54" s="46"/>
      <c r="M54" s="46"/>
    </row>
    <row r="55" spans="1:13" ht="15.75">
      <c r="A55" s="55">
        <f t="shared" ref="A55:B70" si="7">A54+1</f>
        <v>45</v>
      </c>
      <c r="B55" s="55">
        <v>1</v>
      </c>
      <c r="C55" s="56" t="s">
        <v>41</v>
      </c>
      <c r="D55" s="63" t="s">
        <v>26</v>
      </c>
      <c r="E55" s="61">
        <f t="shared" si="6"/>
        <v>1026.4336191920042</v>
      </c>
      <c r="F55" s="61">
        <v>451.50872533870154</v>
      </c>
      <c r="G55" s="61">
        <v>574.92489385330271</v>
      </c>
      <c r="H55" s="62">
        <v>0.38</v>
      </c>
      <c r="I55" s="59" t="s">
        <v>301</v>
      </c>
      <c r="J55" s="46"/>
      <c r="K55" s="46"/>
      <c r="L55" s="46"/>
      <c r="M55" s="46"/>
    </row>
    <row r="56" spans="1:13" ht="15.75">
      <c r="A56" s="55">
        <f t="shared" si="7"/>
        <v>46</v>
      </c>
      <c r="B56" s="55">
        <v>1</v>
      </c>
      <c r="C56" s="56" t="s">
        <v>45</v>
      </c>
      <c r="D56" s="63" t="s">
        <v>26</v>
      </c>
      <c r="E56" s="61">
        <f t="shared" si="6"/>
        <v>1881.812041661412</v>
      </c>
      <c r="F56" s="61">
        <v>521.07280972326316</v>
      </c>
      <c r="G56" s="61">
        <v>1360.7392319381488</v>
      </c>
      <c r="H56" s="62">
        <v>0.11</v>
      </c>
      <c r="I56" s="59" t="s">
        <v>301</v>
      </c>
      <c r="J56" s="46"/>
      <c r="K56" s="46"/>
      <c r="L56" s="46"/>
      <c r="M56" s="46"/>
    </row>
    <row r="57" spans="1:13" ht="15.75">
      <c r="A57" s="55">
        <f t="shared" si="7"/>
        <v>47</v>
      </c>
      <c r="B57" s="55">
        <v>1</v>
      </c>
      <c r="C57" s="56" t="s">
        <v>46</v>
      </c>
      <c r="D57" s="63" t="s">
        <v>26</v>
      </c>
      <c r="E57" s="61">
        <f t="shared" si="6"/>
        <v>2373.4241074556639</v>
      </c>
      <c r="F57" s="61">
        <v>328.49940851692173</v>
      </c>
      <c r="G57" s="61">
        <v>2044.9246989387423</v>
      </c>
      <c r="H57" s="62">
        <v>0.14000000000000001</v>
      </c>
      <c r="I57" s="59" t="s">
        <v>301</v>
      </c>
      <c r="J57" s="46"/>
      <c r="K57" s="46"/>
      <c r="L57" s="46"/>
      <c r="M57" s="46"/>
    </row>
    <row r="58" spans="1:13" ht="15.75">
      <c r="A58" s="55">
        <f t="shared" si="7"/>
        <v>48</v>
      </c>
      <c r="B58" s="55">
        <v>1</v>
      </c>
      <c r="C58" s="56" t="s">
        <v>47</v>
      </c>
      <c r="D58" s="63" t="s">
        <v>26</v>
      </c>
      <c r="E58" s="61">
        <f t="shared" si="6"/>
        <v>1115.746151557732</v>
      </c>
      <c r="F58" s="61">
        <v>257.23526055984456</v>
      </c>
      <c r="G58" s="61">
        <v>858.51089099788737</v>
      </c>
      <c r="H58" s="62">
        <v>0.06</v>
      </c>
      <c r="I58" s="59" t="s">
        <v>301</v>
      </c>
      <c r="J58" s="46"/>
      <c r="K58" s="46"/>
      <c r="L58" s="46"/>
      <c r="M58" s="46"/>
    </row>
    <row r="59" spans="1:13" s="66" customFormat="1" ht="15.75">
      <c r="A59" s="55">
        <f t="shared" si="7"/>
        <v>49</v>
      </c>
      <c r="B59" s="55">
        <v>1</v>
      </c>
      <c r="C59" s="56" t="s">
        <v>49</v>
      </c>
      <c r="D59" s="63" t="s">
        <v>26</v>
      </c>
      <c r="E59" s="61">
        <f t="shared" si="6"/>
        <v>1615.2724915812287</v>
      </c>
      <c r="F59" s="61">
        <v>548.43063371685355</v>
      </c>
      <c r="G59" s="61">
        <v>1066.841857864375</v>
      </c>
      <c r="H59" s="62">
        <v>0.25</v>
      </c>
      <c r="I59" s="59" t="s">
        <v>301</v>
      </c>
      <c r="J59" s="65"/>
      <c r="K59" s="65"/>
      <c r="L59" s="65"/>
      <c r="M59" s="65"/>
    </row>
    <row r="60" spans="1:13" ht="15.75">
      <c r="A60" s="55">
        <f t="shared" si="7"/>
        <v>50</v>
      </c>
      <c r="B60" s="55">
        <v>1</v>
      </c>
      <c r="C60" s="56" t="s">
        <v>52</v>
      </c>
      <c r="D60" s="63" t="s">
        <v>26</v>
      </c>
      <c r="E60" s="61">
        <f t="shared" si="6"/>
        <v>1587.3355795785135</v>
      </c>
      <c r="F60" s="61">
        <v>686.64867053590331</v>
      </c>
      <c r="G60" s="61">
        <v>900.68690904261018</v>
      </c>
      <c r="H60" s="62">
        <v>0.08</v>
      </c>
      <c r="I60" s="59" t="s">
        <v>301</v>
      </c>
      <c r="J60" s="46"/>
      <c r="K60" s="46"/>
      <c r="L60" s="46"/>
      <c r="M60" s="46"/>
    </row>
    <row r="61" spans="1:13" ht="15.75">
      <c r="A61" s="55">
        <f t="shared" si="7"/>
        <v>51</v>
      </c>
      <c r="B61" s="55">
        <v>1</v>
      </c>
      <c r="C61" s="56" t="s">
        <v>54</v>
      </c>
      <c r="D61" s="63" t="s">
        <v>26</v>
      </c>
      <c r="E61" s="61">
        <f t="shared" si="6"/>
        <v>1885.8782003818794</v>
      </c>
      <c r="F61" s="61">
        <v>214.11854014587379</v>
      </c>
      <c r="G61" s="61">
        <v>1671.7596602360056</v>
      </c>
      <c r="H61" s="62">
        <v>0.28999999999999998</v>
      </c>
      <c r="I61" s="59" t="s">
        <v>301</v>
      </c>
      <c r="J61" s="46"/>
      <c r="K61" s="46"/>
      <c r="L61" s="46"/>
      <c r="M61" s="46"/>
    </row>
    <row r="62" spans="1:13" ht="15.75">
      <c r="A62" s="55">
        <f t="shared" si="7"/>
        <v>52</v>
      </c>
      <c r="B62" s="55">
        <v>1</v>
      </c>
      <c r="C62" s="56" t="s">
        <v>55</v>
      </c>
      <c r="D62" s="63" t="s">
        <v>26</v>
      </c>
      <c r="E62" s="61">
        <f t="shared" si="6"/>
        <v>908.85100480798587</v>
      </c>
      <c r="F62" s="61">
        <v>294.30888286664214</v>
      </c>
      <c r="G62" s="61">
        <v>614.54212194134379</v>
      </c>
      <c r="H62" s="62">
        <v>0.05</v>
      </c>
      <c r="I62" s="59" t="s">
        <v>301</v>
      </c>
      <c r="J62" s="46"/>
      <c r="K62" s="46"/>
      <c r="L62" s="46"/>
      <c r="M62" s="46"/>
    </row>
    <row r="63" spans="1:13" ht="15.75">
      <c r="A63" s="55">
        <f t="shared" si="7"/>
        <v>53</v>
      </c>
      <c r="B63" s="55">
        <v>1</v>
      </c>
      <c r="C63" s="56" t="s">
        <v>56</v>
      </c>
      <c r="D63" s="63" t="s">
        <v>26</v>
      </c>
      <c r="E63" s="61">
        <f t="shared" si="6"/>
        <v>4532.705921563781</v>
      </c>
      <c r="F63" s="61">
        <v>798.53396095836911</v>
      </c>
      <c r="G63" s="61">
        <v>3734.1719606054121</v>
      </c>
      <c r="H63" s="62">
        <v>0.21</v>
      </c>
      <c r="I63" s="59" t="s">
        <v>301</v>
      </c>
      <c r="J63" s="46"/>
      <c r="K63" s="46"/>
      <c r="L63" s="46"/>
      <c r="M63" s="46"/>
    </row>
    <row r="64" spans="1:13" s="66" customFormat="1" ht="15.75">
      <c r="A64" s="55">
        <f t="shared" si="7"/>
        <v>54</v>
      </c>
      <c r="B64" s="55">
        <v>1</v>
      </c>
      <c r="C64" s="56" t="s">
        <v>57</v>
      </c>
      <c r="D64" s="63" t="s">
        <v>26</v>
      </c>
      <c r="E64" s="61">
        <f t="shared" si="6"/>
        <v>7198.6579713585816</v>
      </c>
      <c r="F64" s="61">
        <v>3149.2657474116641</v>
      </c>
      <c r="G64" s="61">
        <v>4049.3922239469175</v>
      </c>
      <c r="H64" s="62">
        <v>1.76</v>
      </c>
      <c r="I64" s="59" t="s">
        <v>301</v>
      </c>
      <c r="J64" s="65"/>
      <c r="K64" s="65">
        <f>F64*0.5/1000</f>
        <v>1.5746328737058319</v>
      </c>
      <c r="L64" s="65"/>
      <c r="M64" s="65"/>
    </row>
    <row r="65" spans="1:13" ht="15.75">
      <c r="A65" s="55">
        <f t="shared" si="7"/>
        <v>55</v>
      </c>
      <c r="B65" s="55">
        <v>1</v>
      </c>
      <c r="C65" s="56" t="s">
        <v>58</v>
      </c>
      <c r="D65" s="63" t="s">
        <v>26</v>
      </c>
      <c r="E65" s="61">
        <f t="shared" si="6"/>
        <v>1879.6961722891572</v>
      </c>
      <c r="F65" s="61">
        <v>651.80789078990392</v>
      </c>
      <c r="G65" s="61">
        <v>1227.8882814992533</v>
      </c>
      <c r="H65" s="62">
        <v>0.14000000000000001</v>
      </c>
      <c r="I65" s="59" t="s">
        <v>301</v>
      </c>
      <c r="J65" s="46"/>
      <c r="K65" s="65">
        <f>F65*0.3/1000</f>
        <v>0.19554236723697116</v>
      </c>
      <c r="L65" s="46"/>
      <c r="M65" s="46"/>
    </row>
    <row r="66" spans="1:13" ht="15.75">
      <c r="A66" s="55">
        <f t="shared" si="7"/>
        <v>56</v>
      </c>
      <c r="B66" s="55">
        <v>1</v>
      </c>
      <c r="C66" s="56" t="s">
        <v>77</v>
      </c>
      <c r="D66" s="63" t="s">
        <v>76</v>
      </c>
      <c r="E66" s="57">
        <f t="shared" si="6"/>
        <v>26127.077442209578</v>
      </c>
      <c r="F66" s="57">
        <v>22491.841528402096</v>
      </c>
      <c r="G66" s="57">
        <v>3635.2359138074826</v>
      </c>
      <c r="H66" s="67">
        <v>9.0399999999999991</v>
      </c>
      <c r="I66" s="59" t="s">
        <v>303</v>
      </c>
      <c r="J66" s="46"/>
      <c r="K66" s="46"/>
      <c r="L66" s="46"/>
      <c r="M66" s="46"/>
    </row>
    <row r="67" spans="1:13" ht="15.75">
      <c r="A67" s="55">
        <f t="shared" si="7"/>
        <v>57</v>
      </c>
      <c r="B67" s="55">
        <f>B66+1</f>
        <v>2</v>
      </c>
      <c r="C67" s="56" t="s">
        <v>304</v>
      </c>
      <c r="D67" s="63" t="s">
        <v>76</v>
      </c>
      <c r="E67" s="57">
        <f t="shared" si="6"/>
        <v>36837.069725603607</v>
      </c>
      <c r="F67" s="57">
        <v>27745.609299441887</v>
      </c>
      <c r="G67" s="57">
        <v>9091.4604261617205</v>
      </c>
      <c r="H67" s="67">
        <v>25.34</v>
      </c>
      <c r="I67" s="59" t="s">
        <v>303</v>
      </c>
      <c r="J67" s="46"/>
      <c r="K67" s="46"/>
      <c r="L67" s="46"/>
      <c r="M67" s="46"/>
    </row>
    <row r="68" spans="1:13" ht="15.75">
      <c r="A68" s="55">
        <f t="shared" si="7"/>
        <v>58</v>
      </c>
      <c r="B68" s="55">
        <f t="shared" si="7"/>
        <v>3</v>
      </c>
      <c r="C68" s="56" t="s">
        <v>78</v>
      </c>
      <c r="D68" s="63" t="s">
        <v>76</v>
      </c>
      <c r="E68" s="57">
        <f t="shared" si="6"/>
        <v>16735.666722352365</v>
      </c>
      <c r="F68" s="57">
        <v>16482.483080650498</v>
      </c>
      <c r="G68" s="57">
        <v>253.1836417018676</v>
      </c>
      <c r="H68" s="67">
        <v>1.99</v>
      </c>
      <c r="I68" s="59" t="s">
        <v>303</v>
      </c>
      <c r="J68" s="46"/>
      <c r="K68" s="46"/>
      <c r="L68" s="46"/>
      <c r="M68" s="46"/>
    </row>
    <row r="69" spans="1:13" ht="15.75">
      <c r="A69" s="55">
        <f t="shared" si="7"/>
        <v>59</v>
      </c>
      <c r="B69" s="55">
        <f t="shared" si="7"/>
        <v>4</v>
      </c>
      <c r="C69" s="56" t="s">
        <v>79</v>
      </c>
      <c r="D69" s="63" t="s">
        <v>76</v>
      </c>
      <c r="E69" s="57">
        <f t="shared" si="6"/>
        <v>14350.250643488573</v>
      </c>
      <c r="F69" s="57">
        <v>5177.949779586751</v>
      </c>
      <c r="G69" s="57">
        <v>9172.3008639018226</v>
      </c>
      <c r="H69" s="67">
        <v>4.75</v>
      </c>
      <c r="I69" s="59" t="s">
        <v>303</v>
      </c>
      <c r="J69" s="46"/>
      <c r="K69" s="46"/>
      <c r="L69" s="46"/>
      <c r="M69" s="46"/>
    </row>
    <row r="70" spans="1:13" ht="15.75">
      <c r="A70" s="55">
        <f t="shared" si="7"/>
        <v>60</v>
      </c>
      <c r="B70" s="55">
        <f t="shared" si="7"/>
        <v>5</v>
      </c>
      <c r="C70" s="56" t="s">
        <v>80</v>
      </c>
      <c r="D70" s="63" t="s">
        <v>76</v>
      </c>
      <c r="E70" s="57">
        <f t="shared" si="6"/>
        <v>7617.6074955870517</v>
      </c>
      <c r="F70" s="57">
        <v>3776.6648037387258</v>
      </c>
      <c r="G70" s="57">
        <v>3840.9426918483259</v>
      </c>
      <c r="H70" s="67">
        <v>6.53</v>
      </c>
      <c r="I70" s="59" t="s">
        <v>303</v>
      </c>
      <c r="J70" s="46"/>
      <c r="K70" s="46"/>
      <c r="L70" s="46"/>
      <c r="M70" s="46"/>
    </row>
    <row r="71" spans="1:13" ht="15.75">
      <c r="A71" s="55">
        <f t="shared" ref="A71:B82" si="8">A70+1</f>
        <v>61</v>
      </c>
      <c r="B71" s="55">
        <f t="shared" si="8"/>
        <v>6</v>
      </c>
      <c r="C71" s="56" t="s">
        <v>99</v>
      </c>
      <c r="D71" s="63" t="s">
        <v>98</v>
      </c>
      <c r="E71" s="57">
        <f t="shared" si="6"/>
        <v>24285.362771564141</v>
      </c>
      <c r="F71" s="57">
        <v>21081.619476947646</v>
      </c>
      <c r="G71" s="57">
        <v>3203.7432946164954</v>
      </c>
      <c r="H71" s="67">
        <v>12.49</v>
      </c>
      <c r="I71" s="59" t="s">
        <v>303</v>
      </c>
      <c r="J71" s="46"/>
      <c r="K71" s="46"/>
      <c r="L71" s="46"/>
      <c r="M71" s="46"/>
    </row>
    <row r="72" spans="1:13" ht="15.75">
      <c r="A72" s="55">
        <f t="shared" si="8"/>
        <v>62</v>
      </c>
      <c r="B72" s="55">
        <f t="shared" si="8"/>
        <v>7</v>
      </c>
      <c r="C72" s="56" t="s">
        <v>100</v>
      </c>
      <c r="D72" s="63" t="s">
        <v>98</v>
      </c>
      <c r="E72" s="57">
        <f t="shared" si="6"/>
        <v>42685.066026010463</v>
      </c>
      <c r="F72" s="57">
        <v>14049.944261418626</v>
      </c>
      <c r="G72" s="57">
        <v>28635.121764591837</v>
      </c>
      <c r="H72" s="67">
        <v>4.8499999999999996</v>
      </c>
      <c r="I72" s="59" t="s">
        <v>303</v>
      </c>
      <c r="J72" s="46"/>
      <c r="K72" s="46"/>
      <c r="L72" s="46"/>
      <c r="M72" s="46"/>
    </row>
    <row r="73" spans="1:13" ht="15.75">
      <c r="A73" s="55">
        <f t="shared" si="8"/>
        <v>63</v>
      </c>
      <c r="B73" s="55">
        <f t="shared" si="8"/>
        <v>8</v>
      </c>
      <c r="C73" s="56" t="s">
        <v>101</v>
      </c>
      <c r="D73" s="63" t="s">
        <v>98</v>
      </c>
      <c r="E73" s="57">
        <f t="shared" si="6"/>
        <v>6170.5503097267374</v>
      </c>
      <c r="F73" s="57">
        <v>4050.755361827737</v>
      </c>
      <c r="G73" s="57">
        <v>2119.7949478990004</v>
      </c>
      <c r="H73" s="67">
        <v>1.75</v>
      </c>
      <c r="I73" s="59" t="s">
        <v>303</v>
      </c>
      <c r="J73" s="46"/>
      <c r="K73" s="46"/>
      <c r="L73" s="46"/>
      <c r="M73" s="46"/>
    </row>
    <row r="74" spans="1:13" ht="15.75">
      <c r="A74" s="55">
        <f t="shared" si="8"/>
        <v>64</v>
      </c>
      <c r="B74" s="55">
        <f t="shared" si="8"/>
        <v>9</v>
      </c>
      <c r="C74" s="56" t="s">
        <v>102</v>
      </c>
      <c r="D74" s="63" t="s">
        <v>98</v>
      </c>
      <c r="E74" s="57">
        <f t="shared" si="6"/>
        <v>8025.6384918954072</v>
      </c>
      <c r="F74" s="57">
        <v>5050.0711064497609</v>
      </c>
      <c r="G74" s="57">
        <v>2975.5673854456463</v>
      </c>
      <c r="H74" s="67">
        <v>2.15</v>
      </c>
      <c r="I74" s="59" t="s">
        <v>303</v>
      </c>
      <c r="J74" s="46"/>
      <c r="K74" s="46"/>
      <c r="L74" s="46"/>
      <c r="M74" s="46"/>
    </row>
    <row r="75" spans="1:13" ht="15.75">
      <c r="A75" s="55">
        <f t="shared" si="8"/>
        <v>65</v>
      </c>
      <c r="B75" s="55">
        <f t="shared" si="8"/>
        <v>10</v>
      </c>
      <c r="C75" s="56" t="s">
        <v>103</v>
      </c>
      <c r="D75" s="63" t="s">
        <v>98</v>
      </c>
      <c r="E75" s="57">
        <f t="shared" si="6"/>
        <v>10068.756962087224</v>
      </c>
      <c r="F75" s="57">
        <v>5684.4004486791382</v>
      </c>
      <c r="G75" s="57">
        <v>4384.3565134080854</v>
      </c>
      <c r="H75" s="67">
        <v>2.14</v>
      </c>
      <c r="I75" s="59" t="s">
        <v>303</v>
      </c>
      <c r="J75" s="46"/>
      <c r="K75" s="46"/>
      <c r="L75" s="46"/>
      <c r="M75" s="46"/>
    </row>
    <row r="76" spans="1:13" ht="15.75">
      <c r="A76" s="55">
        <f t="shared" si="8"/>
        <v>66</v>
      </c>
      <c r="B76" s="55">
        <f t="shared" si="8"/>
        <v>11</v>
      </c>
      <c r="C76" s="56" t="s">
        <v>104</v>
      </c>
      <c r="D76" s="63" t="s">
        <v>98</v>
      </c>
      <c r="E76" s="57">
        <f t="shared" si="6"/>
        <v>20094.931422950896</v>
      </c>
      <c r="F76" s="57">
        <v>9474.2611968447072</v>
      </c>
      <c r="G76" s="57">
        <v>10620.670226106189</v>
      </c>
      <c r="H76" s="67">
        <v>3.85</v>
      </c>
      <c r="I76" s="59" t="s">
        <v>303</v>
      </c>
      <c r="J76" s="46"/>
      <c r="K76" s="46"/>
      <c r="L76" s="46"/>
      <c r="M76" s="46"/>
    </row>
    <row r="77" spans="1:13" ht="15.75">
      <c r="A77" s="55">
        <f t="shared" si="8"/>
        <v>67</v>
      </c>
      <c r="B77" s="55">
        <f t="shared" si="8"/>
        <v>12</v>
      </c>
      <c r="C77" s="56" t="s">
        <v>105</v>
      </c>
      <c r="D77" s="63" t="s">
        <v>98</v>
      </c>
      <c r="E77" s="57">
        <f t="shared" si="6"/>
        <v>36226.86277895965</v>
      </c>
      <c r="F77" s="57">
        <v>23408.62232050853</v>
      </c>
      <c r="G77" s="57">
        <v>12818.240458451121</v>
      </c>
      <c r="H77" s="67">
        <v>7.26</v>
      </c>
      <c r="I77" s="59" t="s">
        <v>303</v>
      </c>
      <c r="J77" s="46"/>
      <c r="K77" s="46"/>
      <c r="L77" s="46"/>
      <c r="M77" s="46"/>
    </row>
    <row r="78" spans="1:13" ht="15.75">
      <c r="A78" s="55">
        <f t="shared" si="8"/>
        <v>68</v>
      </c>
      <c r="B78" s="55">
        <f t="shared" si="8"/>
        <v>13</v>
      </c>
      <c r="C78" s="56" t="s">
        <v>305</v>
      </c>
      <c r="D78" s="63" t="s">
        <v>98</v>
      </c>
      <c r="E78" s="57">
        <f t="shared" si="6"/>
        <v>20083.046405772355</v>
      </c>
      <c r="F78" s="57">
        <v>12019.255180347607</v>
      </c>
      <c r="G78" s="57">
        <v>8063.7912254247476</v>
      </c>
      <c r="H78" s="67">
        <v>4.1100000000000003</v>
      </c>
      <c r="I78" s="59" t="s">
        <v>303</v>
      </c>
      <c r="J78" s="46"/>
      <c r="K78" s="46"/>
      <c r="L78" s="46"/>
      <c r="M78" s="46"/>
    </row>
    <row r="79" spans="1:13" ht="15.75">
      <c r="A79" s="55">
        <f t="shared" si="8"/>
        <v>69</v>
      </c>
      <c r="B79" s="55">
        <f t="shared" si="8"/>
        <v>14</v>
      </c>
      <c r="C79" s="56" t="s">
        <v>107</v>
      </c>
      <c r="D79" s="63" t="s">
        <v>98</v>
      </c>
      <c r="E79" s="57">
        <f t="shared" si="6"/>
        <v>22568.40977415047</v>
      </c>
      <c r="F79" s="57">
        <v>10463.649440587042</v>
      </c>
      <c r="G79" s="57">
        <v>12104.760333563429</v>
      </c>
      <c r="H79" s="67">
        <v>6.8</v>
      </c>
      <c r="I79" s="59" t="s">
        <v>303</v>
      </c>
      <c r="J79" s="46"/>
      <c r="K79" s="46"/>
      <c r="L79" s="46"/>
      <c r="M79" s="46"/>
    </row>
    <row r="80" spans="1:13" ht="15.75">
      <c r="A80" s="55">
        <f t="shared" si="8"/>
        <v>70</v>
      </c>
      <c r="B80" s="55">
        <f t="shared" si="8"/>
        <v>15</v>
      </c>
      <c r="C80" s="56" t="s">
        <v>118</v>
      </c>
      <c r="D80" s="63" t="s">
        <v>98</v>
      </c>
      <c r="E80" s="57">
        <f t="shared" si="6"/>
        <v>9193.4164712910915</v>
      </c>
      <c r="F80" s="57">
        <v>3003.7405765698659</v>
      </c>
      <c r="G80" s="57">
        <v>6189.6758947212256</v>
      </c>
      <c r="H80" s="67">
        <v>1.22</v>
      </c>
      <c r="I80" s="59" t="s">
        <v>303</v>
      </c>
      <c r="J80" s="46"/>
      <c r="K80" s="46"/>
      <c r="L80" s="46"/>
      <c r="M80" s="46"/>
    </row>
    <row r="81" spans="1:13" ht="15.75">
      <c r="A81" s="55">
        <f t="shared" si="8"/>
        <v>71</v>
      </c>
      <c r="B81" s="55">
        <f t="shared" si="8"/>
        <v>16</v>
      </c>
      <c r="C81" s="56" t="s">
        <v>198</v>
      </c>
      <c r="D81" s="63" t="s">
        <v>183</v>
      </c>
      <c r="E81" s="57">
        <f t="shared" si="6"/>
        <v>44696.087272427059</v>
      </c>
      <c r="F81" s="57">
        <v>23357.404054681247</v>
      </c>
      <c r="G81" s="57">
        <v>21338.683217745813</v>
      </c>
      <c r="H81" s="67">
        <v>9.02</v>
      </c>
      <c r="I81" s="59" t="s">
        <v>303</v>
      </c>
      <c r="J81" s="46"/>
      <c r="K81" s="46"/>
      <c r="L81" s="46"/>
      <c r="M81" s="46"/>
    </row>
    <row r="82" spans="1:13" ht="15.75">
      <c r="A82" s="55"/>
      <c r="B82" s="55">
        <f t="shared" si="8"/>
        <v>17</v>
      </c>
      <c r="C82" s="56" t="s">
        <v>300</v>
      </c>
      <c r="D82" s="63"/>
      <c r="E82" s="57"/>
      <c r="F82" s="57"/>
      <c r="G82" s="57"/>
      <c r="H82" s="67">
        <v>20</v>
      </c>
      <c r="I82" s="59" t="s">
        <v>303</v>
      </c>
      <c r="J82" s="46"/>
      <c r="K82" s="46"/>
      <c r="L82" s="46"/>
      <c r="M82" s="46"/>
    </row>
    <row r="83" spans="1:13" ht="15.75">
      <c r="A83" s="55"/>
      <c r="B83" s="55"/>
      <c r="C83" s="47" t="s">
        <v>295</v>
      </c>
      <c r="D83" s="63"/>
      <c r="E83" s="61">
        <f>SUM(E66:E81)</f>
        <v>345765.80071607663</v>
      </c>
      <c r="F83" s="61">
        <f>SUM(F66:F81)</f>
        <v>207318.27191668181</v>
      </c>
      <c r="G83" s="61">
        <f>SUM(G66:G81)</f>
        <v>138447.52879939481</v>
      </c>
      <c r="H83" s="62">
        <f>SUM(H66:H82)</f>
        <v>123.28999999999999</v>
      </c>
      <c r="I83" s="59"/>
      <c r="J83" s="46"/>
      <c r="K83" s="46"/>
      <c r="L83" s="46"/>
      <c r="M83" s="46"/>
    </row>
    <row r="84" spans="1:13" ht="15.75">
      <c r="A84" s="55">
        <f>A81+1</f>
        <v>72</v>
      </c>
      <c r="B84" s="55">
        <v>1</v>
      </c>
      <c r="C84" s="56" t="s">
        <v>161</v>
      </c>
      <c r="D84" s="63" t="s">
        <v>139</v>
      </c>
      <c r="E84" s="61">
        <f t="shared" ref="E84:E147" si="9">G84+F84</f>
        <v>15092.84976594137</v>
      </c>
      <c r="F84" s="61">
        <v>3728.8564539295376</v>
      </c>
      <c r="G84" s="61">
        <v>11363.993312011833</v>
      </c>
      <c r="H84" s="64">
        <v>4.1399999999999997</v>
      </c>
      <c r="I84" s="59" t="s">
        <v>306</v>
      </c>
      <c r="J84" s="46"/>
      <c r="K84" s="46"/>
      <c r="L84" s="46"/>
      <c r="M84" s="46"/>
    </row>
    <row r="85" spans="1:13" ht="15.75">
      <c r="A85" s="55">
        <f>A84+1</f>
        <v>73</v>
      </c>
      <c r="B85" s="55">
        <v>1</v>
      </c>
      <c r="C85" s="56" t="s">
        <v>159</v>
      </c>
      <c r="D85" s="63" t="s">
        <v>139</v>
      </c>
      <c r="E85" s="61">
        <f t="shared" si="9"/>
        <v>7830.3723901877775</v>
      </c>
      <c r="F85" s="61">
        <v>2697.0087859617752</v>
      </c>
      <c r="G85" s="61">
        <v>5133.3636042260023</v>
      </c>
      <c r="H85" s="64">
        <v>0.73</v>
      </c>
      <c r="I85" s="59" t="s">
        <v>307</v>
      </c>
      <c r="J85" s="46"/>
      <c r="K85" s="46"/>
      <c r="L85" s="46"/>
      <c r="M85" s="46"/>
    </row>
    <row r="86" spans="1:13" ht="15.75">
      <c r="A86" s="55">
        <f t="shared" ref="A86:B101" si="10">A85+1</f>
        <v>74</v>
      </c>
      <c r="B86" s="55">
        <v>1</v>
      </c>
      <c r="C86" s="56" t="s">
        <v>5</v>
      </c>
      <c r="D86" s="63" t="s">
        <v>5</v>
      </c>
      <c r="E86" s="57">
        <f t="shared" si="9"/>
        <v>120398.12278673044</v>
      </c>
      <c r="F86" s="57">
        <v>100856.48953641982</v>
      </c>
      <c r="G86" s="57">
        <v>19541.633250310624</v>
      </c>
      <c r="H86" s="58">
        <v>10.25</v>
      </c>
      <c r="I86" s="59" t="s">
        <v>308</v>
      </c>
      <c r="J86" s="46"/>
      <c r="K86" s="46"/>
      <c r="L86" s="46"/>
      <c r="M86" s="46"/>
    </row>
    <row r="87" spans="1:13" ht="15.75">
      <c r="A87" s="55">
        <f t="shared" si="10"/>
        <v>75</v>
      </c>
      <c r="B87" s="55">
        <f>B86+1</f>
        <v>2</v>
      </c>
      <c r="C87" s="56" t="s">
        <v>219</v>
      </c>
      <c r="D87" s="63" t="s">
        <v>214</v>
      </c>
      <c r="E87" s="57">
        <f t="shared" si="9"/>
        <v>26725.420676731479</v>
      </c>
      <c r="F87" s="57">
        <v>18602.202400583777</v>
      </c>
      <c r="G87" s="57">
        <v>8123.2182761477015</v>
      </c>
      <c r="H87" s="58">
        <v>10.18</v>
      </c>
      <c r="I87" s="59" t="s">
        <v>308</v>
      </c>
      <c r="J87" s="46"/>
      <c r="K87" s="46"/>
      <c r="L87" s="46"/>
      <c r="M87" s="46"/>
    </row>
    <row r="88" spans="1:13" ht="15.75">
      <c r="A88" s="55">
        <f t="shared" si="10"/>
        <v>76</v>
      </c>
      <c r="B88" s="55">
        <f t="shared" si="10"/>
        <v>3</v>
      </c>
      <c r="C88" s="56" t="s">
        <v>214</v>
      </c>
      <c r="D88" s="63" t="s">
        <v>214</v>
      </c>
      <c r="E88" s="57">
        <f t="shared" si="9"/>
        <v>258112.31590563248</v>
      </c>
      <c r="F88" s="57">
        <v>232128.43919212598</v>
      </c>
      <c r="G88" s="57">
        <v>25983.876713506499</v>
      </c>
      <c r="H88" s="58">
        <v>97.56</v>
      </c>
      <c r="I88" s="59" t="s">
        <v>308</v>
      </c>
      <c r="J88" s="46"/>
      <c r="K88" s="46"/>
      <c r="L88" s="46"/>
      <c r="M88" s="46"/>
    </row>
    <row r="89" spans="1:13" ht="15.75">
      <c r="A89" s="55">
        <f t="shared" si="10"/>
        <v>77</v>
      </c>
      <c r="B89" s="55">
        <f t="shared" si="10"/>
        <v>4</v>
      </c>
      <c r="C89" s="56" t="s">
        <v>220</v>
      </c>
      <c r="D89" s="63" t="s">
        <v>214</v>
      </c>
      <c r="E89" s="57">
        <f t="shared" si="9"/>
        <v>77390.092120363784</v>
      </c>
      <c r="F89" s="57">
        <v>58730.248056518867</v>
      </c>
      <c r="G89" s="57">
        <v>18659.844063844917</v>
      </c>
      <c r="H89" s="58">
        <v>22.05</v>
      </c>
      <c r="I89" s="59" t="s">
        <v>308</v>
      </c>
      <c r="J89" s="46"/>
      <c r="K89" s="46"/>
      <c r="L89" s="46"/>
      <c r="M89" s="46"/>
    </row>
    <row r="90" spans="1:13" ht="15.75">
      <c r="A90" s="55">
        <f t="shared" si="10"/>
        <v>78</v>
      </c>
      <c r="B90" s="55">
        <f t="shared" si="10"/>
        <v>5</v>
      </c>
      <c r="C90" s="56" t="s">
        <v>221</v>
      </c>
      <c r="D90" s="63" t="s">
        <v>214</v>
      </c>
      <c r="E90" s="57">
        <f t="shared" si="9"/>
        <v>3182.1861144849267</v>
      </c>
      <c r="F90" s="57">
        <v>495.36153989949622</v>
      </c>
      <c r="G90" s="57">
        <v>2686.8245745854306</v>
      </c>
      <c r="H90" s="67">
        <v>0.23</v>
      </c>
      <c r="I90" s="59" t="s">
        <v>308</v>
      </c>
      <c r="J90" s="46"/>
      <c r="K90" s="46"/>
      <c r="L90" s="46"/>
      <c r="M90" s="46"/>
    </row>
    <row r="91" spans="1:13" ht="15.75">
      <c r="A91" s="55">
        <f t="shared" si="10"/>
        <v>79</v>
      </c>
      <c r="B91" s="55">
        <f t="shared" si="10"/>
        <v>6</v>
      </c>
      <c r="C91" s="56" t="s">
        <v>222</v>
      </c>
      <c r="D91" s="63" t="s">
        <v>214</v>
      </c>
      <c r="E91" s="57">
        <f t="shared" si="9"/>
        <v>62373.020364550059</v>
      </c>
      <c r="F91" s="57">
        <v>21004.01819197767</v>
      </c>
      <c r="G91" s="57">
        <v>41369.002172572393</v>
      </c>
      <c r="H91" s="67">
        <v>12.88</v>
      </c>
      <c r="I91" s="59" t="s">
        <v>308</v>
      </c>
      <c r="J91" s="46"/>
      <c r="K91" s="46"/>
      <c r="L91" s="46"/>
      <c r="M91" s="46"/>
    </row>
    <row r="92" spans="1:13" ht="15.75">
      <c r="A92" s="55">
        <f t="shared" si="10"/>
        <v>80</v>
      </c>
      <c r="B92" s="55">
        <f t="shared" si="10"/>
        <v>7</v>
      </c>
      <c r="C92" s="56" t="s">
        <v>223</v>
      </c>
      <c r="D92" s="63" t="s">
        <v>214</v>
      </c>
      <c r="E92" s="57">
        <f t="shared" si="9"/>
        <v>3110.3034974508564</v>
      </c>
      <c r="F92" s="57">
        <v>1192.7083955702594</v>
      </c>
      <c r="G92" s="57">
        <v>1917.595101880597</v>
      </c>
      <c r="H92" s="67">
        <v>0.31</v>
      </c>
      <c r="I92" s="59" t="s">
        <v>308</v>
      </c>
      <c r="J92" s="46"/>
      <c r="K92" s="46"/>
      <c r="L92" s="46"/>
      <c r="M92" s="46"/>
    </row>
    <row r="93" spans="1:13" ht="15.75">
      <c r="A93" s="55">
        <f t="shared" si="10"/>
        <v>81</v>
      </c>
      <c r="B93" s="55">
        <f t="shared" si="10"/>
        <v>8</v>
      </c>
      <c r="C93" s="56" t="s">
        <v>224</v>
      </c>
      <c r="D93" s="63" t="s">
        <v>214</v>
      </c>
      <c r="E93" s="57">
        <f t="shared" si="9"/>
        <v>4800.4913044383457</v>
      </c>
      <c r="F93" s="57">
        <v>1433.6742208253008</v>
      </c>
      <c r="G93" s="57">
        <v>3366.8170836130448</v>
      </c>
      <c r="H93" s="67">
        <v>0.64</v>
      </c>
      <c r="I93" s="59" t="s">
        <v>308</v>
      </c>
      <c r="J93" s="46"/>
      <c r="K93" s="46"/>
      <c r="L93" s="46"/>
      <c r="M93" s="46"/>
    </row>
    <row r="94" spans="1:13" ht="15.75">
      <c r="A94" s="55">
        <f t="shared" si="10"/>
        <v>82</v>
      </c>
      <c r="B94" s="55">
        <f t="shared" si="10"/>
        <v>9</v>
      </c>
      <c r="C94" s="56" t="s">
        <v>225</v>
      </c>
      <c r="D94" s="63" t="s">
        <v>214</v>
      </c>
      <c r="E94" s="57">
        <f t="shared" si="9"/>
        <v>17850.261093460071</v>
      </c>
      <c r="F94" s="57">
        <v>3600.1514033525414</v>
      </c>
      <c r="G94" s="57">
        <v>14250.109690107529</v>
      </c>
      <c r="H94" s="67">
        <v>2.0699999999999998</v>
      </c>
      <c r="I94" s="59" t="s">
        <v>308</v>
      </c>
      <c r="J94" s="46"/>
      <c r="K94" s="46"/>
      <c r="L94" s="46"/>
      <c r="M94" s="46"/>
    </row>
    <row r="95" spans="1:13" ht="15.75">
      <c r="A95" s="55">
        <f t="shared" si="10"/>
        <v>83</v>
      </c>
      <c r="B95" s="55">
        <f t="shared" si="10"/>
        <v>10</v>
      </c>
      <c r="C95" s="56" t="s">
        <v>226</v>
      </c>
      <c r="D95" s="63" t="s">
        <v>214</v>
      </c>
      <c r="E95" s="57">
        <f t="shared" si="9"/>
        <v>17850.261093460071</v>
      </c>
      <c r="F95" s="57">
        <v>3600.1514033525414</v>
      </c>
      <c r="G95" s="57">
        <v>14250.109690107529</v>
      </c>
      <c r="H95" s="67">
        <v>0.39</v>
      </c>
      <c r="I95" s="59" t="s">
        <v>308</v>
      </c>
      <c r="J95" s="46"/>
      <c r="K95" s="46"/>
      <c r="L95" s="46"/>
      <c r="M95" s="46"/>
    </row>
    <row r="96" spans="1:13" ht="15.75">
      <c r="A96" s="55">
        <f t="shared" si="10"/>
        <v>84</v>
      </c>
      <c r="B96" s="55">
        <f t="shared" si="10"/>
        <v>11</v>
      </c>
      <c r="C96" s="56" t="s">
        <v>27</v>
      </c>
      <c r="D96" s="63" t="s">
        <v>26</v>
      </c>
      <c r="E96" s="57">
        <f t="shared" si="9"/>
        <v>3965.2620396372145</v>
      </c>
      <c r="F96" s="57">
        <v>1290.120103748684</v>
      </c>
      <c r="G96" s="57">
        <v>2675.1419358885305</v>
      </c>
      <c r="H96" s="67">
        <v>1.0900000000000001</v>
      </c>
      <c r="I96" s="59" t="s">
        <v>308</v>
      </c>
      <c r="J96" s="46"/>
      <c r="K96" s="46"/>
      <c r="L96" s="46"/>
      <c r="M96" s="46"/>
    </row>
    <row r="97" spans="1:13" ht="15.75">
      <c r="A97" s="55">
        <f t="shared" si="10"/>
        <v>85</v>
      </c>
      <c r="B97" s="55">
        <f t="shared" si="10"/>
        <v>12</v>
      </c>
      <c r="C97" s="56" t="s">
        <v>32</v>
      </c>
      <c r="D97" s="63" t="s">
        <v>26</v>
      </c>
      <c r="E97" s="57">
        <f t="shared" si="9"/>
        <v>12821.346648011546</v>
      </c>
      <c r="F97" s="57">
        <v>2910.0435869591647</v>
      </c>
      <c r="G97" s="57">
        <v>9911.303061052382</v>
      </c>
      <c r="H97" s="67">
        <v>2.4500000000000002</v>
      </c>
      <c r="I97" s="59" t="s">
        <v>308</v>
      </c>
      <c r="J97" s="46"/>
      <c r="K97" s="46"/>
      <c r="L97" s="46"/>
      <c r="M97" s="46"/>
    </row>
    <row r="98" spans="1:13" ht="15.75">
      <c r="A98" s="55">
        <f t="shared" si="10"/>
        <v>86</v>
      </c>
      <c r="B98" s="55">
        <f t="shared" si="10"/>
        <v>13</v>
      </c>
      <c r="C98" s="56" t="s">
        <v>33</v>
      </c>
      <c r="D98" s="63" t="s">
        <v>26</v>
      </c>
      <c r="E98" s="57">
        <f t="shared" si="9"/>
        <v>4246.1504887171086</v>
      </c>
      <c r="F98" s="57">
        <v>1553.6976767669614</v>
      </c>
      <c r="G98" s="57">
        <v>2692.4528119501474</v>
      </c>
      <c r="H98" s="67">
        <v>1.33</v>
      </c>
      <c r="I98" s="59" t="s">
        <v>308</v>
      </c>
      <c r="J98" s="46"/>
      <c r="K98" s="46"/>
      <c r="L98" s="46"/>
      <c r="M98" s="46"/>
    </row>
    <row r="99" spans="1:13" ht="15.75">
      <c r="A99" s="55">
        <f t="shared" si="10"/>
        <v>87</v>
      </c>
      <c r="B99" s="55">
        <f t="shared" si="10"/>
        <v>14</v>
      </c>
      <c r="C99" s="56" t="s">
        <v>34</v>
      </c>
      <c r="D99" s="63" t="s">
        <v>26</v>
      </c>
      <c r="E99" s="57">
        <f t="shared" si="9"/>
        <v>6511.9212074045645</v>
      </c>
      <c r="F99" s="57">
        <v>3020.3285138736096</v>
      </c>
      <c r="G99" s="57">
        <v>3491.5926935309549</v>
      </c>
      <c r="H99" s="67">
        <v>0.28999999999999998</v>
      </c>
      <c r="I99" s="59" t="s">
        <v>308</v>
      </c>
      <c r="J99" s="46"/>
      <c r="K99" s="46"/>
      <c r="L99" s="46"/>
      <c r="M99" s="46"/>
    </row>
    <row r="100" spans="1:13" ht="15.75">
      <c r="A100" s="55">
        <f t="shared" si="10"/>
        <v>88</v>
      </c>
      <c r="B100" s="55">
        <f t="shared" si="10"/>
        <v>15</v>
      </c>
      <c r="C100" s="56" t="s">
        <v>36</v>
      </c>
      <c r="D100" s="63" t="s">
        <v>26</v>
      </c>
      <c r="E100" s="57">
        <f t="shared" si="9"/>
        <v>6577.9550868007736</v>
      </c>
      <c r="F100" s="57">
        <v>326.42798460672338</v>
      </c>
      <c r="G100" s="57">
        <v>6251.5271021940498</v>
      </c>
      <c r="H100" s="67">
        <v>1.38</v>
      </c>
      <c r="I100" s="59" t="s">
        <v>308</v>
      </c>
      <c r="J100" s="46"/>
      <c r="K100" s="46"/>
      <c r="L100" s="46"/>
      <c r="M100" s="46"/>
    </row>
    <row r="101" spans="1:13" ht="15.75">
      <c r="A101" s="55">
        <f t="shared" si="10"/>
        <v>89</v>
      </c>
      <c r="B101" s="55">
        <f t="shared" si="10"/>
        <v>16</v>
      </c>
      <c r="C101" s="56" t="s">
        <v>37</v>
      </c>
      <c r="D101" s="63" t="s">
        <v>26</v>
      </c>
      <c r="E101" s="57">
        <f t="shared" si="9"/>
        <v>4908.7395200521278</v>
      </c>
      <c r="F101" s="57">
        <v>2134.4731393072661</v>
      </c>
      <c r="G101" s="57">
        <v>2774.2663807448616</v>
      </c>
      <c r="H101" s="67">
        <v>1.1499999999999999</v>
      </c>
      <c r="I101" s="59" t="s">
        <v>308</v>
      </c>
      <c r="J101" s="46"/>
      <c r="K101" s="46"/>
      <c r="L101" s="46"/>
      <c r="M101" s="46"/>
    </row>
    <row r="102" spans="1:13" ht="15.75">
      <c r="A102" s="55">
        <f t="shared" ref="A102:B117" si="11">A101+1</f>
        <v>90</v>
      </c>
      <c r="B102" s="55">
        <f t="shared" si="11"/>
        <v>17</v>
      </c>
      <c r="C102" s="56" t="s">
        <v>38</v>
      </c>
      <c r="D102" s="63" t="s">
        <v>26</v>
      </c>
      <c r="E102" s="57">
        <f t="shared" si="9"/>
        <v>9428.3748165798552</v>
      </c>
      <c r="F102" s="57">
        <v>1209.8938380991583</v>
      </c>
      <c r="G102" s="57">
        <v>8218.4809784806966</v>
      </c>
      <c r="H102" s="67">
        <v>0.7</v>
      </c>
      <c r="I102" s="59" t="s">
        <v>308</v>
      </c>
      <c r="J102" s="46"/>
      <c r="K102" s="46"/>
      <c r="L102" s="46"/>
      <c r="M102" s="46"/>
    </row>
    <row r="103" spans="1:13" ht="15.75">
      <c r="A103" s="55">
        <f t="shared" si="11"/>
        <v>91</v>
      </c>
      <c r="B103" s="55">
        <f t="shared" si="11"/>
        <v>18</v>
      </c>
      <c r="C103" s="56" t="s">
        <v>39</v>
      </c>
      <c r="D103" s="63" t="s">
        <v>26</v>
      </c>
      <c r="E103" s="57">
        <f t="shared" si="9"/>
        <v>2669.1291646724817</v>
      </c>
      <c r="F103" s="57">
        <v>743.67081129054316</v>
      </c>
      <c r="G103" s="57">
        <v>1925.4583533819387</v>
      </c>
      <c r="H103" s="67">
        <v>0.53</v>
      </c>
      <c r="I103" s="59" t="s">
        <v>308</v>
      </c>
      <c r="J103" s="46"/>
      <c r="K103" s="46"/>
      <c r="L103" s="46"/>
      <c r="M103" s="46"/>
    </row>
    <row r="104" spans="1:13" ht="15.75">
      <c r="A104" s="55">
        <f t="shared" si="11"/>
        <v>92</v>
      </c>
      <c r="B104" s="55">
        <f t="shared" si="11"/>
        <v>19</v>
      </c>
      <c r="C104" s="56" t="s">
        <v>40</v>
      </c>
      <c r="D104" s="63" t="s">
        <v>26</v>
      </c>
      <c r="E104" s="57">
        <f t="shared" si="9"/>
        <v>2589.1895784277549</v>
      </c>
      <c r="F104" s="57">
        <v>931.80783692613147</v>
      </c>
      <c r="G104" s="57">
        <v>1657.3817415016233</v>
      </c>
      <c r="H104" s="67">
        <v>0.25</v>
      </c>
      <c r="I104" s="59" t="s">
        <v>308</v>
      </c>
      <c r="J104" s="46"/>
      <c r="K104" s="46"/>
      <c r="L104" s="46"/>
      <c r="M104" s="46"/>
    </row>
    <row r="105" spans="1:13" ht="15.75">
      <c r="A105" s="55">
        <f t="shared" si="11"/>
        <v>93</v>
      </c>
      <c r="B105" s="55">
        <f t="shared" si="11"/>
        <v>20</v>
      </c>
      <c r="C105" s="56" t="s">
        <v>42</v>
      </c>
      <c r="D105" s="63" t="s">
        <v>26</v>
      </c>
      <c r="E105" s="57">
        <f t="shared" si="9"/>
        <v>3727.8263196412868</v>
      </c>
      <c r="F105" s="57">
        <v>277.27474203990658</v>
      </c>
      <c r="G105" s="57">
        <v>3450.5515776013804</v>
      </c>
      <c r="H105" s="67">
        <v>0.28999999999999998</v>
      </c>
      <c r="I105" s="59" t="s">
        <v>308</v>
      </c>
      <c r="J105" s="46"/>
      <c r="K105" s="46"/>
      <c r="L105" s="46"/>
      <c r="M105" s="46"/>
    </row>
    <row r="106" spans="1:13" ht="15.75">
      <c r="A106" s="55">
        <f t="shared" si="11"/>
        <v>94</v>
      </c>
      <c r="B106" s="55">
        <f t="shared" si="11"/>
        <v>21</v>
      </c>
      <c r="C106" s="56" t="s">
        <v>43</v>
      </c>
      <c r="D106" s="63" t="s">
        <v>26</v>
      </c>
      <c r="E106" s="57">
        <f t="shared" si="9"/>
        <v>3847.393764065092</v>
      </c>
      <c r="F106" s="57">
        <v>691.45334277944357</v>
      </c>
      <c r="G106" s="57">
        <v>3155.9404212856484</v>
      </c>
      <c r="H106" s="67">
        <v>0.33</v>
      </c>
      <c r="I106" s="59" t="s">
        <v>308</v>
      </c>
      <c r="J106" s="46"/>
      <c r="K106" s="46"/>
      <c r="L106" s="46"/>
      <c r="M106" s="46"/>
    </row>
    <row r="107" spans="1:13" ht="15.75">
      <c r="A107" s="55">
        <f t="shared" si="11"/>
        <v>95</v>
      </c>
      <c r="B107" s="55">
        <f t="shared" si="11"/>
        <v>22</v>
      </c>
      <c r="C107" s="56" t="s">
        <v>48</v>
      </c>
      <c r="D107" s="63" t="s">
        <v>26</v>
      </c>
      <c r="E107" s="57">
        <f t="shared" si="9"/>
        <v>3226.7485278626623</v>
      </c>
      <c r="F107" s="57">
        <v>969.16052210317832</v>
      </c>
      <c r="G107" s="57">
        <v>2257.5880057594841</v>
      </c>
      <c r="H107" s="67">
        <v>0.04</v>
      </c>
      <c r="I107" s="59" t="s">
        <v>308</v>
      </c>
      <c r="J107" s="46"/>
      <c r="K107" s="46"/>
      <c r="L107" s="46"/>
      <c r="M107" s="46"/>
    </row>
    <row r="108" spans="1:13" ht="15.75">
      <c r="A108" s="55">
        <f t="shared" si="11"/>
        <v>96</v>
      </c>
      <c r="B108" s="55">
        <f t="shared" si="11"/>
        <v>23</v>
      </c>
      <c r="C108" s="56" t="s">
        <v>50</v>
      </c>
      <c r="D108" s="63" t="s">
        <v>26</v>
      </c>
      <c r="E108" s="57">
        <f t="shared" si="9"/>
        <v>1849.447148239869</v>
      </c>
      <c r="F108" s="57">
        <v>637.37227767414231</v>
      </c>
      <c r="G108" s="57">
        <v>1212.0748705657265</v>
      </c>
      <c r="H108" s="67">
        <v>0.04</v>
      </c>
      <c r="I108" s="59" t="s">
        <v>308</v>
      </c>
      <c r="J108" s="46"/>
      <c r="K108" s="46"/>
      <c r="L108" s="46"/>
      <c r="M108" s="46"/>
    </row>
    <row r="109" spans="1:13" ht="15.75">
      <c r="A109" s="55">
        <f t="shared" si="11"/>
        <v>97</v>
      </c>
      <c r="B109" s="55">
        <f t="shared" si="11"/>
        <v>24</v>
      </c>
      <c r="C109" s="56" t="s">
        <v>51</v>
      </c>
      <c r="D109" s="63" t="s">
        <v>26</v>
      </c>
      <c r="E109" s="57">
        <f t="shared" si="9"/>
        <v>2922.0252058844012</v>
      </c>
      <c r="F109" s="57">
        <v>674.33489108053891</v>
      </c>
      <c r="G109" s="57">
        <v>2247.6903148038623</v>
      </c>
      <c r="H109" s="67">
        <v>0.14000000000000001</v>
      </c>
      <c r="I109" s="59" t="s">
        <v>308</v>
      </c>
      <c r="J109" s="46"/>
      <c r="K109" s="46"/>
      <c r="L109" s="46"/>
      <c r="M109" s="46"/>
    </row>
    <row r="110" spans="1:13" ht="15.75">
      <c r="A110" s="55">
        <f t="shared" si="11"/>
        <v>98</v>
      </c>
      <c r="B110" s="55">
        <f t="shared" si="11"/>
        <v>25</v>
      </c>
      <c r="C110" s="56" t="s">
        <v>53</v>
      </c>
      <c r="D110" s="63" t="s">
        <v>26</v>
      </c>
      <c r="E110" s="57">
        <f t="shared" si="9"/>
        <v>843.79675453440814</v>
      </c>
      <c r="F110" s="57">
        <v>574.62115816797882</v>
      </c>
      <c r="G110" s="57">
        <v>269.17559636642932</v>
      </c>
      <c r="H110" s="67">
        <v>0</v>
      </c>
      <c r="I110" s="59" t="s">
        <v>308</v>
      </c>
      <c r="J110" s="46"/>
      <c r="K110" s="46"/>
      <c r="L110" s="46"/>
      <c r="M110" s="46"/>
    </row>
    <row r="111" spans="1:13" ht="15.75">
      <c r="A111" s="55">
        <f t="shared" si="11"/>
        <v>99</v>
      </c>
      <c r="B111" s="55">
        <f t="shared" si="11"/>
        <v>26</v>
      </c>
      <c r="C111" s="56" t="s">
        <v>91</v>
      </c>
      <c r="D111" s="63" t="s">
        <v>76</v>
      </c>
      <c r="E111" s="57">
        <f t="shared" si="9"/>
        <v>124774.35495943496</v>
      </c>
      <c r="F111" s="57">
        <v>112563.63639589662</v>
      </c>
      <c r="G111" s="57">
        <v>12210.718563538336</v>
      </c>
      <c r="H111" s="67">
        <v>111.42</v>
      </c>
      <c r="I111" s="59" t="s">
        <v>308</v>
      </c>
      <c r="J111" s="46"/>
      <c r="K111" s="46"/>
      <c r="L111" s="46"/>
      <c r="M111" s="46"/>
    </row>
    <row r="112" spans="1:13" ht="15.75">
      <c r="A112" s="55">
        <f t="shared" si="11"/>
        <v>100</v>
      </c>
      <c r="B112" s="55">
        <f t="shared" si="11"/>
        <v>27</v>
      </c>
      <c r="C112" s="56" t="s">
        <v>92</v>
      </c>
      <c r="D112" s="63" t="s">
        <v>76</v>
      </c>
      <c r="E112" s="57">
        <f t="shared" si="9"/>
        <v>54790.287793289943</v>
      </c>
      <c r="F112" s="57">
        <v>42135.761447636476</v>
      </c>
      <c r="G112" s="57">
        <v>12654.526345653467</v>
      </c>
      <c r="H112" s="67">
        <v>21.19</v>
      </c>
      <c r="I112" s="59" t="s">
        <v>308</v>
      </c>
      <c r="J112" s="46"/>
      <c r="K112" s="46"/>
      <c r="L112" s="46"/>
      <c r="M112" s="46"/>
    </row>
    <row r="113" spans="1:13" ht="15.75">
      <c r="A113" s="55">
        <f t="shared" si="11"/>
        <v>101</v>
      </c>
      <c r="B113" s="55">
        <f t="shared" si="11"/>
        <v>28</v>
      </c>
      <c r="C113" s="56" t="s">
        <v>93</v>
      </c>
      <c r="D113" s="63" t="s">
        <v>76</v>
      </c>
      <c r="E113" s="57">
        <f t="shared" si="9"/>
        <v>12222.999482066954</v>
      </c>
      <c r="F113" s="57">
        <v>2985.0096127637717</v>
      </c>
      <c r="G113" s="57">
        <v>9237.9898693031828</v>
      </c>
      <c r="H113" s="67">
        <v>2.2400000000000002</v>
      </c>
      <c r="I113" s="59" t="s">
        <v>308</v>
      </c>
      <c r="J113" s="46"/>
      <c r="K113" s="46"/>
      <c r="L113" s="46"/>
      <c r="M113" s="46"/>
    </row>
    <row r="114" spans="1:13" ht="15.75">
      <c r="A114" s="55">
        <f t="shared" si="11"/>
        <v>102</v>
      </c>
      <c r="B114" s="55">
        <f t="shared" si="11"/>
        <v>29</v>
      </c>
      <c r="C114" s="56" t="s">
        <v>94</v>
      </c>
      <c r="D114" s="63" t="s">
        <v>76</v>
      </c>
      <c r="E114" s="57">
        <f t="shared" si="9"/>
        <v>361184.16867010528</v>
      </c>
      <c r="F114" s="57">
        <v>361184.16867010528</v>
      </c>
      <c r="G114" s="57">
        <v>0</v>
      </c>
      <c r="H114" s="67">
        <v>54.52</v>
      </c>
      <c r="I114" s="59" t="s">
        <v>308</v>
      </c>
      <c r="J114" s="46"/>
      <c r="K114" s="46"/>
      <c r="L114" s="46"/>
      <c r="M114" s="46"/>
    </row>
    <row r="115" spans="1:13" ht="15.75">
      <c r="A115" s="55">
        <f t="shared" si="11"/>
        <v>103</v>
      </c>
      <c r="B115" s="55">
        <f t="shared" si="11"/>
        <v>30</v>
      </c>
      <c r="C115" s="56" t="s">
        <v>95</v>
      </c>
      <c r="D115" s="63" t="s">
        <v>76</v>
      </c>
      <c r="E115" s="57">
        <f t="shared" si="9"/>
        <v>16817.056619601826</v>
      </c>
      <c r="F115" s="57">
        <v>6442.3843403190167</v>
      </c>
      <c r="G115" s="57">
        <v>10374.67227928281</v>
      </c>
      <c r="H115" s="67">
        <v>0.87</v>
      </c>
      <c r="I115" s="59" t="s">
        <v>308</v>
      </c>
      <c r="J115" s="46"/>
      <c r="K115" s="46"/>
      <c r="L115" s="46"/>
      <c r="M115" s="46"/>
    </row>
    <row r="116" spans="1:13" ht="15.75">
      <c r="A116" s="55">
        <f t="shared" si="11"/>
        <v>104</v>
      </c>
      <c r="B116" s="55">
        <f t="shared" si="11"/>
        <v>31</v>
      </c>
      <c r="C116" s="56" t="s">
        <v>96</v>
      </c>
      <c r="D116" s="63" t="s">
        <v>76</v>
      </c>
      <c r="E116" s="57">
        <f t="shared" si="9"/>
        <v>7299.391881221055</v>
      </c>
      <c r="F116" s="57">
        <v>1002.6634879972269</v>
      </c>
      <c r="G116" s="57">
        <v>6296.7283932238279</v>
      </c>
      <c r="H116" s="67">
        <v>0.95</v>
      </c>
      <c r="I116" s="59" t="s">
        <v>308</v>
      </c>
      <c r="J116" s="46"/>
      <c r="K116" s="46"/>
      <c r="L116" s="46"/>
      <c r="M116" s="46"/>
    </row>
    <row r="117" spans="1:13" ht="15.75">
      <c r="A117" s="55">
        <f t="shared" si="11"/>
        <v>105</v>
      </c>
      <c r="B117" s="55">
        <f t="shared" si="11"/>
        <v>32</v>
      </c>
      <c r="C117" s="56" t="s">
        <v>97</v>
      </c>
      <c r="D117" s="63" t="s">
        <v>76</v>
      </c>
      <c r="E117" s="57">
        <f t="shared" si="9"/>
        <v>20951.073020322809</v>
      </c>
      <c r="F117" s="57">
        <v>7088.3378648459511</v>
      </c>
      <c r="G117" s="57">
        <v>13862.735155476857</v>
      </c>
      <c r="H117" s="67">
        <v>2.16</v>
      </c>
      <c r="I117" s="59" t="s">
        <v>308</v>
      </c>
      <c r="J117" s="46"/>
      <c r="K117" s="46"/>
      <c r="L117" s="46"/>
      <c r="M117" s="46"/>
    </row>
    <row r="118" spans="1:13" ht="15.75">
      <c r="A118" s="55">
        <f t="shared" ref="A118:B133" si="12">A117+1</f>
        <v>106</v>
      </c>
      <c r="B118" s="55">
        <f t="shared" si="12"/>
        <v>33</v>
      </c>
      <c r="C118" s="56" t="s">
        <v>17</v>
      </c>
      <c r="D118" s="63" t="s">
        <v>16</v>
      </c>
      <c r="E118" s="57">
        <f t="shared" si="9"/>
        <v>40743.246189110905</v>
      </c>
      <c r="F118" s="57">
        <v>15191.8169036319</v>
      </c>
      <c r="G118" s="57">
        <v>25551.429285479004</v>
      </c>
      <c r="H118" s="67">
        <v>13.67</v>
      </c>
      <c r="I118" s="59" t="s">
        <v>308</v>
      </c>
      <c r="J118" s="46"/>
      <c r="K118" s="46"/>
      <c r="L118" s="46"/>
      <c r="M118" s="46"/>
    </row>
    <row r="119" spans="1:13" ht="15.75">
      <c r="A119" s="55">
        <f t="shared" si="12"/>
        <v>107</v>
      </c>
      <c r="B119" s="55">
        <f t="shared" si="12"/>
        <v>34</v>
      </c>
      <c r="C119" s="56" t="s">
        <v>20</v>
      </c>
      <c r="D119" s="63" t="s">
        <v>16</v>
      </c>
      <c r="E119" s="57">
        <f t="shared" si="9"/>
        <v>64432.928375484364</v>
      </c>
      <c r="F119" s="57">
        <v>26045.832138353573</v>
      </c>
      <c r="G119" s="57">
        <v>38387.096237130791</v>
      </c>
      <c r="H119" s="67">
        <v>18.010000000000002</v>
      </c>
      <c r="I119" s="59" t="s">
        <v>308</v>
      </c>
      <c r="J119" s="46"/>
      <c r="K119" s="46"/>
      <c r="L119" s="46"/>
      <c r="M119" s="46"/>
    </row>
    <row r="120" spans="1:13" ht="15.75">
      <c r="A120" s="55">
        <f t="shared" si="12"/>
        <v>108</v>
      </c>
      <c r="B120" s="55">
        <f t="shared" si="12"/>
        <v>35</v>
      </c>
      <c r="C120" s="56" t="s">
        <v>21</v>
      </c>
      <c r="D120" s="63" t="s">
        <v>16</v>
      </c>
      <c r="E120" s="57">
        <f t="shared" si="9"/>
        <v>7307.0659009178853</v>
      </c>
      <c r="F120" s="57">
        <v>1406.6873025065738</v>
      </c>
      <c r="G120" s="57">
        <v>5900.378598411311</v>
      </c>
      <c r="H120" s="67">
        <v>1.74</v>
      </c>
      <c r="I120" s="59" t="s">
        <v>308</v>
      </c>
      <c r="J120" s="46"/>
      <c r="K120" s="46"/>
      <c r="L120" s="46"/>
      <c r="M120" s="46"/>
    </row>
    <row r="121" spans="1:13" ht="15.75">
      <c r="A121" s="55">
        <f t="shared" si="12"/>
        <v>109</v>
      </c>
      <c r="B121" s="55">
        <f t="shared" si="12"/>
        <v>36</v>
      </c>
      <c r="C121" s="56" t="s">
        <v>22</v>
      </c>
      <c r="D121" s="63" t="s">
        <v>16</v>
      </c>
      <c r="E121" s="57">
        <f t="shared" si="9"/>
        <v>12227.245119641815</v>
      </c>
      <c r="F121" s="57">
        <v>1184.923938878575</v>
      </c>
      <c r="G121" s="57">
        <v>11042.32118076324</v>
      </c>
      <c r="H121" s="67">
        <v>1.47</v>
      </c>
      <c r="I121" s="59" t="s">
        <v>308</v>
      </c>
      <c r="J121" s="46"/>
      <c r="K121" s="46"/>
      <c r="L121" s="46"/>
      <c r="M121" s="46"/>
    </row>
    <row r="122" spans="1:13" ht="15.75">
      <c r="A122" s="55">
        <f t="shared" si="12"/>
        <v>110</v>
      </c>
      <c r="B122" s="55">
        <f t="shared" si="12"/>
        <v>37</v>
      </c>
      <c r="C122" s="56" t="s">
        <v>23</v>
      </c>
      <c r="D122" s="63" t="s">
        <v>16</v>
      </c>
      <c r="E122" s="57">
        <f t="shared" si="9"/>
        <v>6591.338166297026</v>
      </c>
      <c r="F122" s="57">
        <v>1372.4443949585918</v>
      </c>
      <c r="G122" s="57">
        <v>5218.8937713384339</v>
      </c>
      <c r="H122" s="67">
        <v>1.26</v>
      </c>
      <c r="I122" s="59" t="s">
        <v>308</v>
      </c>
      <c r="J122" s="46"/>
      <c r="K122" s="46"/>
      <c r="L122" s="46"/>
      <c r="M122" s="46"/>
    </row>
    <row r="123" spans="1:13" ht="15.75">
      <c r="A123" s="55">
        <f t="shared" si="12"/>
        <v>111</v>
      </c>
      <c r="B123" s="55">
        <f t="shared" si="12"/>
        <v>38</v>
      </c>
      <c r="C123" s="56" t="s">
        <v>24</v>
      </c>
      <c r="D123" s="63" t="s">
        <v>16</v>
      </c>
      <c r="E123" s="57">
        <f t="shared" si="9"/>
        <v>6235.1997407249364</v>
      </c>
      <c r="F123" s="57">
        <v>3847.8931201393848</v>
      </c>
      <c r="G123" s="57">
        <v>2387.3066205855516</v>
      </c>
      <c r="H123" s="67">
        <v>0.4</v>
      </c>
      <c r="I123" s="59" t="s">
        <v>308</v>
      </c>
      <c r="J123" s="46"/>
      <c r="K123" s="46"/>
      <c r="L123" s="46"/>
      <c r="M123" s="46"/>
    </row>
    <row r="124" spans="1:13" ht="15.75">
      <c r="A124" s="55">
        <f t="shared" si="12"/>
        <v>112</v>
      </c>
      <c r="B124" s="55">
        <f t="shared" si="12"/>
        <v>39</v>
      </c>
      <c r="C124" s="56" t="s">
        <v>109</v>
      </c>
      <c r="D124" s="63" t="s">
        <v>98</v>
      </c>
      <c r="E124" s="57">
        <f t="shared" si="9"/>
        <v>7837.0778367164603</v>
      </c>
      <c r="F124" s="57">
        <v>2814.5734093352507</v>
      </c>
      <c r="G124" s="57">
        <v>5022.5044273812091</v>
      </c>
      <c r="H124" s="67">
        <v>0.78</v>
      </c>
      <c r="I124" s="59" t="s">
        <v>308</v>
      </c>
      <c r="J124" s="46"/>
      <c r="K124" s="46"/>
      <c r="L124" s="46"/>
      <c r="M124" s="46"/>
    </row>
    <row r="125" spans="1:13" ht="15.75">
      <c r="A125" s="55">
        <f t="shared" si="12"/>
        <v>113</v>
      </c>
      <c r="B125" s="55">
        <f t="shared" si="12"/>
        <v>40</v>
      </c>
      <c r="C125" s="56" t="s">
        <v>112</v>
      </c>
      <c r="D125" s="63" t="s">
        <v>98</v>
      </c>
      <c r="E125" s="57">
        <f t="shared" si="9"/>
        <v>4330.7502720587072</v>
      </c>
      <c r="F125" s="57">
        <v>943.41709689710308</v>
      </c>
      <c r="G125" s="57">
        <v>3387.3331751616042</v>
      </c>
      <c r="H125" s="67">
        <v>1.1000000000000001</v>
      </c>
      <c r="I125" s="59" t="s">
        <v>308</v>
      </c>
      <c r="J125" s="46"/>
      <c r="K125" s="46"/>
      <c r="L125" s="46"/>
      <c r="M125" s="46"/>
    </row>
    <row r="126" spans="1:13" ht="15.75">
      <c r="A126" s="55">
        <f t="shared" si="12"/>
        <v>114</v>
      </c>
      <c r="B126" s="55">
        <f t="shared" si="12"/>
        <v>41</v>
      </c>
      <c r="C126" s="56" t="s">
        <v>113</v>
      </c>
      <c r="D126" s="63" t="s">
        <v>98</v>
      </c>
      <c r="E126" s="57">
        <f t="shared" si="9"/>
        <v>2862.3608572360472</v>
      </c>
      <c r="F126" s="57">
        <v>1318.6113721481529</v>
      </c>
      <c r="G126" s="57">
        <v>1543.7494850878943</v>
      </c>
      <c r="H126" s="67">
        <v>0.37</v>
      </c>
      <c r="I126" s="59" t="s">
        <v>308</v>
      </c>
      <c r="J126" s="46"/>
      <c r="K126" s="46"/>
      <c r="L126" s="46"/>
      <c r="M126" s="46"/>
    </row>
    <row r="127" spans="1:13" ht="15.75">
      <c r="A127" s="55">
        <f t="shared" si="12"/>
        <v>115</v>
      </c>
      <c r="B127" s="55">
        <f t="shared" si="12"/>
        <v>42</v>
      </c>
      <c r="C127" s="56" t="s">
        <v>114</v>
      </c>
      <c r="D127" s="63" t="s">
        <v>98</v>
      </c>
      <c r="E127" s="57">
        <f t="shared" si="9"/>
        <v>3852.3632931332813</v>
      </c>
      <c r="F127" s="57">
        <v>1261.8578103711131</v>
      </c>
      <c r="G127" s="57">
        <v>2590.505482762168</v>
      </c>
      <c r="H127" s="67">
        <v>0.41</v>
      </c>
      <c r="I127" s="59" t="s">
        <v>308</v>
      </c>
      <c r="J127" s="46"/>
      <c r="K127" s="46"/>
      <c r="L127" s="46"/>
      <c r="M127" s="46"/>
    </row>
    <row r="128" spans="1:13" ht="15.75">
      <c r="A128" s="55">
        <f t="shared" si="12"/>
        <v>116</v>
      </c>
      <c r="B128" s="55">
        <f t="shared" si="12"/>
        <v>43</v>
      </c>
      <c r="C128" s="56" t="s">
        <v>115</v>
      </c>
      <c r="D128" s="63" t="s">
        <v>98</v>
      </c>
      <c r="E128" s="57">
        <f t="shared" si="9"/>
        <v>6104.2215270262168</v>
      </c>
      <c r="F128" s="57">
        <v>1553.6702552708821</v>
      </c>
      <c r="G128" s="57">
        <v>4550.5512717553347</v>
      </c>
      <c r="H128" s="67">
        <v>0.24</v>
      </c>
      <c r="I128" s="59" t="s">
        <v>308</v>
      </c>
      <c r="J128" s="46"/>
      <c r="K128" s="46"/>
      <c r="L128" s="46"/>
      <c r="M128" s="46"/>
    </row>
    <row r="129" spans="1:13" ht="15.75">
      <c r="A129" s="55">
        <f t="shared" si="12"/>
        <v>117</v>
      </c>
      <c r="B129" s="55">
        <f t="shared" si="12"/>
        <v>44</v>
      </c>
      <c r="C129" s="56" t="s">
        <v>116</v>
      </c>
      <c r="D129" s="63" t="s">
        <v>98</v>
      </c>
      <c r="E129" s="57">
        <f t="shared" si="9"/>
        <v>642.76962684477212</v>
      </c>
      <c r="F129" s="57">
        <v>549.76139560454521</v>
      </c>
      <c r="G129" s="57">
        <v>93.008231240226905</v>
      </c>
      <c r="H129" s="67">
        <v>0.09</v>
      </c>
      <c r="I129" s="59" t="s">
        <v>308</v>
      </c>
      <c r="J129" s="46"/>
      <c r="K129" s="46"/>
      <c r="L129" s="46"/>
      <c r="M129" s="46"/>
    </row>
    <row r="130" spans="1:13" ht="15.75">
      <c r="A130" s="55">
        <f t="shared" si="12"/>
        <v>118</v>
      </c>
      <c r="B130" s="55">
        <f t="shared" si="12"/>
        <v>45</v>
      </c>
      <c r="C130" s="56" t="s">
        <v>117</v>
      </c>
      <c r="D130" s="63" t="s">
        <v>98</v>
      </c>
      <c r="E130" s="57">
        <f t="shared" si="9"/>
        <v>2774.3082215738864</v>
      </c>
      <c r="F130" s="57">
        <v>416.63167714252802</v>
      </c>
      <c r="G130" s="57">
        <v>2357.6765444313583</v>
      </c>
      <c r="H130" s="67">
        <v>7.0000000000000007E-2</v>
      </c>
      <c r="I130" s="59" t="s">
        <v>308</v>
      </c>
      <c r="J130" s="46"/>
      <c r="K130" s="46"/>
      <c r="L130" s="46"/>
      <c r="M130" s="46"/>
    </row>
    <row r="131" spans="1:13" ht="15.75">
      <c r="A131" s="55">
        <f t="shared" si="12"/>
        <v>119</v>
      </c>
      <c r="B131" s="55">
        <f t="shared" si="12"/>
        <v>46</v>
      </c>
      <c r="C131" s="56" t="s">
        <v>60</v>
      </c>
      <c r="D131" s="63" t="s">
        <v>59</v>
      </c>
      <c r="E131" s="57">
        <f t="shared" si="9"/>
        <v>51992.238222007654</v>
      </c>
      <c r="F131" s="57">
        <v>42065.530384081467</v>
      </c>
      <c r="G131" s="57">
        <v>9926.7078379261875</v>
      </c>
      <c r="H131" s="67">
        <v>27.64</v>
      </c>
      <c r="I131" s="59" t="s">
        <v>308</v>
      </c>
      <c r="J131" s="46"/>
      <c r="K131" s="46"/>
      <c r="L131" s="46"/>
      <c r="M131" s="46"/>
    </row>
    <row r="132" spans="1:13" ht="15.75">
      <c r="A132" s="55">
        <f t="shared" si="12"/>
        <v>120</v>
      </c>
      <c r="B132" s="55">
        <f t="shared" si="12"/>
        <v>47</v>
      </c>
      <c r="C132" s="56" t="s">
        <v>61</v>
      </c>
      <c r="D132" s="63" t="s">
        <v>59</v>
      </c>
      <c r="E132" s="57">
        <f t="shared" si="9"/>
        <v>13655.215896893742</v>
      </c>
      <c r="F132" s="57">
        <v>2756.6166681725022</v>
      </c>
      <c r="G132" s="57">
        <v>10898.599228721239</v>
      </c>
      <c r="H132" s="67">
        <v>0.66</v>
      </c>
      <c r="I132" s="59" t="s">
        <v>308</v>
      </c>
      <c r="J132" s="46"/>
      <c r="K132" s="46"/>
      <c r="L132" s="46"/>
      <c r="M132" s="46"/>
    </row>
    <row r="133" spans="1:13" ht="15.75">
      <c r="A133" s="55">
        <f t="shared" si="12"/>
        <v>121</v>
      </c>
      <c r="B133" s="55">
        <f t="shared" si="12"/>
        <v>48</v>
      </c>
      <c r="C133" s="56" t="s">
        <v>62</v>
      </c>
      <c r="D133" s="63" t="s">
        <v>59</v>
      </c>
      <c r="E133" s="57">
        <f t="shared" si="9"/>
        <v>4417.4672523603003</v>
      </c>
      <c r="F133" s="57">
        <v>313.98220600609505</v>
      </c>
      <c r="G133" s="57">
        <v>4103.4850463542052</v>
      </c>
      <c r="H133" s="67">
        <v>0.46</v>
      </c>
      <c r="I133" s="59" t="s">
        <v>308</v>
      </c>
      <c r="J133" s="46"/>
      <c r="K133" s="46"/>
      <c r="L133" s="46"/>
      <c r="M133" s="46"/>
    </row>
    <row r="134" spans="1:13" ht="15.75">
      <c r="A134" s="55">
        <f t="shared" ref="A134:B149" si="13">A133+1</f>
        <v>122</v>
      </c>
      <c r="B134" s="55">
        <f t="shared" si="13"/>
        <v>49</v>
      </c>
      <c r="C134" s="56" t="s">
        <v>63</v>
      </c>
      <c r="D134" s="63" t="s">
        <v>59</v>
      </c>
      <c r="E134" s="57">
        <f t="shared" si="9"/>
        <v>10981.430703661019</v>
      </c>
      <c r="F134" s="57">
        <v>1947.9593275450104</v>
      </c>
      <c r="G134" s="57">
        <v>9033.4713761160092</v>
      </c>
      <c r="H134" s="67">
        <v>0.11</v>
      </c>
      <c r="I134" s="59" t="s">
        <v>308</v>
      </c>
      <c r="J134" s="46"/>
      <c r="K134" s="46"/>
      <c r="L134" s="46"/>
      <c r="M134" s="46"/>
    </row>
    <row r="135" spans="1:13" ht="15.75">
      <c r="A135" s="55">
        <f t="shared" si="13"/>
        <v>123</v>
      </c>
      <c r="B135" s="55">
        <f t="shared" si="13"/>
        <v>50</v>
      </c>
      <c r="C135" s="56" t="s">
        <v>64</v>
      </c>
      <c r="D135" s="63" t="s">
        <v>59</v>
      </c>
      <c r="E135" s="57">
        <f t="shared" si="9"/>
        <v>4105.7567507039912</v>
      </c>
      <c r="F135" s="57">
        <v>851.78943477373537</v>
      </c>
      <c r="G135" s="57">
        <v>3253.9673159302556</v>
      </c>
      <c r="H135" s="67">
        <v>0.32</v>
      </c>
      <c r="I135" s="59" t="s">
        <v>308</v>
      </c>
      <c r="J135" s="46"/>
      <c r="K135" s="46"/>
      <c r="L135" s="46"/>
      <c r="M135" s="46"/>
    </row>
    <row r="136" spans="1:13" ht="15.75">
      <c r="A136" s="55">
        <f t="shared" si="13"/>
        <v>124</v>
      </c>
      <c r="B136" s="55">
        <f t="shared" si="13"/>
        <v>51</v>
      </c>
      <c r="C136" s="56" t="s">
        <v>65</v>
      </c>
      <c r="D136" s="63" t="s">
        <v>59</v>
      </c>
      <c r="E136" s="57">
        <f t="shared" si="9"/>
        <v>9065.992797492785</v>
      </c>
      <c r="F136" s="57">
        <v>5324.7145755592728</v>
      </c>
      <c r="G136" s="57">
        <v>3741.2782219335122</v>
      </c>
      <c r="H136" s="67">
        <v>2</v>
      </c>
      <c r="I136" s="59" t="s">
        <v>308</v>
      </c>
      <c r="J136" s="46"/>
      <c r="K136" s="46"/>
      <c r="L136" s="46"/>
      <c r="M136" s="46"/>
    </row>
    <row r="137" spans="1:13" ht="15.75">
      <c r="A137" s="55">
        <f t="shared" si="13"/>
        <v>125</v>
      </c>
      <c r="B137" s="55">
        <f t="shared" si="13"/>
        <v>52</v>
      </c>
      <c r="C137" s="56" t="s">
        <v>66</v>
      </c>
      <c r="D137" s="63" t="s">
        <v>59</v>
      </c>
      <c r="E137" s="57">
        <f t="shared" si="9"/>
        <v>8753.6557681219492</v>
      </c>
      <c r="F137" s="57">
        <v>777.96643222892044</v>
      </c>
      <c r="G137" s="57">
        <v>7975.6893358930283</v>
      </c>
      <c r="H137" s="67">
        <v>0.18</v>
      </c>
      <c r="I137" s="59" t="s">
        <v>308</v>
      </c>
      <c r="J137" s="46"/>
      <c r="K137" s="46"/>
      <c r="L137" s="46"/>
      <c r="M137" s="46"/>
    </row>
    <row r="138" spans="1:13" ht="15.75">
      <c r="A138" s="55">
        <f t="shared" si="13"/>
        <v>126</v>
      </c>
      <c r="B138" s="55">
        <f t="shared" si="13"/>
        <v>53</v>
      </c>
      <c r="C138" s="56" t="s">
        <v>67</v>
      </c>
      <c r="D138" s="63" t="s">
        <v>59</v>
      </c>
      <c r="E138" s="57">
        <f t="shared" si="9"/>
        <v>9103.5970249507354</v>
      </c>
      <c r="F138" s="57">
        <v>2644.1848272795951</v>
      </c>
      <c r="G138" s="57">
        <v>6459.4121976711403</v>
      </c>
      <c r="H138" s="67">
        <v>2.41</v>
      </c>
      <c r="I138" s="59" t="s">
        <v>308</v>
      </c>
      <c r="J138" s="46"/>
      <c r="K138" s="46"/>
      <c r="L138" s="46"/>
      <c r="M138" s="46"/>
    </row>
    <row r="139" spans="1:13" ht="15.75">
      <c r="A139" s="55">
        <f t="shared" si="13"/>
        <v>127</v>
      </c>
      <c r="B139" s="55">
        <f t="shared" si="13"/>
        <v>54</v>
      </c>
      <c r="C139" s="56" t="s">
        <v>68</v>
      </c>
      <c r="D139" s="63" t="s">
        <v>59</v>
      </c>
      <c r="E139" s="57">
        <f t="shared" si="9"/>
        <v>53564.776138328467</v>
      </c>
      <c r="F139" s="57">
        <v>34241.003706634416</v>
      </c>
      <c r="G139" s="57">
        <v>19323.772431694051</v>
      </c>
      <c r="H139" s="67">
        <v>1.66</v>
      </c>
      <c r="I139" s="59" t="s">
        <v>308</v>
      </c>
      <c r="J139" s="46"/>
      <c r="K139" s="46"/>
      <c r="L139" s="46"/>
      <c r="M139" s="46"/>
    </row>
    <row r="140" spans="1:13" ht="15.75">
      <c r="A140" s="55">
        <f t="shared" si="13"/>
        <v>128</v>
      </c>
      <c r="B140" s="55">
        <f t="shared" si="13"/>
        <v>55</v>
      </c>
      <c r="C140" s="56" t="s">
        <v>69</v>
      </c>
      <c r="D140" s="63" t="s">
        <v>59</v>
      </c>
      <c r="E140" s="57">
        <f t="shared" si="9"/>
        <v>19339.700308072639</v>
      </c>
      <c r="F140" s="57">
        <v>6037.1257730417728</v>
      </c>
      <c r="G140" s="57">
        <v>13302.574535030866</v>
      </c>
      <c r="H140" s="67">
        <v>3.53</v>
      </c>
      <c r="I140" s="59" t="s">
        <v>308</v>
      </c>
      <c r="J140" s="46"/>
      <c r="K140" s="46"/>
      <c r="L140" s="46"/>
      <c r="M140" s="46"/>
    </row>
    <row r="141" spans="1:13" ht="15.75">
      <c r="A141" s="55">
        <f t="shared" si="13"/>
        <v>129</v>
      </c>
      <c r="B141" s="55">
        <f t="shared" si="13"/>
        <v>56</v>
      </c>
      <c r="C141" s="56" t="s">
        <v>183</v>
      </c>
      <c r="D141" s="63" t="s">
        <v>183</v>
      </c>
      <c r="E141" s="57">
        <f t="shared" si="9"/>
        <v>288587.59872284648</v>
      </c>
      <c r="F141" s="57">
        <v>288587.59872284648</v>
      </c>
      <c r="G141" s="57">
        <v>0</v>
      </c>
      <c r="H141" s="67">
        <v>513.84</v>
      </c>
      <c r="I141" s="59" t="s">
        <v>308</v>
      </c>
      <c r="J141" s="46"/>
      <c r="K141" s="46"/>
      <c r="L141" s="46"/>
      <c r="M141" s="46"/>
    </row>
    <row r="142" spans="1:13" ht="15.75">
      <c r="A142" s="55">
        <f t="shared" si="13"/>
        <v>130</v>
      </c>
      <c r="B142" s="55">
        <f t="shared" si="13"/>
        <v>57</v>
      </c>
      <c r="C142" s="56" t="s">
        <v>186</v>
      </c>
      <c r="D142" s="63" t="s">
        <v>183</v>
      </c>
      <c r="E142" s="57">
        <f t="shared" si="9"/>
        <v>235166.64827939996</v>
      </c>
      <c r="F142" s="57">
        <v>235166.64827939996</v>
      </c>
      <c r="G142" s="57">
        <v>0</v>
      </c>
      <c r="H142" s="67">
        <v>163.68</v>
      </c>
      <c r="I142" s="59" t="s">
        <v>308</v>
      </c>
      <c r="J142" s="46"/>
      <c r="K142" s="46"/>
      <c r="L142" s="46"/>
      <c r="M142" s="46"/>
    </row>
    <row r="143" spans="1:13" ht="15.75">
      <c r="A143" s="55">
        <f t="shared" si="13"/>
        <v>131</v>
      </c>
      <c r="B143" s="55">
        <f t="shared" si="13"/>
        <v>58</v>
      </c>
      <c r="C143" s="56" t="s">
        <v>187</v>
      </c>
      <c r="D143" s="63" t="s">
        <v>183</v>
      </c>
      <c r="E143" s="57">
        <f t="shared" si="9"/>
        <v>113747.05456588756</v>
      </c>
      <c r="F143" s="57">
        <v>113747.05456588756</v>
      </c>
      <c r="G143" s="57">
        <v>0</v>
      </c>
      <c r="H143" s="67">
        <v>63.02</v>
      </c>
      <c r="I143" s="59" t="s">
        <v>308</v>
      </c>
      <c r="J143" s="46"/>
      <c r="K143" s="46"/>
      <c r="L143" s="46"/>
      <c r="M143" s="46"/>
    </row>
    <row r="144" spans="1:13" ht="15.75">
      <c r="A144" s="55">
        <f t="shared" si="13"/>
        <v>132</v>
      </c>
      <c r="B144" s="55">
        <f t="shared" si="13"/>
        <v>59</v>
      </c>
      <c r="C144" s="56" t="s">
        <v>188</v>
      </c>
      <c r="D144" s="63" t="s">
        <v>183</v>
      </c>
      <c r="E144" s="57">
        <f t="shared" si="9"/>
        <v>143805.24268056705</v>
      </c>
      <c r="F144" s="57">
        <v>143805.24268056705</v>
      </c>
      <c r="G144" s="57">
        <v>0</v>
      </c>
      <c r="H144" s="67">
        <v>88.58</v>
      </c>
      <c r="I144" s="59" t="s">
        <v>308</v>
      </c>
      <c r="J144" s="46"/>
      <c r="K144" s="46"/>
      <c r="L144" s="46"/>
      <c r="M144" s="46"/>
    </row>
    <row r="145" spans="1:13" ht="15.75">
      <c r="A145" s="55">
        <f t="shared" si="13"/>
        <v>133</v>
      </c>
      <c r="B145" s="55">
        <f t="shared" si="13"/>
        <v>60</v>
      </c>
      <c r="C145" s="56" t="s">
        <v>189</v>
      </c>
      <c r="D145" s="63" t="s">
        <v>183</v>
      </c>
      <c r="E145" s="57">
        <f t="shared" si="9"/>
        <v>140796.62918931647</v>
      </c>
      <c r="F145" s="57">
        <v>140796.62918931647</v>
      </c>
      <c r="G145" s="57">
        <v>0</v>
      </c>
      <c r="H145" s="67">
        <v>34.28</v>
      </c>
      <c r="I145" s="59" t="s">
        <v>308</v>
      </c>
      <c r="J145" s="46"/>
      <c r="K145" s="46"/>
      <c r="L145" s="46"/>
      <c r="M145" s="46"/>
    </row>
    <row r="146" spans="1:13" ht="15.75">
      <c r="A146" s="55">
        <f t="shared" si="13"/>
        <v>134</v>
      </c>
      <c r="B146" s="55">
        <f t="shared" si="13"/>
        <v>61</v>
      </c>
      <c r="C146" s="56" t="s">
        <v>190</v>
      </c>
      <c r="D146" s="63" t="s">
        <v>183</v>
      </c>
      <c r="E146" s="57">
        <f t="shared" si="9"/>
        <v>71729.279338152221</v>
      </c>
      <c r="F146" s="57">
        <v>71729.279338152221</v>
      </c>
      <c r="G146" s="57">
        <v>0</v>
      </c>
      <c r="H146" s="67">
        <v>34.28</v>
      </c>
      <c r="I146" s="59" t="s">
        <v>308</v>
      </c>
      <c r="J146" s="46"/>
      <c r="K146" s="46"/>
      <c r="L146" s="46"/>
      <c r="M146" s="46"/>
    </row>
    <row r="147" spans="1:13" ht="15.75">
      <c r="A147" s="55">
        <f t="shared" si="13"/>
        <v>135</v>
      </c>
      <c r="B147" s="55">
        <f t="shared" si="13"/>
        <v>62</v>
      </c>
      <c r="C147" s="56" t="s">
        <v>191</v>
      </c>
      <c r="D147" s="63" t="s">
        <v>183</v>
      </c>
      <c r="E147" s="57">
        <f t="shared" si="9"/>
        <v>149546.48986547277</v>
      </c>
      <c r="F147" s="57">
        <v>149546.48986547277</v>
      </c>
      <c r="G147" s="57">
        <v>0</v>
      </c>
      <c r="H147" s="67">
        <v>66.59</v>
      </c>
      <c r="I147" s="59" t="s">
        <v>308</v>
      </c>
      <c r="J147" s="46"/>
      <c r="K147" s="46"/>
      <c r="L147" s="46"/>
      <c r="M147" s="46"/>
    </row>
    <row r="148" spans="1:13" ht="15.75">
      <c r="A148" s="55">
        <f t="shared" si="13"/>
        <v>136</v>
      </c>
      <c r="B148" s="55">
        <f t="shared" si="13"/>
        <v>63</v>
      </c>
      <c r="C148" s="56" t="s">
        <v>192</v>
      </c>
      <c r="D148" s="63" t="s">
        <v>183</v>
      </c>
      <c r="E148" s="57">
        <f t="shared" ref="E148:E167" si="14">G148+F148</f>
        <v>41617.363285910586</v>
      </c>
      <c r="F148" s="57">
        <v>41617.363285910586</v>
      </c>
      <c r="G148" s="57">
        <v>0</v>
      </c>
      <c r="H148" s="67">
        <v>17.48</v>
      </c>
      <c r="I148" s="59" t="s">
        <v>308</v>
      </c>
      <c r="J148" s="46"/>
      <c r="K148" s="46"/>
      <c r="L148" s="46"/>
      <c r="M148" s="46"/>
    </row>
    <row r="149" spans="1:13" ht="15.75">
      <c r="A149" s="55">
        <f t="shared" si="13"/>
        <v>137</v>
      </c>
      <c r="B149" s="55">
        <f t="shared" si="13"/>
        <v>64</v>
      </c>
      <c r="C149" s="56" t="s">
        <v>193</v>
      </c>
      <c r="D149" s="63" t="s">
        <v>183</v>
      </c>
      <c r="E149" s="57">
        <f t="shared" si="14"/>
        <v>14924.741027054097</v>
      </c>
      <c r="F149" s="57">
        <v>11202.860899298386</v>
      </c>
      <c r="G149" s="57">
        <v>3721.88012775571</v>
      </c>
      <c r="H149" s="67">
        <v>2.17</v>
      </c>
      <c r="I149" s="59" t="s">
        <v>308</v>
      </c>
      <c r="J149" s="46"/>
      <c r="K149" s="46"/>
      <c r="L149" s="46"/>
      <c r="M149" s="46"/>
    </row>
    <row r="150" spans="1:13" ht="15.75">
      <c r="A150" s="55">
        <f t="shared" ref="A150:B165" si="15">A149+1</f>
        <v>138</v>
      </c>
      <c r="B150" s="55">
        <f t="shared" si="15"/>
        <v>65</v>
      </c>
      <c r="C150" s="56" t="s">
        <v>194</v>
      </c>
      <c r="D150" s="63" t="s">
        <v>183</v>
      </c>
      <c r="E150" s="57">
        <f t="shared" si="14"/>
        <v>196131.13705806129</v>
      </c>
      <c r="F150" s="57">
        <v>196131.13705806129</v>
      </c>
      <c r="G150" s="57">
        <v>0</v>
      </c>
      <c r="H150" s="67">
        <v>33.82</v>
      </c>
      <c r="I150" s="59" t="s">
        <v>308</v>
      </c>
      <c r="J150" s="46"/>
      <c r="K150" s="46"/>
      <c r="L150" s="46"/>
      <c r="M150" s="46"/>
    </row>
    <row r="151" spans="1:13" ht="15.75">
      <c r="A151" s="55">
        <f t="shared" si="15"/>
        <v>139</v>
      </c>
      <c r="B151" s="55">
        <f t="shared" si="15"/>
        <v>66</v>
      </c>
      <c r="C151" s="56" t="s">
        <v>195</v>
      </c>
      <c r="D151" s="63" t="s">
        <v>183</v>
      </c>
      <c r="E151" s="57">
        <f t="shared" si="14"/>
        <v>21550.387990088129</v>
      </c>
      <c r="F151" s="57">
        <v>19909.531127640003</v>
      </c>
      <c r="G151" s="57">
        <v>1640.8568624481268</v>
      </c>
      <c r="H151" s="67">
        <v>14.13</v>
      </c>
      <c r="I151" s="59" t="s">
        <v>308</v>
      </c>
      <c r="J151" s="46"/>
      <c r="K151" s="46"/>
      <c r="L151" s="46"/>
      <c r="M151" s="46"/>
    </row>
    <row r="152" spans="1:13" ht="15.75">
      <c r="A152" s="55">
        <f t="shared" si="15"/>
        <v>140</v>
      </c>
      <c r="B152" s="55">
        <f t="shared" si="15"/>
        <v>67</v>
      </c>
      <c r="C152" s="56" t="s">
        <v>196</v>
      </c>
      <c r="D152" s="63" t="s">
        <v>183</v>
      </c>
      <c r="E152" s="57">
        <f t="shared" si="14"/>
        <v>82090.765686914063</v>
      </c>
      <c r="F152" s="57">
        <v>82090.765686914063</v>
      </c>
      <c r="G152" s="57">
        <v>0</v>
      </c>
      <c r="H152" s="67">
        <v>32.69</v>
      </c>
      <c r="I152" s="59" t="s">
        <v>308</v>
      </c>
      <c r="J152" s="46"/>
      <c r="K152" s="46"/>
      <c r="L152" s="46"/>
      <c r="M152" s="46"/>
    </row>
    <row r="153" spans="1:13" ht="15.75">
      <c r="A153" s="55">
        <f t="shared" si="15"/>
        <v>141</v>
      </c>
      <c r="B153" s="55">
        <f t="shared" si="15"/>
        <v>68</v>
      </c>
      <c r="C153" s="56" t="s">
        <v>197</v>
      </c>
      <c r="D153" s="63" t="s">
        <v>183</v>
      </c>
      <c r="E153" s="57">
        <f t="shared" si="14"/>
        <v>24473.747734986708</v>
      </c>
      <c r="F153" s="57">
        <v>16756.306738419778</v>
      </c>
      <c r="G153" s="57">
        <v>7717.4409965669292</v>
      </c>
      <c r="H153" s="67">
        <v>4.0599999999999996</v>
      </c>
      <c r="I153" s="59" t="s">
        <v>308</v>
      </c>
      <c r="J153" s="46"/>
      <c r="K153" s="46"/>
      <c r="L153" s="46"/>
      <c r="M153" s="46"/>
    </row>
    <row r="154" spans="1:13" ht="15.75">
      <c r="A154" s="55">
        <f t="shared" si="15"/>
        <v>142</v>
      </c>
      <c r="B154" s="55">
        <f t="shared" si="15"/>
        <v>69</v>
      </c>
      <c r="C154" s="56" t="s">
        <v>199</v>
      </c>
      <c r="D154" s="63" t="s">
        <v>183</v>
      </c>
      <c r="E154" s="57">
        <f t="shared" si="14"/>
        <v>31588.298575225275</v>
      </c>
      <c r="F154" s="57">
        <v>25957.035226207001</v>
      </c>
      <c r="G154" s="57">
        <v>5631.2633490182743</v>
      </c>
      <c r="H154" s="67">
        <v>11.05</v>
      </c>
      <c r="I154" s="59" t="s">
        <v>308</v>
      </c>
      <c r="J154" s="46"/>
      <c r="K154" s="46"/>
      <c r="L154" s="46"/>
      <c r="M154" s="46"/>
    </row>
    <row r="155" spans="1:13" ht="15.75">
      <c r="A155" s="55">
        <f t="shared" si="15"/>
        <v>143</v>
      </c>
      <c r="B155" s="55">
        <f t="shared" si="15"/>
        <v>70</v>
      </c>
      <c r="C155" s="56" t="s">
        <v>200</v>
      </c>
      <c r="D155" s="63" t="s">
        <v>183</v>
      </c>
      <c r="E155" s="57">
        <f t="shared" si="14"/>
        <v>12189.169523434466</v>
      </c>
      <c r="F155" s="57">
        <v>5417.1285447717437</v>
      </c>
      <c r="G155" s="57">
        <v>6772.0409786627224</v>
      </c>
      <c r="H155" s="67">
        <v>0.25</v>
      </c>
      <c r="I155" s="59" t="s">
        <v>308</v>
      </c>
      <c r="J155" s="46"/>
      <c r="K155" s="46"/>
      <c r="L155" s="46"/>
      <c r="M155" s="46"/>
    </row>
    <row r="156" spans="1:13" ht="15.75">
      <c r="A156" s="55">
        <f t="shared" si="15"/>
        <v>144</v>
      </c>
      <c r="B156" s="55">
        <f t="shared" si="15"/>
        <v>71</v>
      </c>
      <c r="C156" s="56" t="s">
        <v>201</v>
      </c>
      <c r="D156" s="63" t="s">
        <v>183</v>
      </c>
      <c r="E156" s="57">
        <f t="shared" si="14"/>
        <v>84755.418824994253</v>
      </c>
      <c r="F156" s="57">
        <v>84755.418824994253</v>
      </c>
      <c r="G156" s="57">
        <v>0</v>
      </c>
      <c r="H156" s="67">
        <v>39.93</v>
      </c>
      <c r="I156" s="59" t="s">
        <v>308</v>
      </c>
      <c r="J156" s="46"/>
      <c r="K156" s="46"/>
      <c r="L156" s="46"/>
      <c r="M156" s="46"/>
    </row>
    <row r="157" spans="1:13" ht="15.75">
      <c r="A157" s="55">
        <f t="shared" si="15"/>
        <v>145</v>
      </c>
      <c r="B157" s="55">
        <f t="shared" si="15"/>
        <v>72</v>
      </c>
      <c r="C157" s="56" t="s">
        <v>203</v>
      </c>
      <c r="D157" s="63" t="s">
        <v>202</v>
      </c>
      <c r="E157" s="57">
        <f t="shared" si="14"/>
        <v>14919.17234519476</v>
      </c>
      <c r="F157" s="57">
        <v>6824.3451301664554</v>
      </c>
      <c r="G157" s="57">
        <v>8094.8272150283046</v>
      </c>
      <c r="H157" s="67">
        <v>3.89</v>
      </c>
      <c r="I157" s="59" t="s">
        <v>308</v>
      </c>
      <c r="J157" s="46"/>
      <c r="K157" s="46"/>
      <c r="L157" s="46"/>
      <c r="M157" s="46"/>
    </row>
    <row r="158" spans="1:13" ht="15.75">
      <c r="A158" s="55">
        <f t="shared" si="15"/>
        <v>146</v>
      </c>
      <c r="B158" s="55">
        <f t="shared" si="15"/>
        <v>73</v>
      </c>
      <c r="C158" s="56" t="s">
        <v>204</v>
      </c>
      <c r="D158" s="63" t="s">
        <v>202</v>
      </c>
      <c r="E158" s="57">
        <f t="shared" si="14"/>
        <v>18373.776451300884</v>
      </c>
      <c r="F158" s="57">
        <v>4956.8094944328786</v>
      </c>
      <c r="G158" s="57">
        <v>13416.966956868006</v>
      </c>
      <c r="H158" s="67">
        <v>3.36</v>
      </c>
      <c r="I158" s="59" t="s">
        <v>308</v>
      </c>
      <c r="J158" s="46"/>
      <c r="K158" s="46"/>
      <c r="L158" s="46"/>
      <c r="M158" s="46"/>
    </row>
    <row r="159" spans="1:13" ht="15.75">
      <c r="A159" s="55">
        <f t="shared" si="15"/>
        <v>147</v>
      </c>
      <c r="B159" s="55">
        <f t="shared" si="15"/>
        <v>74</v>
      </c>
      <c r="C159" s="56" t="s">
        <v>205</v>
      </c>
      <c r="D159" s="63" t="s">
        <v>202</v>
      </c>
      <c r="E159" s="57">
        <f t="shared" si="14"/>
        <v>6500.2678352952953</v>
      </c>
      <c r="F159" s="57">
        <v>1976.5840067314052</v>
      </c>
      <c r="G159" s="57">
        <v>4523.6838285638896</v>
      </c>
      <c r="H159" s="67">
        <v>1.46</v>
      </c>
      <c r="I159" s="59" t="s">
        <v>308</v>
      </c>
      <c r="J159" s="46"/>
      <c r="K159" s="46"/>
      <c r="L159" s="46"/>
      <c r="M159" s="46"/>
    </row>
    <row r="160" spans="1:13" ht="15.75">
      <c r="A160" s="55">
        <f t="shared" si="15"/>
        <v>148</v>
      </c>
      <c r="B160" s="55">
        <f t="shared" si="15"/>
        <v>75</v>
      </c>
      <c r="C160" s="56" t="s">
        <v>206</v>
      </c>
      <c r="D160" s="63" t="s">
        <v>202</v>
      </c>
      <c r="E160" s="57">
        <f t="shared" si="14"/>
        <v>6237.7852869645267</v>
      </c>
      <c r="F160" s="57">
        <v>2598.2162559784206</v>
      </c>
      <c r="G160" s="57">
        <v>3639.5690309861061</v>
      </c>
      <c r="H160" s="67">
        <v>1.1399999999999999</v>
      </c>
      <c r="I160" s="59" t="s">
        <v>308</v>
      </c>
      <c r="J160" s="46"/>
      <c r="K160" s="46"/>
      <c r="L160" s="46"/>
      <c r="M160" s="46"/>
    </row>
    <row r="161" spans="1:13" ht="15.75">
      <c r="A161" s="55">
        <f t="shared" si="15"/>
        <v>149</v>
      </c>
      <c r="B161" s="55">
        <f t="shared" si="15"/>
        <v>76</v>
      </c>
      <c r="C161" s="56" t="s">
        <v>207</v>
      </c>
      <c r="D161" s="63" t="s">
        <v>202</v>
      </c>
      <c r="E161" s="57">
        <f t="shared" si="14"/>
        <v>6793.9201526609668</v>
      </c>
      <c r="F161" s="57">
        <v>2531.6839773544016</v>
      </c>
      <c r="G161" s="57">
        <v>4262.2361753065652</v>
      </c>
      <c r="H161" s="67">
        <v>1.37</v>
      </c>
      <c r="I161" s="59" t="s">
        <v>308</v>
      </c>
      <c r="J161" s="46"/>
      <c r="K161" s="46"/>
      <c r="L161" s="46"/>
      <c r="M161" s="46"/>
    </row>
    <row r="162" spans="1:13" ht="15.75">
      <c r="A162" s="55">
        <f t="shared" si="15"/>
        <v>150</v>
      </c>
      <c r="B162" s="55">
        <f t="shared" si="15"/>
        <v>77</v>
      </c>
      <c r="C162" s="56" t="s">
        <v>208</v>
      </c>
      <c r="D162" s="63" t="s">
        <v>202</v>
      </c>
      <c r="E162" s="57">
        <f t="shared" si="14"/>
        <v>5105.6694571010094</v>
      </c>
      <c r="F162" s="57">
        <v>1603.0602586850266</v>
      </c>
      <c r="G162" s="57">
        <v>3502.609198415983</v>
      </c>
      <c r="H162" s="67">
        <v>1.1299999999999999</v>
      </c>
      <c r="I162" s="59" t="s">
        <v>308</v>
      </c>
      <c r="J162" s="46"/>
      <c r="K162" s="46"/>
      <c r="L162" s="46"/>
      <c r="M162" s="46"/>
    </row>
    <row r="163" spans="1:13" ht="15.75">
      <c r="A163" s="55">
        <f t="shared" si="15"/>
        <v>151</v>
      </c>
      <c r="B163" s="55">
        <f t="shared" si="15"/>
        <v>78</v>
      </c>
      <c r="C163" s="56" t="s">
        <v>10</v>
      </c>
      <c r="D163" s="63" t="s">
        <v>202</v>
      </c>
      <c r="E163" s="57">
        <f t="shared" si="14"/>
        <v>6014.5466169018619</v>
      </c>
      <c r="F163" s="57">
        <v>2219.1583763058366</v>
      </c>
      <c r="G163" s="57">
        <v>3795.3882405960253</v>
      </c>
      <c r="H163" s="67">
        <v>0.78</v>
      </c>
      <c r="I163" s="59" t="s">
        <v>308</v>
      </c>
      <c r="J163" s="46"/>
      <c r="K163" s="46"/>
      <c r="L163" s="46"/>
      <c r="M163" s="46"/>
    </row>
    <row r="164" spans="1:13" ht="15.75">
      <c r="A164" s="55">
        <f t="shared" si="15"/>
        <v>152</v>
      </c>
      <c r="B164" s="55">
        <f t="shared" si="15"/>
        <v>79</v>
      </c>
      <c r="C164" s="56" t="s">
        <v>209</v>
      </c>
      <c r="D164" s="63" t="s">
        <v>202</v>
      </c>
      <c r="E164" s="57">
        <f t="shared" si="14"/>
        <v>5790.6848512106726</v>
      </c>
      <c r="F164" s="57">
        <v>906.41145802125288</v>
      </c>
      <c r="G164" s="57">
        <v>4884.2733931894199</v>
      </c>
      <c r="H164" s="67">
        <v>0.76</v>
      </c>
      <c r="I164" s="59" t="s">
        <v>308</v>
      </c>
      <c r="J164" s="46"/>
      <c r="K164" s="46"/>
      <c r="L164" s="46"/>
      <c r="M164" s="46"/>
    </row>
    <row r="165" spans="1:13" ht="15.75">
      <c r="A165" s="55">
        <f t="shared" si="15"/>
        <v>153</v>
      </c>
      <c r="B165" s="55">
        <f t="shared" si="15"/>
        <v>80</v>
      </c>
      <c r="C165" s="56" t="s">
        <v>210</v>
      </c>
      <c r="D165" s="63" t="s">
        <v>202</v>
      </c>
      <c r="E165" s="57">
        <f t="shared" si="14"/>
        <v>3572.2846995196182</v>
      </c>
      <c r="F165" s="57">
        <v>2021.8355234351891</v>
      </c>
      <c r="G165" s="57">
        <v>1550.4491760844292</v>
      </c>
      <c r="H165" s="67">
        <v>0.32</v>
      </c>
      <c r="I165" s="59" t="s">
        <v>308</v>
      </c>
      <c r="J165" s="46"/>
      <c r="K165" s="46"/>
      <c r="L165" s="46"/>
      <c r="M165" s="46"/>
    </row>
    <row r="166" spans="1:13" ht="15.75">
      <c r="A166" s="55">
        <f t="shared" ref="A166:B167" si="16">A165+1</f>
        <v>154</v>
      </c>
      <c r="B166" s="55">
        <f t="shared" si="16"/>
        <v>81</v>
      </c>
      <c r="C166" s="56" t="s">
        <v>172</v>
      </c>
      <c r="D166" s="63" t="s">
        <v>163</v>
      </c>
      <c r="E166" s="57">
        <f t="shared" si="14"/>
        <v>6136.2373680389337</v>
      </c>
      <c r="F166" s="57">
        <v>943.84752669797842</v>
      </c>
      <c r="G166" s="57">
        <v>5192.3898413409552</v>
      </c>
      <c r="H166" s="67">
        <v>0.48</v>
      </c>
      <c r="I166" s="59" t="s">
        <v>308</v>
      </c>
      <c r="J166" s="46"/>
      <c r="K166" s="46"/>
      <c r="L166" s="46"/>
      <c r="M166" s="46"/>
    </row>
    <row r="167" spans="1:13" ht="15.75">
      <c r="A167" s="55">
        <f t="shared" si="16"/>
        <v>155</v>
      </c>
      <c r="B167" s="55">
        <f t="shared" si="16"/>
        <v>82</v>
      </c>
      <c r="C167" s="56" t="s">
        <v>173</v>
      </c>
      <c r="D167" s="63" t="s">
        <v>163</v>
      </c>
      <c r="E167" s="57">
        <f t="shared" si="14"/>
        <v>4762.2007953285347</v>
      </c>
      <c r="F167" s="57">
        <v>703.69682622466053</v>
      </c>
      <c r="G167" s="57">
        <v>4058.5039691038742</v>
      </c>
      <c r="H167" s="67">
        <v>0.37</v>
      </c>
      <c r="I167" s="59" t="s">
        <v>308</v>
      </c>
      <c r="J167" s="46"/>
      <c r="K167" s="46"/>
      <c r="L167" s="46"/>
      <c r="M167" s="46"/>
    </row>
    <row r="168" spans="1:13" ht="15.75">
      <c r="A168" s="55"/>
      <c r="B168" s="55">
        <v>83</v>
      </c>
      <c r="C168" s="56" t="s">
        <v>300</v>
      </c>
      <c r="D168" s="63"/>
      <c r="E168" s="57"/>
      <c r="F168" s="57"/>
      <c r="G168" s="57"/>
      <c r="H168" s="67">
        <v>500</v>
      </c>
      <c r="I168" s="59" t="s">
        <v>308</v>
      </c>
      <c r="J168" s="46"/>
      <c r="K168" s="46"/>
      <c r="L168" s="46"/>
      <c r="M168" s="46"/>
    </row>
    <row r="169" spans="1:13" ht="15.75">
      <c r="A169" s="55"/>
      <c r="B169" s="55"/>
      <c r="C169" s="47" t="s">
        <v>295</v>
      </c>
      <c r="D169" s="63"/>
      <c r="E169" s="61">
        <f>SUM(E86:E167)</f>
        <v>3347794.3378510629</v>
      </c>
      <c r="F169" s="61">
        <f>SUM(F86:F167)</f>
        <v>2802361.2196040689</v>
      </c>
      <c r="G169" s="61">
        <f>SUM(G86:G167)</f>
        <v>545433.11824699643</v>
      </c>
      <c r="H169" s="62">
        <f>SUM(H86:H168)</f>
        <v>2073.41</v>
      </c>
      <c r="I169" s="59"/>
      <c r="J169" s="46"/>
      <c r="K169" s="46"/>
      <c r="L169" s="46"/>
      <c r="M169" s="46"/>
    </row>
    <row r="170" spans="1:13" ht="15.75">
      <c r="A170" s="55">
        <f>A167+1</f>
        <v>156</v>
      </c>
      <c r="B170" s="55">
        <v>1</v>
      </c>
      <c r="C170" s="56" t="s">
        <v>26</v>
      </c>
      <c r="D170" s="63" t="s">
        <v>26</v>
      </c>
      <c r="E170" s="57">
        <f t="shared" ref="E170:E188" si="17">G170+F170</f>
        <v>29345.713121830213</v>
      </c>
      <c r="F170" s="57">
        <v>17572.21813288816</v>
      </c>
      <c r="G170" s="57">
        <v>11773.494988942053</v>
      </c>
      <c r="H170" s="67">
        <v>12.26</v>
      </c>
      <c r="I170" s="59" t="s">
        <v>309</v>
      </c>
      <c r="J170" s="46"/>
      <c r="K170" s="46"/>
      <c r="L170" s="46"/>
      <c r="M170" s="46"/>
    </row>
    <row r="171" spans="1:13" ht="15.75">
      <c r="A171" s="55">
        <f t="shared" ref="A171:B176" si="18">A170+1</f>
        <v>157</v>
      </c>
      <c r="B171" s="55">
        <f t="shared" si="18"/>
        <v>2</v>
      </c>
      <c r="C171" s="56" t="s">
        <v>28</v>
      </c>
      <c r="D171" s="63" t="s">
        <v>26</v>
      </c>
      <c r="E171" s="57">
        <f t="shared" si="17"/>
        <v>29073.353578113085</v>
      </c>
      <c r="F171" s="57">
        <v>10593.113689270867</v>
      </c>
      <c r="G171" s="57">
        <v>18480.239888842218</v>
      </c>
      <c r="H171" s="67">
        <v>6.78</v>
      </c>
      <c r="I171" s="59" t="s">
        <v>309</v>
      </c>
      <c r="J171" s="46"/>
      <c r="K171" s="46"/>
      <c r="L171" s="46"/>
      <c r="M171" s="46"/>
    </row>
    <row r="172" spans="1:13" ht="15.75">
      <c r="A172" s="55">
        <f t="shared" si="18"/>
        <v>158</v>
      </c>
      <c r="B172" s="55">
        <f t="shared" si="18"/>
        <v>3</v>
      </c>
      <c r="C172" s="56" t="s">
        <v>29</v>
      </c>
      <c r="D172" s="63" t="s">
        <v>26</v>
      </c>
      <c r="E172" s="57">
        <f t="shared" si="17"/>
        <v>13847.881881162784</v>
      </c>
      <c r="F172" s="57">
        <v>8511.1737773641489</v>
      </c>
      <c r="G172" s="57">
        <v>5336.7081037986354</v>
      </c>
      <c r="H172" s="67">
        <v>3.78</v>
      </c>
      <c r="I172" s="59" t="s">
        <v>309</v>
      </c>
      <c r="J172" s="46"/>
      <c r="K172" s="46"/>
      <c r="L172" s="46"/>
      <c r="M172" s="46"/>
    </row>
    <row r="173" spans="1:13" ht="15.75">
      <c r="A173" s="55">
        <f t="shared" si="18"/>
        <v>159</v>
      </c>
      <c r="B173" s="55">
        <f t="shared" si="18"/>
        <v>4</v>
      </c>
      <c r="C173" s="56" t="s">
        <v>30</v>
      </c>
      <c r="D173" s="63" t="s">
        <v>26</v>
      </c>
      <c r="E173" s="57">
        <f t="shared" si="17"/>
        <v>10253.771424809162</v>
      </c>
      <c r="F173" s="57">
        <v>1976.0455858583773</v>
      </c>
      <c r="G173" s="57">
        <v>8277.7258389507842</v>
      </c>
      <c r="H173" s="67">
        <v>2.17</v>
      </c>
      <c r="I173" s="59" t="s">
        <v>309</v>
      </c>
      <c r="J173" s="46"/>
      <c r="K173" s="46"/>
      <c r="L173" s="46"/>
      <c r="M173" s="46"/>
    </row>
    <row r="174" spans="1:13" ht="15.75">
      <c r="A174" s="55">
        <f t="shared" si="18"/>
        <v>160</v>
      </c>
      <c r="B174" s="55">
        <f t="shared" si="18"/>
        <v>5</v>
      </c>
      <c r="C174" s="56" t="s">
        <v>31</v>
      </c>
      <c r="D174" s="63" t="s">
        <v>26</v>
      </c>
      <c r="E174" s="57">
        <f t="shared" si="17"/>
        <v>10656.594492038141</v>
      </c>
      <c r="F174" s="57">
        <v>2644.1014055285063</v>
      </c>
      <c r="G174" s="57">
        <v>8012.4930865096339</v>
      </c>
      <c r="H174" s="67">
        <v>2.38</v>
      </c>
      <c r="I174" s="59" t="s">
        <v>309</v>
      </c>
      <c r="J174" s="46"/>
      <c r="K174" s="46"/>
      <c r="L174" s="46"/>
      <c r="M174" s="46"/>
    </row>
    <row r="175" spans="1:13" ht="15.75">
      <c r="A175" s="55">
        <f t="shared" si="18"/>
        <v>161</v>
      </c>
      <c r="B175" s="55">
        <f t="shared" si="18"/>
        <v>6</v>
      </c>
      <c r="C175" s="56" t="s">
        <v>35</v>
      </c>
      <c r="D175" s="63" t="s">
        <v>26</v>
      </c>
      <c r="E175" s="57">
        <f t="shared" si="17"/>
        <v>8195.7123734575052</v>
      </c>
      <c r="F175" s="57">
        <v>2007.1988008267044</v>
      </c>
      <c r="G175" s="57">
        <v>6188.5135726308008</v>
      </c>
      <c r="H175" s="67">
        <v>1.79</v>
      </c>
      <c r="I175" s="59" t="s">
        <v>309</v>
      </c>
      <c r="J175" s="46"/>
      <c r="K175" s="46"/>
      <c r="L175" s="46"/>
      <c r="M175" s="46"/>
    </row>
    <row r="176" spans="1:13" ht="15.75">
      <c r="A176" s="55">
        <f t="shared" si="18"/>
        <v>162</v>
      </c>
      <c r="B176" s="55">
        <f t="shared" si="18"/>
        <v>7</v>
      </c>
      <c r="C176" s="56" t="s">
        <v>44</v>
      </c>
      <c r="D176" s="63" t="s">
        <v>26</v>
      </c>
      <c r="E176" s="57">
        <f t="shared" si="17"/>
        <v>4695.1799606481854</v>
      </c>
      <c r="F176" s="57">
        <v>672.67564001596702</v>
      </c>
      <c r="G176" s="57">
        <v>4022.5043206322184</v>
      </c>
      <c r="H176" s="67">
        <v>0.36</v>
      </c>
      <c r="I176" s="59" t="s">
        <v>309</v>
      </c>
      <c r="J176" s="46"/>
      <c r="K176" s="46"/>
      <c r="L176" s="46"/>
      <c r="M176" s="46"/>
    </row>
    <row r="177" spans="1:13" ht="15.75">
      <c r="A177" s="55"/>
      <c r="B177" s="55"/>
      <c r="C177" s="47" t="s">
        <v>295</v>
      </c>
      <c r="D177" s="63"/>
      <c r="E177" s="61">
        <f>SUM(E170:E176)</f>
        <v>106068.20683205908</v>
      </c>
      <c r="F177" s="61">
        <f>SUM(F170:F176)</f>
        <v>43976.527031752732</v>
      </c>
      <c r="G177" s="61">
        <f>SUM(G170:G176)</f>
        <v>62091.679800306338</v>
      </c>
      <c r="H177" s="62">
        <f>SUM(H170:H176)</f>
        <v>29.52</v>
      </c>
      <c r="I177" s="59"/>
      <c r="J177" s="46"/>
      <c r="K177" s="46"/>
      <c r="L177" s="46"/>
      <c r="M177" s="46"/>
    </row>
    <row r="178" spans="1:13" ht="15.75">
      <c r="A178" s="55">
        <f>A176+1</f>
        <v>163</v>
      </c>
      <c r="B178" s="55"/>
      <c r="C178" s="56" t="s">
        <v>110</v>
      </c>
      <c r="D178" s="63" t="s">
        <v>98</v>
      </c>
      <c r="E178" s="57">
        <f t="shared" si="17"/>
        <v>2661.6002557727661</v>
      </c>
      <c r="F178" s="57">
        <v>1596.5316584634959</v>
      </c>
      <c r="G178" s="57">
        <v>1065.0685973092702</v>
      </c>
      <c r="H178" s="67">
        <f>F178*0.45/1000</f>
        <v>0.71843924630857314</v>
      </c>
      <c r="I178" s="59" t="s">
        <v>310</v>
      </c>
      <c r="J178" s="46"/>
      <c r="K178" s="46"/>
      <c r="L178" s="46"/>
      <c r="M178" s="46"/>
    </row>
    <row r="179" spans="1:13" ht="15.75">
      <c r="A179" s="55">
        <f>A178+1</f>
        <v>164</v>
      </c>
      <c r="B179" s="55"/>
      <c r="C179" s="56" t="s">
        <v>311</v>
      </c>
      <c r="D179" s="63" t="s">
        <v>98</v>
      </c>
      <c r="E179" s="57">
        <f t="shared" si="17"/>
        <v>5245.396581950552</v>
      </c>
      <c r="F179" s="57">
        <v>2401.0229909897184</v>
      </c>
      <c r="G179" s="57">
        <v>2844.3735909608336</v>
      </c>
      <c r="H179" s="67">
        <f t="shared" ref="H179:H188" si="19">F179*0.45/1000</f>
        <v>1.0804603459453732</v>
      </c>
      <c r="I179" s="59" t="s">
        <v>310</v>
      </c>
      <c r="J179" s="46"/>
      <c r="K179" s="46"/>
      <c r="L179" s="46"/>
      <c r="M179" s="46"/>
    </row>
    <row r="180" spans="1:13" ht="15.75">
      <c r="A180" s="55">
        <f t="shared" ref="A180:B195" si="20">A179+1</f>
        <v>165</v>
      </c>
      <c r="B180" s="55"/>
      <c r="C180" s="56" t="s">
        <v>120</v>
      </c>
      <c r="D180" s="63" t="s">
        <v>98</v>
      </c>
      <c r="E180" s="57">
        <f t="shared" si="17"/>
        <v>3877.026025567402</v>
      </c>
      <c r="F180" s="57">
        <v>656.16996119692669</v>
      </c>
      <c r="G180" s="57">
        <v>3220.8560643704755</v>
      </c>
      <c r="H180" s="67">
        <f t="shared" si="19"/>
        <v>0.29527648253861699</v>
      </c>
      <c r="I180" s="59" t="s">
        <v>310</v>
      </c>
      <c r="J180" s="46"/>
      <c r="K180" s="46"/>
      <c r="L180" s="46"/>
      <c r="M180" s="46"/>
    </row>
    <row r="181" spans="1:13" ht="15.75">
      <c r="A181" s="55">
        <f t="shared" si="20"/>
        <v>166</v>
      </c>
      <c r="B181" s="55"/>
      <c r="C181" s="56" t="s">
        <v>70</v>
      </c>
      <c r="D181" s="63" t="s">
        <v>59</v>
      </c>
      <c r="E181" s="57">
        <f t="shared" si="17"/>
        <v>10246.746867391272</v>
      </c>
      <c r="F181" s="57">
        <v>4554.3912893566676</v>
      </c>
      <c r="G181" s="57">
        <v>5692.3555780346042</v>
      </c>
      <c r="H181" s="67">
        <f t="shared" si="19"/>
        <v>2.0494760802105008</v>
      </c>
      <c r="I181" s="59" t="s">
        <v>310</v>
      </c>
      <c r="J181" s="46"/>
      <c r="K181" s="46"/>
      <c r="L181" s="46"/>
      <c r="M181" s="46"/>
    </row>
    <row r="182" spans="1:13" ht="15.75">
      <c r="A182" s="55">
        <f t="shared" si="20"/>
        <v>167</v>
      </c>
      <c r="B182" s="55"/>
      <c r="C182" s="56" t="s">
        <v>71</v>
      </c>
      <c r="D182" s="63" t="s">
        <v>59</v>
      </c>
      <c r="E182" s="57">
        <f t="shared" si="17"/>
        <v>6968.3309457322921</v>
      </c>
      <c r="F182" s="57">
        <v>1259.006320785707</v>
      </c>
      <c r="G182" s="57">
        <v>5709.3246249465847</v>
      </c>
      <c r="H182" s="67">
        <f t="shared" si="19"/>
        <v>0.56655284435356812</v>
      </c>
      <c r="I182" s="59" t="s">
        <v>310</v>
      </c>
      <c r="J182" s="46"/>
      <c r="K182" s="46"/>
      <c r="L182" s="46"/>
      <c r="M182" s="46"/>
    </row>
    <row r="183" spans="1:13" ht="15.75">
      <c r="A183" s="55">
        <f t="shared" si="20"/>
        <v>168</v>
      </c>
      <c r="B183" s="55"/>
      <c r="C183" s="56" t="s">
        <v>72</v>
      </c>
      <c r="D183" s="63" t="s">
        <v>59</v>
      </c>
      <c r="E183" s="57">
        <f t="shared" si="17"/>
        <v>2699.0339775744892</v>
      </c>
      <c r="F183" s="57">
        <v>1956.3244090346607</v>
      </c>
      <c r="G183" s="57">
        <v>742.70956853982852</v>
      </c>
      <c r="H183" s="67">
        <f t="shared" si="19"/>
        <v>0.88034598406559739</v>
      </c>
      <c r="I183" s="59" t="s">
        <v>310</v>
      </c>
      <c r="J183" s="46"/>
      <c r="K183" s="46"/>
      <c r="L183" s="46"/>
      <c r="M183" s="46"/>
    </row>
    <row r="184" spans="1:13" ht="15.75">
      <c r="A184" s="55">
        <f t="shared" si="20"/>
        <v>169</v>
      </c>
      <c r="B184" s="55"/>
      <c r="C184" s="56" t="s">
        <v>74</v>
      </c>
      <c r="D184" s="63" t="s">
        <v>59</v>
      </c>
      <c r="E184" s="57">
        <f t="shared" si="17"/>
        <v>7347.729944253495</v>
      </c>
      <c r="F184" s="57">
        <v>933.1050496747954</v>
      </c>
      <c r="G184" s="57">
        <v>6414.6248945786992</v>
      </c>
      <c r="H184" s="67">
        <f t="shared" si="19"/>
        <v>0.41989727235365792</v>
      </c>
      <c r="I184" s="59" t="s">
        <v>310</v>
      </c>
      <c r="J184" s="46"/>
      <c r="K184" s="46"/>
      <c r="L184" s="46"/>
      <c r="M184" s="46"/>
    </row>
    <row r="185" spans="1:13" ht="15.75">
      <c r="A185" s="55">
        <f t="shared" si="20"/>
        <v>170</v>
      </c>
      <c r="B185" s="55"/>
      <c r="C185" s="56" t="s">
        <v>75</v>
      </c>
      <c r="D185" s="63" t="s">
        <v>59</v>
      </c>
      <c r="E185" s="57">
        <f t="shared" si="17"/>
        <v>12479.403310940095</v>
      </c>
      <c r="F185" s="57">
        <v>9260.3728512736507</v>
      </c>
      <c r="G185" s="57">
        <v>3219.0304596664446</v>
      </c>
      <c r="H185" s="67">
        <f t="shared" si="19"/>
        <v>4.1671677830731433</v>
      </c>
      <c r="I185" s="59" t="s">
        <v>310</v>
      </c>
      <c r="J185" s="46"/>
      <c r="K185" s="46"/>
      <c r="L185" s="46"/>
      <c r="M185" s="46"/>
    </row>
    <row r="186" spans="1:13" ht="15.75">
      <c r="A186" s="55">
        <f t="shared" si="20"/>
        <v>171</v>
      </c>
      <c r="B186" s="55"/>
      <c r="C186" s="56" t="s">
        <v>25</v>
      </c>
      <c r="D186" s="63" t="s">
        <v>16</v>
      </c>
      <c r="E186" s="57">
        <f t="shared" si="17"/>
        <v>7955.4466669499006</v>
      </c>
      <c r="F186" s="57">
        <v>3163.1198833866556</v>
      </c>
      <c r="G186" s="57">
        <v>4792.326783563245</v>
      </c>
      <c r="H186" s="67">
        <f t="shared" si="19"/>
        <v>1.4234039475239952</v>
      </c>
      <c r="I186" s="59" t="s">
        <v>310</v>
      </c>
      <c r="J186" s="46"/>
      <c r="K186" s="46"/>
      <c r="L186" s="46"/>
      <c r="M186" s="46"/>
    </row>
    <row r="187" spans="1:13" ht="15.75">
      <c r="A187" s="55">
        <f t="shared" si="20"/>
        <v>172</v>
      </c>
      <c r="B187" s="55"/>
      <c r="C187" s="56" t="s">
        <v>19</v>
      </c>
      <c r="D187" s="63" t="s">
        <v>16</v>
      </c>
      <c r="E187" s="57">
        <f t="shared" si="17"/>
        <v>6397.1315010041599</v>
      </c>
      <c r="F187" s="57">
        <v>683.03476396412395</v>
      </c>
      <c r="G187" s="57">
        <v>5714.0967370400358</v>
      </c>
      <c r="H187" s="67">
        <f t="shared" si="19"/>
        <v>0.30736564378385578</v>
      </c>
      <c r="I187" s="59" t="s">
        <v>310</v>
      </c>
      <c r="J187" s="46"/>
      <c r="K187" s="46"/>
      <c r="L187" s="46"/>
      <c r="M187" s="46"/>
    </row>
    <row r="188" spans="1:13" ht="15.75">
      <c r="A188" s="55">
        <f t="shared" si="20"/>
        <v>173</v>
      </c>
      <c r="B188" s="55"/>
      <c r="C188" s="56" t="s">
        <v>18</v>
      </c>
      <c r="D188" s="63" t="s">
        <v>16</v>
      </c>
      <c r="E188" s="57">
        <f t="shared" si="17"/>
        <v>2005.7163787978393</v>
      </c>
      <c r="F188" s="57">
        <v>649.57689818877952</v>
      </c>
      <c r="G188" s="57">
        <v>1356.1394806090598</v>
      </c>
      <c r="H188" s="67">
        <f t="shared" si="19"/>
        <v>0.29230960418495078</v>
      </c>
      <c r="I188" s="59" t="s">
        <v>310</v>
      </c>
      <c r="J188" s="46"/>
      <c r="K188" s="46"/>
      <c r="L188" s="46"/>
      <c r="M188" s="46"/>
    </row>
    <row r="189" spans="1:13" ht="15.75">
      <c r="A189" s="55"/>
      <c r="B189" s="55"/>
      <c r="C189" s="47" t="s">
        <v>295</v>
      </c>
      <c r="D189" s="63"/>
      <c r="E189" s="61">
        <f>SUM(E178:E188)</f>
        <v>67883.562455934269</v>
      </c>
      <c r="F189" s="61">
        <f>SUM(F178:F188)</f>
        <v>27112.656076315179</v>
      </c>
      <c r="G189" s="61">
        <f>SUM(G178:G188)</f>
        <v>40770.906379619082</v>
      </c>
      <c r="H189" s="62">
        <f>SUM(H178:H188)</f>
        <v>12.200695234341833</v>
      </c>
      <c r="I189" s="59"/>
      <c r="J189" s="46"/>
      <c r="K189" s="46"/>
      <c r="L189" s="46"/>
      <c r="M189" s="46"/>
    </row>
    <row r="190" spans="1:13" ht="15.75">
      <c r="A190" s="55">
        <f>A188+1</f>
        <v>174</v>
      </c>
      <c r="B190" s="55">
        <v>1</v>
      </c>
      <c r="C190" s="56" t="s">
        <v>312</v>
      </c>
      <c r="D190" s="63" t="s">
        <v>139</v>
      </c>
      <c r="E190" s="61">
        <f t="shared" ref="E190:E202" si="21">G190+F190</f>
        <v>3059.775729234615</v>
      </c>
      <c r="F190" s="61">
        <v>121.73041742315797</v>
      </c>
      <c r="G190" s="61">
        <v>2938.0453118114569</v>
      </c>
      <c r="H190" s="62">
        <v>0.4</v>
      </c>
      <c r="I190" s="59" t="s">
        <v>313</v>
      </c>
      <c r="J190" s="46"/>
      <c r="K190" s="46"/>
      <c r="L190" s="46"/>
      <c r="M190" s="46"/>
    </row>
    <row r="191" spans="1:13" ht="15.75">
      <c r="A191" s="55">
        <f t="shared" si="20"/>
        <v>175</v>
      </c>
      <c r="B191" s="55">
        <v>1</v>
      </c>
      <c r="C191" s="56" t="s">
        <v>163</v>
      </c>
      <c r="D191" s="63" t="s">
        <v>163</v>
      </c>
      <c r="E191" s="57">
        <f t="shared" si="21"/>
        <v>228348.24392224307</v>
      </c>
      <c r="F191" s="57">
        <v>169817.28812481897</v>
      </c>
      <c r="G191" s="57">
        <v>58530.955797424103</v>
      </c>
      <c r="H191" s="67">
        <v>125.49</v>
      </c>
      <c r="I191" s="59" t="s">
        <v>314</v>
      </c>
      <c r="J191" s="46"/>
      <c r="K191" s="46"/>
      <c r="L191" s="46"/>
      <c r="M191" s="46"/>
    </row>
    <row r="192" spans="1:13" ht="15.75">
      <c r="A192" s="55">
        <f t="shared" si="20"/>
        <v>176</v>
      </c>
      <c r="B192" s="55">
        <f>B191+1</f>
        <v>2</v>
      </c>
      <c r="C192" s="56" t="s">
        <v>164</v>
      </c>
      <c r="D192" s="63" t="s">
        <v>163</v>
      </c>
      <c r="E192" s="57">
        <f t="shared" si="21"/>
        <v>3255.9871309965606</v>
      </c>
      <c r="F192" s="57">
        <v>1307.81319836686</v>
      </c>
      <c r="G192" s="57">
        <v>1948.1739326297006</v>
      </c>
      <c r="H192" s="67">
        <v>0.49</v>
      </c>
      <c r="I192" s="59" t="s">
        <v>314</v>
      </c>
      <c r="J192" s="46"/>
      <c r="K192" s="46"/>
      <c r="L192" s="46"/>
      <c r="M192" s="46"/>
    </row>
    <row r="193" spans="1:13" ht="15.75">
      <c r="A193" s="55">
        <f t="shared" si="20"/>
        <v>177</v>
      </c>
      <c r="B193" s="55">
        <f t="shared" si="20"/>
        <v>3</v>
      </c>
      <c r="C193" s="56" t="s">
        <v>165</v>
      </c>
      <c r="D193" s="63" t="s">
        <v>163</v>
      </c>
      <c r="E193" s="57">
        <f t="shared" si="21"/>
        <v>3097.7624116424845</v>
      </c>
      <c r="F193" s="57">
        <v>375.63508948700195</v>
      </c>
      <c r="G193" s="57">
        <v>2722.1273221554825</v>
      </c>
      <c r="H193" s="67">
        <v>0.15</v>
      </c>
      <c r="I193" s="59" t="s">
        <v>314</v>
      </c>
      <c r="J193" s="46"/>
      <c r="K193" s="46"/>
      <c r="L193" s="46"/>
      <c r="M193" s="46"/>
    </row>
    <row r="194" spans="1:13" ht="15.75">
      <c r="A194" s="55">
        <f t="shared" si="20"/>
        <v>178</v>
      </c>
      <c r="B194" s="55">
        <f t="shared" si="20"/>
        <v>4</v>
      </c>
      <c r="C194" s="56" t="s">
        <v>169</v>
      </c>
      <c r="D194" s="63" t="s">
        <v>163</v>
      </c>
      <c r="E194" s="57">
        <f t="shared" si="21"/>
        <v>4989.1134653944964</v>
      </c>
      <c r="F194" s="57">
        <v>379.61844136043078</v>
      </c>
      <c r="G194" s="57">
        <v>4609.4950240340659</v>
      </c>
      <c r="H194" s="67">
        <v>0.13</v>
      </c>
      <c r="I194" s="59" t="s">
        <v>314</v>
      </c>
      <c r="J194" s="46"/>
      <c r="K194" s="46"/>
      <c r="L194" s="46"/>
      <c r="M194" s="46"/>
    </row>
    <row r="195" spans="1:13" ht="15.75">
      <c r="A195" s="55">
        <f t="shared" si="20"/>
        <v>179</v>
      </c>
      <c r="B195" s="55">
        <f t="shared" si="20"/>
        <v>5</v>
      </c>
      <c r="C195" s="56" t="s">
        <v>150</v>
      </c>
      <c r="D195" s="63" t="s">
        <v>139</v>
      </c>
      <c r="E195" s="57">
        <f t="shared" si="21"/>
        <v>2880.1856358862692</v>
      </c>
      <c r="F195" s="57">
        <v>765.92971350264679</v>
      </c>
      <c r="G195" s="57">
        <v>2114.2559223836224</v>
      </c>
      <c r="H195" s="67">
        <v>0.26</v>
      </c>
      <c r="I195" s="59" t="s">
        <v>314</v>
      </c>
      <c r="J195" s="46"/>
      <c r="K195" s="46"/>
      <c r="L195" s="46"/>
      <c r="M195" s="46"/>
    </row>
    <row r="196" spans="1:13" ht="15.75">
      <c r="A196" s="55">
        <f t="shared" ref="A196:B203" si="22">A195+1</f>
        <v>180</v>
      </c>
      <c r="B196" s="55">
        <f t="shared" si="22"/>
        <v>6</v>
      </c>
      <c r="C196" s="56" t="s">
        <v>151</v>
      </c>
      <c r="D196" s="63" t="s">
        <v>139</v>
      </c>
      <c r="E196" s="57">
        <f t="shared" si="21"/>
        <v>5189.9291367569449</v>
      </c>
      <c r="F196" s="57">
        <v>2086.9745451615904</v>
      </c>
      <c r="G196" s="57">
        <v>3102.9545915953545</v>
      </c>
      <c r="H196" s="67">
        <v>0.15</v>
      </c>
      <c r="I196" s="59" t="s">
        <v>314</v>
      </c>
      <c r="J196" s="46"/>
      <c r="K196" s="46"/>
      <c r="L196" s="46"/>
      <c r="M196" s="46"/>
    </row>
    <row r="197" spans="1:13" ht="15.75">
      <c r="A197" s="55">
        <f t="shared" si="22"/>
        <v>181</v>
      </c>
      <c r="B197" s="55">
        <f t="shared" si="22"/>
        <v>7</v>
      </c>
      <c r="C197" s="56" t="s">
        <v>51</v>
      </c>
      <c r="D197" s="63" t="s">
        <v>139</v>
      </c>
      <c r="E197" s="57">
        <f t="shared" si="21"/>
        <v>2118.5699603237013</v>
      </c>
      <c r="F197" s="57">
        <v>224.72823074873708</v>
      </c>
      <c r="G197" s="57">
        <v>1893.8417295749641</v>
      </c>
      <c r="H197" s="67">
        <v>7.0000000000000007E-2</v>
      </c>
      <c r="I197" s="59" t="s">
        <v>314</v>
      </c>
      <c r="J197" s="46"/>
      <c r="K197" s="46"/>
      <c r="L197" s="46"/>
      <c r="M197" s="46"/>
    </row>
    <row r="198" spans="1:13" ht="15.75">
      <c r="A198" s="55">
        <f t="shared" si="22"/>
        <v>182</v>
      </c>
      <c r="B198" s="55">
        <f t="shared" si="22"/>
        <v>8</v>
      </c>
      <c r="C198" s="56" t="s">
        <v>62</v>
      </c>
      <c r="D198" s="63" t="s">
        <v>139</v>
      </c>
      <c r="E198" s="57">
        <f t="shared" si="21"/>
        <v>1440.2460038905249</v>
      </c>
      <c r="F198" s="57">
        <v>683.14826577262511</v>
      </c>
      <c r="G198" s="57">
        <v>757.09773811789978</v>
      </c>
      <c r="H198" s="67">
        <v>0.01</v>
      </c>
      <c r="I198" s="59" t="s">
        <v>314</v>
      </c>
      <c r="J198" s="46"/>
      <c r="K198" s="46"/>
      <c r="L198" s="46"/>
      <c r="M198" s="46"/>
    </row>
    <row r="199" spans="1:13" ht="15.75">
      <c r="A199" s="55">
        <f t="shared" si="22"/>
        <v>183</v>
      </c>
      <c r="B199" s="55">
        <f t="shared" si="22"/>
        <v>9</v>
      </c>
      <c r="C199" s="56" t="s">
        <v>121</v>
      </c>
      <c r="D199" s="63" t="s">
        <v>121</v>
      </c>
      <c r="E199" s="57">
        <f t="shared" si="21"/>
        <v>33142.395348439029</v>
      </c>
      <c r="F199" s="57">
        <v>17132.032127249331</v>
      </c>
      <c r="G199" s="57">
        <v>16010.363221189698</v>
      </c>
      <c r="H199" s="67">
        <v>11.36</v>
      </c>
      <c r="I199" s="59" t="s">
        <v>314</v>
      </c>
      <c r="J199" s="46"/>
      <c r="K199" s="46"/>
      <c r="L199" s="46"/>
      <c r="M199" s="46"/>
    </row>
    <row r="200" spans="1:13" ht="15.75">
      <c r="A200" s="55">
        <f t="shared" si="22"/>
        <v>184</v>
      </c>
      <c r="B200" s="55">
        <f t="shared" si="22"/>
        <v>10</v>
      </c>
      <c r="C200" s="56" t="s">
        <v>123</v>
      </c>
      <c r="D200" s="63" t="s">
        <v>121</v>
      </c>
      <c r="E200" s="57">
        <f t="shared" si="21"/>
        <v>38810.838923582945</v>
      </c>
      <c r="F200" s="57">
        <v>32453.051174083274</v>
      </c>
      <c r="G200" s="57">
        <v>6357.7877494996719</v>
      </c>
      <c r="H200" s="67">
        <v>4.47</v>
      </c>
      <c r="I200" s="59" t="s">
        <v>314</v>
      </c>
      <c r="J200" s="46"/>
      <c r="K200" s="46"/>
      <c r="L200" s="46"/>
      <c r="M200" s="46"/>
    </row>
    <row r="201" spans="1:13" ht="15.75">
      <c r="A201" s="55">
        <f t="shared" si="22"/>
        <v>185</v>
      </c>
      <c r="B201" s="55">
        <f t="shared" si="22"/>
        <v>11</v>
      </c>
      <c r="C201" s="56" t="s">
        <v>315</v>
      </c>
      <c r="D201" s="63" t="s">
        <v>121</v>
      </c>
      <c r="E201" s="57">
        <f t="shared" si="21"/>
        <v>6264.0253933578151</v>
      </c>
      <c r="F201" s="57">
        <v>1113.3773831038143</v>
      </c>
      <c r="G201" s="57">
        <v>5150.6480102540008</v>
      </c>
      <c r="H201" s="67">
        <v>0.55000000000000004</v>
      </c>
      <c r="I201" s="59" t="s">
        <v>314</v>
      </c>
      <c r="J201" s="46"/>
      <c r="K201" s="46"/>
      <c r="L201" s="46"/>
      <c r="M201" s="46"/>
    </row>
    <row r="202" spans="1:13" ht="15.75">
      <c r="A202" s="55">
        <f t="shared" si="22"/>
        <v>186</v>
      </c>
      <c r="B202" s="55">
        <f t="shared" si="22"/>
        <v>12</v>
      </c>
      <c r="C202" s="56" t="s">
        <v>61</v>
      </c>
      <c r="D202" s="63" t="s">
        <v>121</v>
      </c>
      <c r="E202" s="57">
        <f t="shared" si="21"/>
        <v>11414.222151526621</v>
      </c>
      <c r="F202" s="57">
        <v>1768.394264890575</v>
      </c>
      <c r="G202" s="57">
        <v>9645.8278866360452</v>
      </c>
      <c r="H202" s="67">
        <v>0.56999999999999995</v>
      </c>
      <c r="I202" s="59" t="s">
        <v>314</v>
      </c>
      <c r="J202" s="46"/>
      <c r="K202" s="46"/>
      <c r="L202" s="46"/>
      <c r="M202" s="46"/>
    </row>
    <row r="203" spans="1:13" ht="15.75">
      <c r="A203" s="55"/>
      <c r="B203" s="55">
        <f t="shared" si="22"/>
        <v>13</v>
      </c>
      <c r="C203" s="56" t="s">
        <v>300</v>
      </c>
      <c r="D203" s="63"/>
      <c r="E203" s="57"/>
      <c r="F203" s="57"/>
      <c r="G203" s="57"/>
      <c r="H203" s="67">
        <v>20</v>
      </c>
      <c r="I203" s="59" t="s">
        <v>314</v>
      </c>
      <c r="J203" s="46"/>
      <c r="K203" s="46"/>
      <c r="L203" s="46"/>
      <c r="M203" s="46"/>
    </row>
    <row r="204" spans="1:13" ht="15.75">
      <c r="A204" s="55"/>
      <c r="B204" s="55"/>
      <c r="C204" s="56"/>
      <c r="D204" s="63"/>
      <c r="E204" s="61">
        <f>SUM(E191:E202)</f>
        <v>340951.51948404044</v>
      </c>
      <c r="F204" s="61">
        <f>SUM(F191:F202)</f>
        <v>228107.99055854586</v>
      </c>
      <c r="G204" s="61">
        <f>SUM(G191:G202)</f>
        <v>112843.52892549461</v>
      </c>
      <c r="H204" s="62">
        <f>SUM(H191:H203)</f>
        <v>163.70000000000002</v>
      </c>
      <c r="I204" s="59"/>
      <c r="J204" s="46"/>
      <c r="K204" s="46"/>
      <c r="L204" s="46"/>
      <c r="M204" s="46"/>
    </row>
    <row r="205" spans="1:13" ht="15.75">
      <c r="A205" s="55">
        <f>A202+1</f>
        <v>187</v>
      </c>
      <c r="B205" s="55">
        <v>1</v>
      </c>
      <c r="C205" s="56" t="s">
        <v>316</v>
      </c>
      <c r="D205" s="63" t="s">
        <v>5</v>
      </c>
      <c r="E205" s="61">
        <f t="shared" ref="E205:E258" si="23">G205+F205</f>
        <v>44893.421264444871</v>
      </c>
      <c r="F205" s="61">
        <v>30839.698953521776</v>
      </c>
      <c r="G205" s="61">
        <v>14053.722310923094</v>
      </c>
      <c r="H205" s="62">
        <v>10.55</v>
      </c>
      <c r="I205" s="59" t="s">
        <v>317</v>
      </c>
      <c r="J205" s="46"/>
      <c r="K205" s="46"/>
      <c r="L205" s="46"/>
      <c r="M205" s="46"/>
    </row>
    <row r="206" spans="1:13" ht="15.75">
      <c r="A206" s="55">
        <f t="shared" ref="A206:B221" si="24">A205+1</f>
        <v>188</v>
      </c>
      <c r="B206" s="55">
        <v>1</v>
      </c>
      <c r="C206" s="56" t="s">
        <v>119</v>
      </c>
      <c r="D206" s="63" t="s">
        <v>98</v>
      </c>
      <c r="E206" s="57">
        <f t="shared" si="23"/>
        <v>68740.178645238164</v>
      </c>
      <c r="F206" s="57">
        <v>46450.838170090821</v>
      </c>
      <c r="G206" s="57">
        <v>22289.340475147343</v>
      </c>
      <c r="H206" s="67">
        <v>22.91</v>
      </c>
      <c r="I206" s="59" t="s">
        <v>318</v>
      </c>
      <c r="J206" s="46"/>
      <c r="K206" s="46"/>
      <c r="L206" s="46"/>
      <c r="M206" s="46"/>
    </row>
    <row r="207" spans="1:13" ht="15.75">
      <c r="A207" s="55">
        <f t="shared" si="24"/>
        <v>189</v>
      </c>
      <c r="B207" s="55">
        <v>1</v>
      </c>
      <c r="C207" s="56" t="s">
        <v>211</v>
      </c>
      <c r="D207" s="63" t="s">
        <v>202</v>
      </c>
      <c r="E207" s="57">
        <f t="shared" si="23"/>
        <v>5453.3915207486152</v>
      </c>
      <c r="F207" s="57">
        <v>4265.604398989427</v>
      </c>
      <c r="G207" s="57">
        <v>1187.7871217591883</v>
      </c>
      <c r="H207" s="67">
        <v>1.65</v>
      </c>
      <c r="I207" s="59" t="s">
        <v>318</v>
      </c>
      <c r="J207" s="46"/>
      <c r="K207" s="46"/>
      <c r="L207" s="46"/>
      <c r="M207" s="46"/>
    </row>
    <row r="208" spans="1:13" ht="15.75">
      <c r="A208" s="55">
        <f t="shared" si="24"/>
        <v>190</v>
      </c>
      <c r="B208" s="55">
        <f>B207+1</f>
        <v>2</v>
      </c>
      <c r="C208" s="56" t="s">
        <v>212</v>
      </c>
      <c r="D208" s="63" t="s">
        <v>202</v>
      </c>
      <c r="E208" s="57">
        <f t="shared" si="23"/>
        <v>7518.7492206999032</v>
      </c>
      <c r="F208" s="57">
        <v>2323.5584982603546</v>
      </c>
      <c r="G208" s="57">
        <v>5195.1907224395491</v>
      </c>
      <c r="H208" s="67">
        <v>1</v>
      </c>
      <c r="I208" s="59" t="s">
        <v>318</v>
      </c>
      <c r="J208" s="46"/>
      <c r="K208" s="46"/>
      <c r="L208" s="46"/>
      <c r="M208" s="46"/>
    </row>
    <row r="209" spans="1:13" ht="15.75">
      <c r="A209" s="55">
        <f t="shared" si="24"/>
        <v>191</v>
      </c>
      <c r="B209" s="55">
        <f t="shared" si="24"/>
        <v>3</v>
      </c>
      <c r="C209" s="56" t="s">
        <v>202</v>
      </c>
      <c r="D209" s="63" t="s">
        <v>202</v>
      </c>
      <c r="E209" s="57">
        <f t="shared" si="23"/>
        <v>56040.10378483095</v>
      </c>
      <c r="F209" s="57">
        <v>39491.328457687996</v>
      </c>
      <c r="G209" s="57">
        <v>16548.775327142954</v>
      </c>
      <c r="H209" s="67">
        <v>27.49</v>
      </c>
      <c r="I209" s="59" t="s">
        <v>318</v>
      </c>
      <c r="J209" s="46"/>
      <c r="K209" s="46"/>
      <c r="L209" s="46"/>
      <c r="M209" s="46"/>
    </row>
    <row r="210" spans="1:13" ht="15.75">
      <c r="A210" s="55">
        <f t="shared" si="24"/>
        <v>192</v>
      </c>
      <c r="B210" s="55">
        <f t="shared" si="24"/>
        <v>4</v>
      </c>
      <c r="C210" s="56" t="s">
        <v>213</v>
      </c>
      <c r="D210" s="63" t="s">
        <v>202</v>
      </c>
      <c r="E210" s="57">
        <f t="shared" si="23"/>
        <v>26898.241088278184</v>
      </c>
      <c r="F210" s="57">
        <v>16712.987345634116</v>
      </c>
      <c r="G210" s="57">
        <v>10185.253742644069</v>
      </c>
      <c r="H210" s="67">
        <v>3.04</v>
      </c>
      <c r="I210" s="59" t="s">
        <v>318</v>
      </c>
      <c r="J210" s="46"/>
      <c r="K210" s="46"/>
      <c r="L210" s="46"/>
      <c r="M210" s="46"/>
    </row>
    <row r="211" spans="1:13" s="68" customFormat="1" ht="15.75">
      <c r="A211" s="55">
        <f t="shared" si="24"/>
        <v>193</v>
      </c>
      <c r="B211" s="55">
        <v>1</v>
      </c>
      <c r="C211" s="56" t="s">
        <v>243</v>
      </c>
      <c r="D211" s="63" t="s">
        <v>243</v>
      </c>
      <c r="E211" s="57">
        <f t="shared" si="23"/>
        <v>76232.894646663699</v>
      </c>
      <c r="F211" s="57">
        <v>55574.104510309298</v>
      </c>
      <c r="G211" s="57">
        <v>20658.790136354401</v>
      </c>
      <c r="H211" s="67">
        <v>29.92</v>
      </c>
      <c r="I211" s="59" t="s">
        <v>318</v>
      </c>
    </row>
    <row r="212" spans="1:13" s="68" customFormat="1" ht="15.75">
      <c r="A212" s="55">
        <f t="shared" si="24"/>
        <v>194</v>
      </c>
      <c r="B212" s="55">
        <f t="shared" si="24"/>
        <v>2</v>
      </c>
      <c r="C212" s="56" t="s">
        <v>244</v>
      </c>
      <c r="D212" s="63" t="s">
        <v>243</v>
      </c>
      <c r="E212" s="57">
        <f t="shared" si="23"/>
        <v>17113.419117595397</v>
      </c>
      <c r="F212" s="57">
        <v>10274.93896438636</v>
      </c>
      <c r="G212" s="57">
        <v>6838.4801532090369</v>
      </c>
      <c r="H212" s="67">
        <v>3.81</v>
      </c>
      <c r="I212" s="59" t="s">
        <v>318</v>
      </c>
    </row>
    <row r="213" spans="1:13" s="68" customFormat="1" ht="15.75">
      <c r="A213" s="55">
        <f t="shared" si="24"/>
        <v>195</v>
      </c>
      <c r="B213" s="55">
        <f t="shared" si="24"/>
        <v>3</v>
      </c>
      <c r="C213" s="56" t="s">
        <v>245</v>
      </c>
      <c r="D213" s="63" t="s">
        <v>243</v>
      </c>
      <c r="E213" s="57">
        <f t="shared" si="23"/>
        <v>12346.94593551728</v>
      </c>
      <c r="F213" s="57">
        <v>3626.6515900090735</v>
      </c>
      <c r="G213" s="57">
        <v>8720.2943455082059</v>
      </c>
      <c r="H213" s="67">
        <v>2.61</v>
      </c>
      <c r="I213" s="59" t="s">
        <v>318</v>
      </c>
    </row>
    <row r="214" spans="1:13" s="68" customFormat="1" ht="15.75">
      <c r="A214" s="55">
        <f t="shared" si="24"/>
        <v>196</v>
      </c>
      <c r="B214" s="55">
        <f t="shared" si="24"/>
        <v>4</v>
      </c>
      <c r="C214" s="56" t="s">
        <v>246</v>
      </c>
      <c r="D214" s="63" t="s">
        <v>243</v>
      </c>
      <c r="E214" s="57">
        <f t="shared" si="23"/>
        <v>5831.6029060565243</v>
      </c>
      <c r="F214" s="57">
        <v>1987.0967317064606</v>
      </c>
      <c r="G214" s="57">
        <v>3844.5061743500637</v>
      </c>
      <c r="H214" s="67">
        <v>2.61</v>
      </c>
      <c r="I214" s="59" t="s">
        <v>318</v>
      </c>
    </row>
    <row r="215" spans="1:13" s="68" customFormat="1" ht="15.75">
      <c r="A215" s="55">
        <f t="shared" si="24"/>
        <v>197</v>
      </c>
      <c r="B215" s="55">
        <f t="shared" si="24"/>
        <v>5</v>
      </c>
      <c r="C215" s="56" t="s">
        <v>247</v>
      </c>
      <c r="D215" s="63" t="s">
        <v>243</v>
      </c>
      <c r="E215" s="57">
        <f t="shared" si="23"/>
        <v>51737.295526793299</v>
      </c>
      <c r="F215" s="57">
        <v>28591.205034658698</v>
      </c>
      <c r="G215" s="57">
        <v>23146.090492134601</v>
      </c>
      <c r="H215" s="67">
        <v>5.2</v>
      </c>
      <c r="I215" s="59" t="s">
        <v>318</v>
      </c>
    </row>
    <row r="216" spans="1:13" s="68" customFormat="1" ht="15.75">
      <c r="A216" s="55">
        <f t="shared" si="24"/>
        <v>198</v>
      </c>
      <c r="B216" s="55">
        <f t="shared" si="24"/>
        <v>6</v>
      </c>
      <c r="C216" s="56" t="s">
        <v>248</v>
      </c>
      <c r="D216" s="63" t="s">
        <v>243</v>
      </c>
      <c r="E216" s="57">
        <f t="shared" si="23"/>
        <v>14261.1635792777</v>
      </c>
      <c r="F216" s="57">
        <v>1057.2938974261056</v>
      </c>
      <c r="G216" s="57">
        <v>13203.869681851595</v>
      </c>
      <c r="H216" s="67">
        <v>1.23</v>
      </c>
      <c r="I216" s="59" t="s">
        <v>318</v>
      </c>
    </row>
    <row r="217" spans="1:13" s="68" customFormat="1" ht="15.75">
      <c r="A217" s="55">
        <f t="shared" si="24"/>
        <v>199</v>
      </c>
      <c r="B217" s="55">
        <f t="shared" si="24"/>
        <v>7</v>
      </c>
      <c r="C217" s="56" t="s">
        <v>249</v>
      </c>
      <c r="D217" s="63" t="s">
        <v>243</v>
      </c>
      <c r="E217" s="57">
        <f t="shared" si="23"/>
        <v>13085.272691030852</v>
      </c>
      <c r="F217" s="57">
        <v>13085.272691030852</v>
      </c>
      <c r="G217" s="57">
        <v>0</v>
      </c>
      <c r="H217" s="67">
        <v>5.58</v>
      </c>
      <c r="I217" s="59" t="s">
        <v>318</v>
      </c>
    </row>
    <row r="218" spans="1:13" s="68" customFormat="1" ht="15.75">
      <c r="A218" s="55">
        <f t="shared" si="24"/>
        <v>200</v>
      </c>
      <c r="B218" s="55">
        <f t="shared" si="24"/>
        <v>8</v>
      </c>
      <c r="C218" s="56" t="s">
        <v>250</v>
      </c>
      <c r="D218" s="63" t="s">
        <v>243</v>
      </c>
      <c r="E218" s="57">
        <f t="shared" si="23"/>
        <v>8956.1111536880398</v>
      </c>
      <c r="F218" s="57">
        <v>4234.6687642797096</v>
      </c>
      <c r="G218" s="57">
        <v>4721.4423894083302</v>
      </c>
      <c r="H218" s="67">
        <v>1.52</v>
      </c>
      <c r="I218" s="59" t="s">
        <v>318</v>
      </c>
    </row>
    <row r="219" spans="1:13" s="68" customFormat="1" ht="15.75">
      <c r="A219" s="55">
        <f t="shared" si="24"/>
        <v>201</v>
      </c>
      <c r="B219" s="55">
        <f t="shared" si="24"/>
        <v>9</v>
      </c>
      <c r="C219" s="56" t="s">
        <v>251</v>
      </c>
      <c r="D219" s="63" t="s">
        <v>243</v>
      </c>
      <c r="E219" s="57">
        <f t="shared" si="23"/>
        <v>4950.0021385139535</v>
      </c>
      <c r="F219" s="57">
        <v>861.00371817339339</v>
      </c>
      <c r="G219" s="57">
        <v>4088.9984203405602</v>
      </c>
      <c r="H219" s="67">
        <v>0.75</v>
      </c>
      <c r="I219" s="59" t="s">
        <v>318</v>
      </c>
    </row>
    <row r="220" spans="1:13" s="68" customFormat="1" ht="15.75">
      <c r="A220" s="55">
        <f t="shared" si="24"/>
        <v>202</v>
      </c>
      <c r="B220" s="55">
        <f t="shared" si="24"/>
        <v>10</v>
      </c>
      <c r="C220" s="56" t="s">
        <v>252</v>
      </c>
      <c r="D220" s="63" t="s">
        <v>243</v>
      </c>
      <c r="E220" s="57">
        <f t="shared" si="23"/>
        <v>18282.484882060213</v>
      </c>
      <c r="F220" s="57">
        <v>5372.2163683807685</v>
      </c>
      <c r="G220" s="57">
        <v>12910.268513679444</v>
      </c>
      <c r="H220" s="67">
        <v>3.85</v>
      </c>
      <c r="I220" s="59" t="s">
        <v>318</v>
      </c>
    </row>
    <row r="221" spans="1:13" s="68" customFormat="1" ht="15.75">
      <c r="A221" s="55">
        <f t="shared" si="24"/>
        <v>203</v>
      </c>
      <c r="B221" s="55">
        <f t="shared" si="24"/>
        <v>11</v>
      </c>
      <c r="C221" s="56" t="s">
        <v>253</v>
      </c>
      <c r="D221" s="63" t="s">
        <v>243</v>
      </c>
      <c r="E221" s="57">
        <f t="shared" si="23"/>
        <v>2747.4167132428161</v>
      </c>
      <c r="F221" s="57">
        <v>1680.4769543071548</v>
      </c>
      <c r="G221" s="57">
        <v>1066.9397589356613</v>
      </c>
      <c r="H221" s="67">
        <v>0.62</v>
      </c>
      <c r="I221" s="59" t="s">
        <v>318</v>
      </c>
    </row>
    <row r="222" spans="1:13" s="68" customFormat="1" ht="15.75">
      <c r="A222" s="55">
        <f t="shared" ref="A222:B237" si="25">A221+1</f>
        <v>204</v>
      </c>
      <c r="B222" s="55">
        <f t="shared" si="25"/>
        <v>12</v>
      </c>
      <c r="C222" s="56" t="s">
        <v>254</v>
      </c>
      <c r="D222" s="63" t="s">
        <v>243</v>
      </c>
      <c r="E222" s="57">
        <f t="shared" si="23"/>
        <v>18514.854179481186</v>
      </c>
      <c r="F222" s="57">
        <v>15260.982989696975</v>
      </c>
      <c r="G222" s="57">
        <v>3253.8711897842113</v>
      </c>
      <c r="H222" s="67">
        <v>9.42</v>
      </c>
      <c r="I222" s="59" t="s">
        <v>318</v>
      </c>
    </row>
    <row r="223" spans="1:13" s="68" customFormat="1" ht="15.75">
      <c r="A223" s="55">
        <f t="shared" si="25"/>
        <v>205</v>
      </c>
      <c r="B223" s="55">
        <f t="shared" si="25"/>
        <v>13</v>
      </c>
      <c r="C223" s="56" t="s">
        <v>255</v>
      </c>
      <c r="D223" s="63" t="s">
        <v>243</v>
      </c>
      <c r="E223" s="57">
        <f t="shared" si="23"/>
        <v>7621.8259891823936</v>
      </c>
      <c r="F223" s="57">
        <v>4330.1444043939573</v>
      </c>
      <c r="G223" s="57">
        <v>3291.6815847884363</v>
      </c>
      <c r="H223" s="67">
        <v>2.13</v>
      </c>
      <c r="I223" s="59" t="s">
        <v>318</v>
      </c>
    </row>
    <row r="224" spans="1:13" s="68" customFormat="1" ht="15.75">
      <c r="A224" s="55">
        <f t="shared" si="25"/>
        <v>206</v>
      </c>
      <c r="B224" s="55">
        <f t="shared" si="25"/>
        <v>14</v>
      </c>
      <c r="C224" s="56" t="s">
        <v>256</v>
      </c>
      <c r="D224" s="63" t="s">
        <v>243</v>
      </c>
      <c r="E224" s="57">
        <f t="shared" si="23"/>
        <v>5389.1466372929617</v>
      </c>
      <c r="F224" s="57">
        <v>971.68276743200408</v>
      </c>
      <c r="G224" s="57">
        <v>4417.4638698609579</v>
      </c>
      <c r="H224" s="67">
        <v>0.54</v>
      </c>
      <c r="I224" s="59" t="s">
        <v>318</v>
      </c>
    </row>
    <row r="225" spans="1:9" s="68" customFormat="1" ht="15.75">
      <c r="A225" s="55">
        <f t="shared" si="25"/>
        <v>207</v>
      </c>
      <c r="B225" s="55">
        <f t="shared" si="25"/>
        <v>15</v>
      </c>
      <c r="C225" s="56" t="s">
        <v>257</v>
      </c>
      <c r="D225" s="63" t="s">
        <v>243</v>
      </c>
      <c r="E225" s="57">
        <f t="shared" si="23"/>
        <v>19515.077614221995</v>
      </c>
      <c r="F225" s="57">
        <v>11270.213536504385</v>
      </c>
      <c r="G225" s="57">
        <v>8244.8640777176097</v>
      </c>
      <c r="H225" s="67">
        <v>6.6</v>
      </c>
      <c r="I225" s="59" t="s">
        <v>318</v>
      </c>
    </row>
    <row r="226" spans="1:9" s="68" customFormat="1" ht="15.75">
      <c r="A226" s="55">
        <f t="shared" si="25"/>
        <v>208</v>
      </c>
      <c r="B226" s="55">
        <f t="shared" si="25"/>
        <v>16</v>
      </c>
      <c r="C226" s="56" t="s">
        <v>258</v>
      </c>
      <c r="D226" s="63" t="s">
        <v>243</v>
      </c>
      <c r="E226" s="57">
        <f t="shared" si="23"/>
        <v>11552.13238120859</v>
      </c>
      <c r="F226" s="57">
        <v>1322.3844809131397</v>
      </c>
      <c r="G226" s="57">
        <v>10229.74790029545</v>
      </c>
      <c r="H226" s="67">
        <v>1.39</v>
      </c>
      <c r="I226" s="59" t="s">
        <v>318</v>
      </c>
    </row>
    <row r="227" spans="1:9" s="68" customFormat="1" ht="15.75">
      <c r="A227" s="55">
        <f t="shared" si="25"/>
        <v>209</v>
      </c>
      <c r="B227" s="55">
        <f t="shared" si="25"/>
        <v>17</v>
      </c>
      <c r="C227" s="56" t="s">
        <v>259</v>
      </c>
      <c r="D227" s="63" t="s">
        <v>243</v>
      </c>
      <c r="E227" s="57">
        <f t="shared" si="23"/>
        <v>7307.1227788208871</v>
      </c>
      <c r="F227" s="57">
        <v>2951.4515203830902</v>
      </c>
      <c r="G227" s="57">
        <v>4355.6712584377965</v>
      </c>
      <c r="H227" s="67">
        <v>2.54</v>
      </c>
      <c r="I227" s="59" t="s">
        <v>318</v>
      </c>
    </row>
    <row r="228" spans="1:9" s="68" customFormat="1" ht="15.75">
      <c r="A228" s="55">
        <f t="shared" si="25"/>
        <v>210</v>
      </c>
      <c r="B228" s="55">
        <f t="shared" si="25"/>
        <v>18</v>
      </c>
      <c r="C228" s="56" t="s">
        <v>260</v>
      </c>
      <c r="D228" s="63" t="s">
        <v>243</v>
      </c>
      <c r="E228" s="57">
        <f t="shared" si="23"/>
        <v>12797.999413689964</v>
      </c>
      <c r="F228" s="57">
        <v>5678.8574697024869</v>
      </c>
      <c r="G228" s="57">
        <v>7119.1419439874771</v>
      </c>
      <c r="H228" s="67">
        <v>1.89</v>
      </c>
      <c r="I228" s="59" t="s">
        <v>318</v>
      </c>
    </row>
    <row r="229" spans="1:9" s="68" customFormat="1" ht="15.75">
      <c r="A229" s="55">
        <f t="shared" si="25"/>
        <v>211</v>
      </c>
      <c r="B229" s="55">
        <f t="shared" si="25"/>
        <v>19</v>
      </c>
      <c r="C229" s="56" t="s">
        <v>261</v>
      </c>
      <c r="D229" s="63" t="s">
        <v>243</v>
      </c>
      <c r="E229" s="57">
        <f t="shared" si="23"/>
        <v>8033.7405194364019</v>
      </c>
      <c r="F229" s="57">
        <v>3624.4299666298248</v>
      </c>
      <c r="G229" s="57">
        <v>4409.3105528065771</v>
      </c>
      <c r="H229" s="67">
        <v>0.47</v>
      </c>
      <c r="I229" s="59" t="s">
        <v>318</v>
      </c>
    </row>
    <row r="230" spans="1:9" s="68" customFormat="1" ht="15.75">
      <c r="A230" s="55">
        <f t="shared" si="25"/>
        <v>212</v>
      </c>
      <c r="B230" s="55">
        <f t="shared" si="25"/>
        <v>20</v>
      </c>
      <c r="C230" s="56" t="s">
        <v>262</v>
      </c>
      <c r="D230" s="63" t="s">
        <v>243</v>
      </c>
      <c r="E230" s="57">
        <f t="shared" si="23"/>
        <v>17732.337700790031</v>
      </c>
      <c r="F230" s="57">
        <v>10075.803570660017</v>
      </c>
      <c r="G230" s="57">
        <v>7656.5341301300141</v>
      </c>
      <c r="H230" s="67">
        <v>5.78</v>
      </c>
      <c r="I230" s="59" t="s">
        <v>318</v>
      </c>
    </row>
    <row r="231" spans="1:9" s="68" customFormat="1" ht="15.75">
      <c r="A231" s="55">
        <f t="shared" si="25"/>
        <v>213</v>
      </c>
      <c r="B231" s="55">
        <f t="shared" si="25"/>
        <v>21</v>
      </c>
      <c r="C231" s="56" t="s">
        <v>263</v>
      </c>
      <c r="D231" s="63" t="s">
        <v>243</v>
      </c>
      <c r="E231" s="57">
        <f t="shared" si="23"/>
        <v>7474.1430250499316</v>
      </c>
      <c r="F231" s="57">
        <v>1231.6660359314567</v>
      </c>
      <c r="G231" s="57">
        <v>6242.4769891184751</v>
      </c>
      <c r="H231" s="67">
        <v>0.56000000000000005</v>
      </c>
      <c r="I231" s="59" t="s">
        <v>318</v>
      </c>
    </row>
    <row r="232" spans="1:9" s="68" customFormat="1" ht="15.75">
      <c r="A232" s="55">
        <f t="shared" si="25"/>
        <v>214</v>
      </c>
      <c r="B232" s="55">
        <f t="shared" si="25"/>
        <v>22</v>
      </c>
      <c r="C232" s="56" t="s">
        <v>264</v>
      </c>
      <c r="D232" s="63" t="s">
        <v>243</v>
      </c>
      <c r="E232" s="57">
        <f t="shared" si="23"/>
        <v>13014.265652777369</v>
      </c>
      <c r="F232" s="57">
        <v>3013.9465521250572</v>
      </c>
      <c r="G232" s="57">
        <v>10000.319100652312</v>
      </c>
      <c r="H232" s="67">
        <v>1.62</v>
      </c>
      <c r="I232" s="59" t="s">
        <v>318</v>
      </c>
    </row>
    <row r="233" spans="1:9" s="68" customFormat="1" ht="15.75">
      <c r="A233" s="55">
        <f t="shared" si="25"/>
        <v>215</v>
      </c>
      <c r="B233" s="55">
        <f t="shared" si="25"/>
        <v>23</v>
      </c>
      <c r="C233" s="56" t="s">
        <v>265</v>
      </c>
      <c r="D233" s="63" t="s">
        <v>243</v>
      </c>
      <c r="E233" s="57">
        <f t="shared" si="23"/>
        <v>4425.6866811212749</v>
      </c>
      <c r="F233" s="57">
        <v>1540.8944876941721</v>
      </c>
      <c r="G233" s="57">
        <v>2884.7921934271026</v>
      </c>
      <c r="H233" s="67">
        <v>0.89</v>
      </c>
      <c r="I233" s="59" t="s">
        <v>318</v>
      </c>
    </row>
    <row r="234" spans="1:9" s="68" customFormat="1" ht="15.75">
      <c r="A234" s="55">
        <f t="shared" si="25"/>
        <v>216</v>
      </c>
      <c r="B234" s="55">
        <f t="shared" si="25"/>
        <v>24</v>
      </c>
      <c r="C234" s="56" t="s">
        <v>166</v>
      </c>
      <c r="D234" s="63" t="s">
        <v>163</v>
      </c>
      <c r="E234" s="57">
        <f t="shared" si="23"/>
        <v>3810.2026025944983</v>
      </c>
      <c r="F234" s="57">
        <v>3462.2049256419609</v>
      </c>
      <c r="G234" s="57">
        <v>347.9976769525374</v>
      </c>
      <c r="H234" s="67">
        <v>1.01</v>
      </c>
      <c r="I234" s="59" t="s">
        <v>318</v>
      </c>
    </row>
    <row r="235" spans="1:9" s="68" customFormat="1" ht="15.75">
      <c r="A235" s="55">
        <f t="shared" si="25"/>
        <v>217</v>
      </c>
      <c r="B235" s="55">
        <f t="shared" si="25"/>
        <v>25</v>
      </c>
      <c r="C235" s="56" t="s">
        <v>167</v>
      </c>
      <c r="D235" s="63" t="s">
        <v>163</v>
      </c>
      <c r="E235" s="57">
        <f t="shared" si="23"/>
        <v>19436.435561625967</v>
      </c>
      <c r="F235" s="57">
        <v>2640.9901283027725</v>
      </c>
      <c r="G235" s="57">
        <v>16795.445433323195</v>
      </c>
      <c r="H235" s="67">
        <v>4.07</v>
      </c>
      <c r="I235" s="59" t="s">
        <v>318</v>
      </c>
    </row>
    <row r="236" spans="1:9" s="68" customFormat="1" ht="15.75">
      <c r="A236" s="55">
        <f t="shared" si="25"/>
        <v>218</v>
      </c>
      <c r="B236" s="55">
        <f t="shared" si="25"/>
        <v>26</v>
      </c>
      <c r="C236" s="56" t="s">
        <v>168</v>
      </c>
      <c r="D236" s="63" t="s">
        <v>163</v>
      </c>
      <c r="E236" s="57">
        <f t="shared" si="23"/>
        <v>9856.5037838650114</v>
      </c>
      <c r="F236" s="57">
        <v>5233.3983475102877</v>
      </c>
      <c r="G236" s="57">
        <v>4623.1054363547237</v>
      </c>
      <c r="H236" s="67">
        <v>2.71</v>
      </c>
      <c r="I236" s="59" t="s">
        <v>318</v>
      </c>
    </row>
    <row r="237" spans="1:9" s="68" customFormat="1" ht="15.75">
      <c r="A237" s="55">
        <f t="shared" si="25"/>
        <v>219</v>
      </c>
      <c r="B237" s="55">
        <f t="shared" si="25"/>
        <v>27</v>
      </c>
      <c r="C237" s="56" t="s">
        <v>170</v>
      </c>
      <c r="D237" s="63" t="s">
        <v>163</v>
      </c>
      <c r="E237" s="57">
        <f t="shared" si="23"/>
        <v>15277.139994297282</v>
      </c>
      <c r="F237" s="57">
        <v>5209.117476403776</v>
      </c>
      <c r="G237" s="57">
        <v>10068.022517893507</v>
      </c>
      <c r="H237" s="67">
        <v>1.35</v>
      </c>
      <c r="I237" s="59" t="s">
        <v>318</v>
      </c>
    </row>
    <row r="238" spans="1:9" s="68" customFormat="1" ht="15.75">
      <c r="A238" s="55">
        <f t="shared" ref="A238:B253" si="26">A237+1</f>
        <v>220</v>
      </c>
      <c r="B238" s="55">
        <f t="shared" si="26"/>
        <v>28</v>
      </c>
      <c r="C238" s="56" t="s">
        <v>171</v>
      </c>
      <c r="D238" s="63" t="s">
        <v>163</v>
      </c>
      <c r="E238" s="57">
        <f t="shared" si="23"/>
        <v>8220.7568956486375</v>
      </c>
      <c r="F238" s="57">
        <v>1040.5354514744201</v>
      </c>
      <c r="G238" s="57">
        <v>7180.2214441742171</v>
      </c>
      <c r="H238" s="67">
        <v>0.51</v>
      </c>
      <c r="I238" s="59" t="s">
        <v>318</v>
      </c>
    </row>
    <row r="239" spans="1:9" s="68" customFormat="1" ht="15.75">
      <c r="A239" s="55">
        <f t="shared" si="26"/>
        <v>221</v>
      </c>
      <c r="B239" s="55">
        <f t="shared" si="26"/>
        <v>29</v>
      </c>
      <c r="C239" s="56" t="s">
        <v>174</v>
      </c>
      <c r="D239" s="63" t="s">
        <v>163</v>
      </c>
      <c r="E239" s="57">
        <f t="shared" si="23"/>
        <v>5283.7171685716266</v>
      </c>
      <c r="F239" s="57">
        <v>1104.3030549568432</v>
      </c>
      <c r="G239" s="57">
        <v>4179.4141136147837</v>
      </c>
      <c r="H239" s="67">
        <v>0.72</v>
      </c>
      <c r="I239" s="59" t="s">
        <v>318</v>
      </c>
    </row>
    <row r="240" spans="1:9" s="68" customFormat="1" ht="15.75">
      <c r="A240" s="55">
        <f t="shared" si="26"/>
        <v>222</v>
      </c>
      <c r="B240" s="55">
        <f t="shared" si="26"/>
        <v>30</v>
      </c>
      <c r="C240" s="56" t="s">
        <v>175</v>
      </c>
      <c r="D240" s="63" t="s">
        <v>163</v>
      </c>
      <c r="E240" s="57">
        <f t="shared" si="23"/>
        <v>10563.175875572202</v>
      </c>
      <c r="F240" s="57">
        <v>970.90463293005519</v>
      </c>
      <c r="G240" s="57">
        <v>9592.2712426421476</v>
      </c>
      <c r="H240" s="67">
        <v>1.33</v>
      </c>
      <c r="I240" s="59" t="s">
        <v>318</v>
      </c>
    </row>
    <row r="241" spans="1:9" s="68" customFormat="1" ht="15.75">
      <c r="A241" s="55">
        <f t="shared" si="26"/>
        <v>223</v>
      </c>
      <c r="B241" s="55">
        <f t="shared" si="26"/>
        <v>31</v>
      </c>
      <c r="C241" s="56" t="s">
        <v>176</v>
      </c>
      <c r="D241" s="63" t="s">
        <v>163</v>
      </c>
      <c r="E241" s="57">
        <f t="shared" si="23"/>
        <v>10824.02711885707</v>
      </c>
      <c r="F241" s="57">
        <v>2243.0655107272169</v>
      </c>
      <c r="G241" s="57">
        <v>8580.9616081298518</v>
      </c>
      <c r="H241" s="67">
        <v>2.46</v>
      </c>
      <c r="I241" s="59" t="s">
        <v>318</v>
      </c>
    </row>
    <row r="242" spans="1:9" s="68" customFormat="1" ht="15.75">
      <c r="A242" s="55">
        <f t="shared" si="26"/>
        <v>224</v>
      </c>
      <c r="B242" s="55">
        <f t="shared" si="26"/>
        <v>32</v>
      </c>
      <c r="C242" s="56" t="s">
        <v>177</v>
      </c>
      <c r="D242" s="63" t="s">
        <v>163</v>
      </c>
      <c r="E242" s="57">
        <f t="shared" si="23"/>
        <v>24821.668422506445</v>
      </c>
      <c r="F242" s="57">
        <v>9383.8349801568347</v>
      </c>
      <c r="G242" s="57">
        <v>15437.833442349611</v>
      </c>
      <c r="H242" s="67">
        <v>2.04</v>
      </c>
      <c r="I242" s="59" t="s">
        <v>318</v>
      </c>
    </row>
    <row r="243" spans="1:9" s="68" customFormat="1" ht="15.75">
      <c r="A243" s="55">
        <f t="shared" si="26"/>
        <v>225</v>
      </c>
      <c r="B243" s="55">
        <f t="shared" si="26"/>
        <v>33</v>
      </c>
      <c r="C243" s="56" t="s">
        <v>178</v>
      </c>
      <c r="D243" s="63" t="s">
        <v>163</v>
      </c>
      <c r="E243" s="57">
        <f t="shared" si="23"/>
        <v>23266.139442775027</v>
      </c>
      <c r="F243" s="57">
        <v>9645.6903446857359</v>
      </c>
      <c r="G243" s="57">
        <v>13620.449098089292</v>
      </c>
      <c r="H243" s="67">
        <v>1.67</v>
      </c>
      <c r="I243" s="59" t="s">
        <v>318</v>
      </c>
    </row>
    <row r="244" spans="1:9" s="68" customFormat="1" ht="15.75">
      <c r="A244" s="55">
        <f t="shared" si="26"/>
        <v>226</v>
      </c>
      <c r="B244" s="55">
        <f t="shared" si="26"/>
        <v>34</v>
      </c>
      <c r="C244" s="56" t="s">
        <v>179</v>
      </c>
      <c r="D244" s="63" t="s">
        <v>163</v>
      </c>
      <c r="E244" s="57">
        <f t="shared" si="23"/>
        <v>22847.834141974367</v>
      </c>
      <c r="F244" s="57">
        <v>6029.3715129418579</v>
      </c>
      <c r="G244" s="57">
        <v>16818.46262903251</v>
      </c>
      <c r="H244" s="67">
        <v>4.28</v>
      </c>
      <c r="I244" s="59" t="s">
        <v>318</v>
      </c>
    </row>
    <row r="245" spans="1:9" s="68" customFormat="1" ht="15.75">
      <c r="A245" s="55">
        <f t="shared" si="26"/>
        <v>227</v>
      </c>
      <c r="B245" s="55">
        <f t="shared" si="26"/>
        <v>35</v>
      </c>
      <c r="C245" s="56" t="s">
        <v>180</v>
      </c>
      <c r="D245" s="63" t="s">
        <v>163</v>
      </c>
      <c r="E245" s="57">
        <f t="shared" si="23"/>
        <v>12733.422610368463</v>
      </c>
      <c r="F245" s="57">
        <v>5104.4226781159578</v>
      </c>
      <c r="G245" s="57">
        <v>7628.9999322525055</v>
      </c>
      <c r="H245" s="67">
        <v>3.88</v>
      </c>
      <c r="I245" s="59" t="s">
        <v>318</v>
      </c>
    </row>
    <row r="246" spans="1:9" s="68" customFormat="1" ht="15.75">
      <c r="A246" s="55">
        <f t="shared" si="26"/>
        <v>228</v>
      </c>
      <c r="B246" s="55">
        <f t="shared" si="26"/>
        <v>36</v>
      </c>
      <c r="C246" s="56" t="s">
        <v>181</v>
      </c>
      <c r="D246" s="63" t="s">
        <v>163</v>
      </c>
      <c r="E246" s="57">
        <f t="shared" si="23"/>
        <v>9186.7826077216578</v>
      </c>
      <c r="F246" s="57">
        <v>2259.7469782140388</v>
      </c>
      <c r="G246" s="57">
        <v>6927.035629507619</v>
      </c>
      <c r="H246" s="67">
        <v>1.75</v>
      </c>
      <c r="I246" s="59" t="s">
        <v>318</v>
      </c>
    </row>
    <row r="247" spans="1:9" s="68" customFormat="1" ht="15.75">
      <c r="A247" s="55">
        <f t="shared" si="26"/>
        <v>229</v>
      </c>
      <c r="B247" s="55">
        <f t="shared" si="26"/>
        <v>37</v>
      </c>
      <c r="C247" s="56" t="s">
        <v>182</v>
      </c>
      <c r="D247" s="63" t="s">
        <v>163</v>
      </c>
      <c r="E247" s="57">
        <f t="shared" si="23"/>
        <v>19046.954751896425</v>
      </c>
      <c r="F247" s="57">
        <v>7647.6649478870122</v>
      </c>
      <c r="G247" s="57">
        <v>11399.289804009411</v>
      </c>
      <c r="H247" s="67">
        <v>5.89</v>
      </c>
      <c r="I247" s="59" t="s">
        <v>318</v>
      </c>
    </row>
    <row r="248" spans="1:9" s="68" customFormat="1" ht="15.75">
      <c r="A248" s="55">
        <f t="shared" si="26"/>
        <v>230</v>
      </c>
      <c r="B248" s="55">
        <f t="shared" si="26"/>
        <v>38</v>
      </c>
      <c r="C248" s="56" t="s">
        <v>146</v>
      </c>
      <c r="D248" s="63" t="s">
        <v>139</v>
      </c>
      <c r="E248" s="57">
        <f t="shared" si="23"/>
        <v>21451.230008276139</v>
      </c>
      <c r="F248" s="57">
        <v>16307.484571586167</v>
      </c>
      <c r="G248" s="57">
        <v>5143.7454366899728</v>
      </c>
      <c r="H248" s="67">
        <v>10.79</v>
      </c>
      <c r="I248" s="59" t="s">
        <v>318</v>
      </c>
    </row>
    <row r="249" spans="1:9" s="68" customFormat="1" ht="15.75">
      <c r="A249" s="55">
        <f t="shared" si="26"/>
        <v>231</v>
      </c>
      <c r="B249" s="55">
        <f t="shared" si="26"/>
        <v>39</v>
      </c>
      <c r="C249" s="56" t="s">
        <v>147</v>
      </c>
      <c r="D249" s="63" t="s">
        <v>139</v>
      </c>
      <c r="E249" s="57">
        <f t="shared" si="23"/>
        <v>8675.466697105212</v>
      </c>
      <c r="F249" s="57">
        <v>2023.8533850560088</v>
      </c>
      <c r="G249" s="57">
        <v>6651.6133120492032</v>
      </c>
      <c r="H249" s="67">
        <v>1.43</v>
      </c>
      <c r="I249" s="59" t="s">
        <v>318</v>
      </c>
    </row>
    <row r="250" spans="1:9" s="68" customFormat="1" ht="15.75">
      <c r="A250" s="55">
        <f t="shared" si="26"/>
        <v>232</v>
      </c>
      <c r="B250" s="55">
        <f t="shared" si="26"/>
        <v>40</v>
      </c>
      <c r="C250" s="56" t="s">
        <v>148</v>
      </c>
      <c r="D250" s="63" t="s">
        <v>139</v>
      </c>
      <c r="E250" s="57">
        <f t="shared" si="23"/>
        <v>10193.614138095918</v>
      </c>
      <c r="F250" s="57">
        <v>1101.9120101037322</v>
      </c>
      <c r="G250" s="57">
        <v>9091.7021279921864</v>
      </c>
      <c r="H250" s="67">
        <v>0.9</v>
      </c>
      <c r="I250" s="59" t="s">
        <v>318</v>
      </c>
    </row>
    <row r="251" spans="1:9" s="68" customFormat="1" ht="15.75">
      <c r="A251" s="55">
        <f t="shared" si="26"/>
        <v>233</v>
      </c>
      <c r="B251" s="55">
        <f t="shared" si="26"/>
        <v>41</v>
      </c>
      <c r="C251" s="56" t="s">
        <v>149</v>
      </c>
      <c r="D251" s="63" t="s">
        <v>139</v>
      </c>
      <c r="E251" s="57">
        <f t="shared" si="23"/>
        <v>11723.562020608968</v>
      </c>
      <c r="F251" s="57">
        <v>981.73461531445548</v>
      </c>
      <c r="G251" s="57">
        <v>10741.827405294513</v>
      </c>
      <c r="H251" s="67">
        <v>0.57999999999999996</v>
      </c>
      <c r="I251" s="59" t="s">
        <v>318</v>
      </c>
    </row>
    <row r="252" spans="1:9" s="68" customFormat="1" ht="15.75">
      <c r="A252" s="55">
        <f t="shared" si="26"/>
        <v>234</v>
      </c>
      <c r="B252" s="55">
        <f t="shared" si="26"/>
        <v>42</v>
      </c>
      <c r="C252" s="56" t="s">
        <v>152</v>
      </c>
      <c r="D252" s="63" t="s">
        <v>139</v>
      </c>
      <c r="E252" s="57">
        <f t="shared" si="23"/>
        <v>11531.76667526392</v>
      </c>
      <c r="F252" s="57">
        <v>948.3907158170739</v>
      </c>
      <c r="G252" s="57">
        <v>10583.375959446847</v>
      </c>
      <c r="H252" s="67">
        <v>0.7</v>
      </c>
      <c r="I252" s="59" t="s">
        <v>318</v>
      </c>
    </row>
    <row r="253" spans="1:9" s="68" customFormat="1" ht="15.75">
      <c r="A253" s="55">
        <f t="shared" si="26"/>
        <v>235</v>
      </c>
      <c r="B253" s="55">
        <f t="shared" si="26"/>
        <v>43</v>
      </c>
      <c r="C253" s="56" t="s">
        <v>153</v>
      </c>
      <c r="D253" s="63" t="s">
        <v>139</v>
      </c>
      <c r="E253" s="57">
        <f t="shared" si="23"/>
        <v>3561.8183851169392</v>
      </c>
      <c r="F253" s="57">
        <v>575.33547603298769</v>
      </c>
      <c r="G253" s="57">
        <v>2986.4829090839517</v>
      </c>
      <c r="H253" s="67">
        <v>0.54</v>
      </c>
      <c r="I253" s="59" t="s">
        <v>318</v>
      </c>
    </row>
    <row r="254" spans="1:9" s="68" customFormat="1" ht="15.75">
      <c r="A254" s="55">
        <f t="shared" ref="A254:B269" si="27">A253+1</f>
        <v>236</v>
      </c>
      <c r="B254" s="55">
        <f t="shared" si="27"/>
        <v>44</v>
      </c>
      <c r="C254" s="56" t="s">
        <v>154</v>
      </c>
      <c r="D254" s="63" t="s">
        <v>139</v>
      </c>
      <c r="E254" s="57">
        <f t="shared" si="23"/>
        <v>4617.7475294923015</v>
      </c>
      <c r="F254" s="57">
        <v>576.022179365488</v>
      </c>
      <c r="G254" s="57">
        <v>4041.7253501268133</v>
      </c>
      <c r="H254" s="67">
        <v>0.23</v>
      </c>
      <c r="I254" s="59" t="s">
        <v>318</v>
      </c>
    </row>
    <row r="255" spans="1:9" s="68" customFormat="1" ht="15.75">
      <c r="A255" s="55">
        <f t="shared" si="27"/>
        <v>237</v>
      </c>
      <c r="B255" s="55">
        <f t="shared" si="27"/>
        <v>45</v>
      </c>
      <c r="C255" s="56" t="s">
        <v>155</v>
      </c>
      <c r="D255" s="63" t="s">
        <v>139</v>
      </c>
      <c r="E255" s="57">
        <f t="shared" si="23"/>
        <v>4548.2093057968423</v>
      </c>
      <c r="F255" s="57">
        <v>1093.8167271957711</v>
      </c>
      <c r="G255" s="57">
        <v>3454.3925786010714</v>
      </c>
      <c r="H255" s="67">
        <v>0.71</v>
      </c>
      <c r="I255" s="59" t="s">
        <v>318</v>
      </c>
    </row>
    <row r="256" spans="1:9" s="68" customFormat="1" ht="15.75">
      <c r="A256" s="55">
        <f t="shared" si="27"/>
        <v>238</v>
      </c>
      <c r="B256" s="55">
        <f t="shared" si="27"/>
        <v>46</v>
      </c>
      <c r="C256" s="56" t="s">
        <v>156</v>
      </c>
      <c r="D256" s="63" t="s">
        <v>139</v>
      </c>
      <c r="E256" s="57">
        <f t="shared" si="23"/>
        <v>10890.861145019971</v>
      </c>
      <c r="F256" s="57">
        <v>1564.6042782865438</v>
      </c>
      <c r="G256" s="57">
        <v>9326.2568667334272</v>
      </c>
      <c r="H256" s="67">
        <v>0.36</v>
      </c>
      <c r="I256" s="59" t="s">
        <v>318</v>
      </c>
    </row>
    <row r="257" spans="1:9" s="68" customFormat="1" ht="15.75">
      <c r="A257" s="55">
        <f t="shared" si="27"/>
        <v>239</v>
      </c>
      <c r="B257" s="55">
        <f t="shared" si="27"/>
        <v>47</v>
      </c>
      <c r="C257" s="56" t="s">
        <v>157</v>
      </c>
      <c r="D257" s="63" t="s">
        <v>139</v>
      </c>
      <c r="E257" s="57">
        <f t="shared" si="23"/>
        <v>12245.692511808453</v>
      </c>
      <c r="F257" s="57">
        <v>3753.7805854389644</v>
      </c>
      <c r="G257" s="57">
        <v>8491.9119263694884</v>
      </c>
      <c r="H257" s="67">
        <v>1.34</v>
      </c>
      <c r="I257" s="59" t="s">
        <v>318</v>
      </c>
    </row>
    <row r="258" spans="1:9" s="68" customFormat="1" ht="15.75">
      <c r="A258" s="55">
        <f t="shared" si="27"/>
        <v>240</v>
      </c>
      <c r="B258" s="55">
        <f t="shared" si="27"/>
        <v>48</v>
      </c>
      <c r="C258" s="56" t="s">
        <v>127</v>
      </c>
      <c r="D258" s="63" t="s">
        <v>121</v>
      </c>
      <c r="E258" s="57">
        <f t="shared" si="23"/>
        <v>7693.0881421611102</v>
      </c>
      <c r="F258" s="57">
        <v>2892.1186529589963</v>
      </c>
      <c r="G258" s="57">
        <v>4800.9694892021143</v>
      </c>
      <c r="H258" s="67">
        <v>2.16</v>
      </c>
      <c r="I258" s="59" t="s">
        <v>318</v>
      </c>
    </row>
    <row r="259" spans="1:9" s="68" customFormat="1" ht="15.75">
      <c r="A259" s="55"/>
      <c r="B259" s="55">
        <f t="shared" si="27"/>
        <v>49</v>
      </c>
      <c r="C259" s="56" t="s">
        <v>300</v>
      </c>
      <c r="D259" s="63"/>
      <c r="E259" s="57"/>
      <c r="F259" s="57"/>
      <c r="G259" s="57"/>
      <c r="H259" s="67">
        <v>30</v>
      </c>
      <c r="I259" s="59" t="s">
        <v>318</v>
      </c>
    </row>
    <row r="260" spans="1:9" s="68" customFormat="1" ht="15.75">
      <c r="A260" s="55"/>
      <c r="B260" s="55"/>
      <c r="C260" s="47" t="s">
        <v>295</v>
      </c>
      <c r="D260" s="63"/>
      <c r="E260" s="61">
        <f>SUM(E206:E258)</f>
        <v>825881.42366032908</v>
      </c>
      <c r="F260" s="61">
        <f>SUM(F206:F258)</f>
        <v>390656.00804450206</v>
      </c>
      <c r="G260" s="61">
        <f>SUM(G206:G258)</f>
        <v>435225.41561582685</v>
      </c>
      <c r="H260" s="62">
        <f>SUM(H206:H259)</f>
        <v>231.02999999999992</v>
      </c>
      <c r="I260" s="59"/>
    </row>
    <row r="261" spans="1:9" s="68" customFormat="1" ht="15.75">
      <c r="A261" s="55">
        <f>A258+1</f>
        <v>241</v>
      </c>
      <c r="B261" s="55">
        <v>1</v>
      </c>
      <c r="C261" s="48" t="s">
        <v>136</v>
      </c>
      <c r="D261" s="49" t="s">
        <v>121</v>
      </c>
      <c r="E261" s="50">
        <f t="shared" ref="E261:E280" si="28">G261+F261</f>
        <v>28761.820732910084</v>
      </c>
      <c r="F261" s="50">
        <v>14892.424243069054</v>
      </c>
      <c r="G261" s="50">
        <v>13869.39648984103</v>
      </c>
      <c r="H261" s="51">
        <v>10.42</v>
      </c>
      <c r="I261" s="52" t="s">
        <v>319</v>
      </c>
    </row>
    <row r="262" spans="1:9" s="68" customFormat="1" ht="15.75">
      <c r="A262" s="55">
        <f t="shared" si="27"/>
        <v>242</v>
      </c>
      <c r="B262" s="55">
        <f>B261+1</f>
        <v>2</v>
      </c>
      <c r="C262" s="48" t="s">
        <v>320</v>
      </c>
      <c r="D262" s="49" t="s">
        <v>121</v>
      </c>
      <c r="E262" s="50">
        <f t="shared" si="28"/>
        <v>3974.0765349916928</v>
      </c>
      <c r="F262" s="50">
        <v>393.57539210287513</v>
      </c>
      <c r="G262" s="50">
        <v>3580.5011428888179</v>
      </c>
      <c r="H262" s="51">
        <v>0.51</v>
      </c>
      <c r="I262" s="52" t="s">
        <v>319</v>
      </c>
    </row>
    <row r="263" spans="1:9" s="68" customFormat="1" ht="15.75">
      <c r="A263" s="55">
        <f t="shared" si="27"/>
        <v>243</v>
      </c>
      <c r="B263" s="55">
        <f t="shared" si="27"/>
        <v>3</v>
      </c>
      <c r="C263" s="48" t="s">
        <v>321</v>
      </c>
      <c r="D263" s="49" t="s">
        <v>121</v>
      </c>
      <c r="E263" s="50">
        <f t="shared" si="28"/>
        <v>2696.23551367356</v>
      </c>
      <c r="F263" s="50">
        <v>711.67712323983631</v>
      </c>
      <c r="G263" s="50">
        <v>1984.5583904337236</v>
      </c>
      <c r="H263" s="51">
        <v>0.54</v>
      </c>
      <c r="I263" s="52" t="s">
        <v>319</v>
      </c>
    </row>
    <row r="264" spans="1:9" s="68" customFormat="1" ht="15.75">
      <c r="A264" s="55">
        <f t="shared" si="27"/>
        <v>244</v>
      </c>
      <c r="B264" s="55">
        <f t="shared" si="27"/>
        <v>4</v>
      </c>
      <c r="C264" s="48" t="s">
        <v>131</v>
      </c>
      <c r="D264" s="49" t="s">
        <v>121</v>
      </c>
      <c r="E264" s="50">
        <f t="shared" si="28"/>
        <v>5935.8964785994185</v>
      </c>
      <c r="F264" s="50">
        <v>746.72925718872705</v>
      </c>
      <c r="G264" s="50">
        <v>5189.1672214106911</v>
      </c>
      <c r="H264" s="51">
        <v>0.51</v>
      </c>
      <c r="I264" s="52" t="s">
        <v>319</v>
      </c>
    </row>
    <row r="265" spans="1:9" s="68" customFormat="1" ht="15.75">
      <c r="A265" s="55">
        <f t="shared" si="27"/>
        <v>245</v>
      </c>
      <c r="B265" s="55">
        <f t="shared" si="27"/>
        <v>5</v>
      </c>
      <c r="C265" s="48" t="s">
        <v>133</v>
      </c>
      <c r="D265" s="49" t="s">
        <v>121</v>
      </c>
      <c r="E265" s="50">
        <f t="shared" si="28"/>
        <v>8655.7611725302941</v>
      </c>
      <c r="F265" s="50">
        <v>1250.6297504816789</v>
      </c>
      <c r="G265" s="50">
        <v>7405.1314220486147</v>
      </c>
      <c r="H265" s="51">
        <v>0.87</v>
      </c>
      <c r="I265" s="52" t="s">
        <v>319</v>
      </c>
    </row>
    <row r="266" spans="1:9" s="68" customFormat="1" ht="15.75">
      <c r="A266" s="55">
        <f t="shared" si="27"/>
        <v>246</v>
      </c>
      <c r="B266" s="55">
        <f t="shared" si="27"/>
        <v>6</v>
      </c>
      <c r="C266" s="48" t="s">
        <v>322</v>
      </c>
      <c r="D266" s="49" t="s">
        <v>121</v>
      </c>
      <c r="E266" s="50">
        <f t="shared" si="28"/>
        <v>9783.0347827346359</v>
      </c>
      <c r="F266" s="50">
        <v>983.52545159712099</v>
      </c>
      <c r="G266" s="50">
        <v>8799.5093311375149</v>
      </c>
      <c r="H266" s="51">
        <v>0.75</v>
      </c>
      <c r="I266" s="52" t="s">
        <v>319</v>
      </c>
    </row>
    <row r="267" spans="1:9" s="68" customFormat="1" ht="15.75">
      <c r="A267" s="55">
        <f t="shared" si="27"/>
        <v>247</v>
      </c>
      <c r="B267" s="55">
        <f t="shared" si="27"/>
        <v>7</v>
      </c>
      <c r="C267" s="48" t="s">
        <v>132</v>
      </c>
      <c r="D267" s="49" t="s">
        <v>121</v>
      </c>
      <c r="E267" s="50">
        <f t="shared" si="28"/>
        <v>13252.660685083069</v>
      </c>
      <c r="F267" s="50">
        <v>575.8769948156995</v>
      </c>
      <c r="G267" s="50">
        <v>12676.78369026737</v>
      </c>
      <c r="H267" s="51">
        <v>0.61</v>
      </c>
      <c r="I267" s="52" t="s">
        <v>319</v>
      </c>
    </row>
    <row r="268" spans="1:9" s="68" customFormat="1" ht="15.75">
      <c r="A268" s="55">
        <f t="shared" si="27"/>
        <v>248</v>
      </c>
      <c r="B268" s="55">
        <f t="shared" si="27"/>
        <v>8</v>
      </c>
      <c r="C268" s="48" t="s">
        <v>323</v>
      </c>
      <c r="D268" s="49" t="s">
        <v>121</v>
      </c>
      <c r="E268" s="50">
        <f t="shared" si="28"/>
        <v>14299.609709690341</v>
      </c>
      <c r="F268" s="50">
        <v>1806.6379037230204</v>
      </c>
      <c r="G268" s="50">
        <v>12492.971805967321</v>
      </c>
      <c r="H268" s="51">
        <v>2.4900000000000002</v>
      </c>
      <c r="I268" s="52" t="s">
        <v>319</v>
      </c>
    </row>
    <row r="269" spans="1:9" s="68" customFormat="1" ht="15.75">
      <c r="A269" s="55">
        <f t="shared" si="27"/>
        <v>249</v>
      </c>
      <c r="B269" s="55">
        <f t="shared" si="27"/>
        <v>9</v>
      </c>
      <c r="C269" s="48" t="s">
        <v>324</v>
      </c>
      <c r="D269" s="49" t="s">
        <v>121</v>
      </c>
      <c r="E269" s="50">
        <f t="shared" si="28"/>
        <v>8849.1372426228882</v>
      </c>
      <c r="F269" s="50">
        <v>1050.9386967135297</v>
      </c>
      <c r="G269" s="50">
        <v>7798.1985459093585</v>
      </c>
      <c r="H269" s="51">
        <v>0.59</v>
      </c>
      <c r="I269" s="52" t="s">
        <v>319</v>
      </c>
    </row>
    <row r="270" spans="1:9" s="68" customFormat="1" ht="15.75">
      <c r="A270" s="55">
        <f t="shared" ref="A270:B281" si="29">A269+1</f>
        <v>250</v>
      </c>
      <c r="B270" s="55">
        <f t="shared" si="29"/>
        <v>10</v>
      </c>
      <c r="C270" s="48" t="s">
        <v>122</v>
      </c>
      <c r="D270" s="49" t="s">
        <v>121</v>
      </c>
      <c r="E270" s="50">
        <f t="shared" si="28"/>
        <v>16144.226958159366</v>
      </c>
      <c r="F270" s="50">
        <v>2675.6354215837323</v>
      </c>
      <c r="G270" s="50">
        <v>13468.591536575634</v>
      </c>
      <c r="H270" s="51">
        <v>1.49</v>
      </c>
      <c r="I270" s="52" t="s">
        <v>319</v>
      </c>
    </row>
    <row r="271" spans="1:9" s="68" customFormat="1" ht="15.75">
      <c r="A271" s="55">
        <f t="shared" si="29"/>
        <v>251</v>
      </c>
      <c r="B271" s="55">
        <f t="shared" si="29"/>
        <v>11</v>
      </c>
      <c r="C271" s="48" t="s">
        <v>126</v>
      </c>
      <c r="D271" s="49" t="s">
        <v>121</v>
      </c>
      <c r="E271" s="50">
        <f t="shared" si="28"/>
        <v>7440.0182710559229</v>
      </c>
      <c r="F271" s="50">
        <v>3700.2231386752846</v>
      </c>
      <c r="G271" s="50">
        <v>3739.7951323806383</v>
      </c>
      <c r="H271" s="51">
        <v>0.26</v>
      </c>
      <c r="I271" s="52" t="s">
        <v>319</v>
      </c>
    </row>
    <row r="272" spans="1:9" s="68" customFormat="1" ht="15.75">
      <c r="A272" s="55">
        <f t="shared" si="29"/>
        <v>252</v>
      </c>
      <c r="B272" s="55">
        <f t="shared" si="29"/>
        <v>12</v>
      </c>
      <c r="C272" s="48" t="s">
        <v>137</v>
      </c>
      <c r="D272" s="49" t="s">
        <v>121</v>
      </c>
      <c r="E272" s="50">
        <f t="shared" si="28"/>
        <v>14952.08205396616</v>
      </c>
      <c r="F272" s="50">
        <v>4229.679766251913</v>
      </c>
      <c r="G272" s="50">
        <v>10722.402287714247</v>
      </c>
      <c r="H272" s="51">
        <v>1.52</v>
      </c>
      <c r="I272" s="52" t="s">
        <v>319</v>
      </c>
    </row>
    <row r="273" spans="1:9" s="68" customFormat="1" ht="15.75">
      <c r="A273" s="55">
        <f t="shared" si="29"/>
        <v>253</v>
      </c>
      <c r="B273" s="55">
        <f t="shared" si="29"/>
        <v>13</v>
      </c>
      <c r="C273" s="48" t="s">
        <v>140</v>
      </c>
      <c r="D273" s="49" t="s">
        <v>139</v>
      </c>
      <c r="E273" s="50">
        <f t="shared" si="28"/>
        <v>1814.7103661794124</v>
      </c>
      <c r="F273" s="50">
        <v>256.35454707575997</v>
      </c>
      <c r="G273" s="50">
        <v>1558.3558191036525</v>
      </c>
      <c r="H273" s="51">
        <v>0.12</v>
      </c>
      <c r="I273" s="52" t="s">
        <v>319</v>
      </c>
    </row>
    <row r="274" spans="1:9" s="68" customFormat="1" ht="15.75">
      <c r="A274" s="55">
        <f t="shared" si="29"/>
        <v>254</v>
      </c>
      <c r="B274" s="55">
        <f t="shared" si="29"/>
        <v>14</v>
      </c>
      <c r="C274" s="48" t="s">
        <v>141</v>
      </c>
      <c r="D274" s="49" t="s">
        <v>139</v>
      </c>
      <c r="E274" s="50">
        <f t="shared" si="28"/>
        <v>7663.2220197683146</v>
      </c>
      <c r="F274" s="50">
        <v>710.85426458916709</v>
      </c>
      <c r="G274" s="50">
        <v>6952.3677551791479</v>
      </c>
      <c r="H274" s="51">
        <v>0.47</v>
      </c>
      <c r="I274" s="52" t="s">
        <v>319</v>
      </c>
    </row>
    <row r="275" spans="1:9" s="68" customFormat="1" ht="15.75">
      <c r="A275" s="55">
        <f t="shared" si="29"/>
        <v>255</v>
      </c>
      <c r="B275" s="55">
        <f t="shared" si="29"/>
        <v>15</v>
      </c>
      <c r="C275" s="48" t="s">
        <v>142</v>
      </c>
      <c r="D275" s="49" t="s">
        <v>139</v>
      </c>
      <c r="E275" s="50">
        <f t="shared" si="28"/>
        <v>3887.9574644710101</v>
      </c>
      <c r="F275" s="50">
        <v>975.82004681274839</v>
      </c>
      <c r="G275" s="50">
        <v>2912.1374176582617</v>
      </c>
      <c r="H275" s="51">
        <v>0.08</v>
      </c>
      <c r="I275" s="52" t="s">
        <v>319</v>
      </c>
    </row>
    <row r="276" spans="1:9" s="68" customFormat="1" ht="15.75">
      <c r="A276" s="55">
        <f t="shared" si="29"/>
        <v>256</v>
      </c>
      <c r="B276" s="55">
        <f t="shared" si="29"/>
        <v>16</v>
      </c>
      <c r="C276" s="48" t="s">
        <v>143</v>
      </c>
      <c r="D276" s="49" t="s">
        <v>139</v>
      </c>
      <c r="E276" s="50">
        <f t="shared" si="28"/>
        <v>4515.9475371475637</v>
      </c>
      <c r="F276" s="50">
        <v>878.92187302197522</v>
      </c>
      <c r="G276" s="50">
        <v>3637.0256641255883</v>
      </c>
      <c r="H276" s="51">
        <v>0.22</v>
      </c>
      <c r="I276" s="52" t="s">
        <v>319</v>
      </c>
    </row>
    <row r="277" spans="1:9" s="68" customFormat="1" ht="15.75">
      <c r="A277" s="55">
        <f t="shared" si="29"/>
        <v>257</v>
      </c>
      <c r="B277" s="55">
        <f t="shared" si="29"/>
        <v>17</v>
      </c>
      <c r="C277" s="48" t="s">
        <v>144</v>
      </c>
      <c r="D277" s="49" t="s">
        <v>139</v>
      </c>
      <c r="E277" s="50">
        <f t="shared" si="28"/>
        <v>10180.846245419063</v>
      </c>
      <c r="F277" s="50">
        <v>2991.9433764866449</v>
      </c>
      <c r="G277" s="50">
        <v>7188.9028689324186</v>
      </c>
      <c r="H277" s="51">
        <v>1.69</v>
      </c>
      <c r="I277" s="52" t="s">
        <v>319</v>
      </c>
    </row>
    <row r="278" spans="1:9" s="68" customFormat="1" ht="15.75">
      <c r="A278" s="55">
        <f t="shared" si="29"/>
        <v>258</v>
      </c>
      <c r="B278" s="55">
        <f t="shared" si="29"/>
        <v>18</v>
      </c>
      <c r="C278" s="48" t="s">
        <v>325</v>
      </c>
      <c r="D278" s="49" t="s">
        <v>139</v>
      </c>
      <c r="E278" s="50">
        <f t="shared" si="28"/>
        <v>5021.4498172283011</v>
      </c>
      <c r="F278" s="50">
        <v>950.59739312389684</v>
      </c>
      <c r="G278" s="50">
        <v>4070.8524241044042</v>
      </c>
      <c r="H278" s="51">
        <v>0.65</v>
      </c>
      <c r="I278" s="52" t="s">
        <v>319</v>
      </c>
    </row>
    <row r="279" spans="1:9" s="68" customFormat="1" ht="15.75">
      <c r="A279" s="55">
        <f t="shared" si="29"/>
        <v>259</v>
      </c>
      <c r="B279" s="55">
        <f t="shared" si="29"/>
        <v>19</v>
      </c>
      <c r="C279" s="48" t="s">
        <v>326</v>
      </c>
      <c r="D279" s="49" t="s">
        <v>139</v>
      </c>
      <c r="E279" s="50">
        <f t="shared" si="28"/>
        <v>2781.0476141654353</v>
      </c>
      <c r="F279" s="50">
        <v>782.04871404025505</v>
      </c>
      <c r="G279" s="50">
        <v>1998.9989001251802</v>
      </c>
      <c r="H279" s="51">
        <v>0.12</v>
      </c>
      <c r="I279" s="52" t="s">
        <v>319</v>
      </c>
    </row>
    <row r="280" spans="1:9" s="68" customFormat="1" ht="15.75">
      <c r="A280" s="55">
        <f t="shared" si="29"/>
        <v>260</v>
      </c>
      <c r="B280" s="55">
        <f t="shared" si="29"/>
        <v>20</v>
      </c>
      <c r="C280" s="48" t="s">
        <v>160</v>
      </c>
      <c r="D280" s="49" t="s">
        <v>139</v>
      </c>
      <c r="E280" s="50">
        <f t="shared" si="28"/>
        <v>3295.0617398518989</v>
      </c>
      <c r="F280" s="50">
        <v>875.21062690859401</v>
      </c>
      <c r="G280" s="50">
        <v>2419.851112943305</v>
      </c>
      <c r="H280" s="51">
        <v>0.41</v>
      </c>
      <c r="I280" s="52" t="s">
        <v>319</v>
      </c>
    </row>
    <row r="281" spans="1:9" s="68" customFormat="1" ht="15.75">
      <c r="A281" s="55"/>
      <c r="B281" s="55">
        <f t="shared" si="29"/>
        <v>21</v>
      </c>
      <c r="C281" s="48" t="s">
        <v>300</v>
      </c>
      <c r="D281" s="49"/>
      <c r="E281" s="50"/>
      <c r="F281" s="50"/>
      <c r="G281" s="50"/>
      <c r="H281" s="51">
        <v>3</v>
      </c>
      <c r="I281" s="52" t="s">
        <v>319</v>
      </c>
    </row>
    <row r="282" spans="1:9" s="68" customFormat="1" ht="15.75">
      <c r="A282" s="55"/>
      <c r="B282" s="55"/>
      <c r="C282" s="47" t="s">
        <v>295</v>
      </c>
      <c r="D282" s="49"/>
      <c r="E282" s="53">
        <f>SUM(E261:E280)</f>
        <v>173904.80294024842</v>
      </c>
      <c r="F282" s="53">
        <f>SUM(F261:F280)</f>
        <v>41439.303981501514</v>
      </c>
      <c r="G282" s="53">
        <f>SUM(G261:G280)</f>
        <v>132465.4989587469</v>
      </c>
      <c r="H282" s="69">
        <f>SUM(H261:H281)</f>
        <v>27.319999999999993</v>
      </c>
      <c r="I282" s="52"/>
    </row>
    <row r="283" spans="1:9" s="68" customFormat="1" ht="15.75">
      <c r="A283" s="55">
        <f>A280+1</f>
        <v>261</v>
      </c>
      <c r="B283" s="55">
        <v>1</v>
      </c>
      <c r="C283" s="56" t="s">
        <v>162</v>
      </c>
      <c r="D283" s="63" t="s">
        <v>139</v>
      </c>
      <c r="E283" s="61">
        <f>G283+F283</f>
        <v>4286.8251002008792</v>
      </c>
      <c r="F283" s="61">
        <v>201.53789266682273</v>
      </c>
      <c r="G283" s="61">
        <v>4085.2872075340565</v>
      </c>
      <c r="H283" s="62">
        <f>F283*0.35/1000</f>
        <v>7.0538262433387955E-2</v>
      </c>
      <c r="I283" s="59" t="s">
        <v>310</v>
      </c>
    </row>
    <row r="284" spans="1:9" s="68" customFormat="1" ht="15.75">
      <c r="A284" s="55">
        <f>A283+1</f>
        <v>262</v>
      </c>
      <c r="B284" s="55">
        <v>1</v>
      </c>
      <c r="C284" s="56" t="s">
        <v>138</v>
      </c>
      <c r="D284" s="63" t="s">
        <v>121</v>
      </c>
      <c r="E284" s="61">
        <f>G284+F284</f>
        <v>2141.2869854687597</v>
      </c>
      <c r="F284" s="61">
        <v>316.54292903501175</v>
      </c>
      <c r="G284" s="61">
        <v>1824.744056433748</v>
      </c>
      <c r="H284" s="62">
        <f>F284*0.35/1000</f>
        <v>0.11079002516225411</v>
      </c>
      <c r="I284" s="59" t="s">
        <v>310</v>
      </c>
    </row>
    <row r="285" spans="1:9" s="68" customFormat="1" ht="15.75">
      <c r="A285" s="70"/>
      <c r="B285" s="70"/>
      <c r="C285" s="47" t="s">
        <v>327</v>
      </c>
      <c r="D285" s="71"/>
      <c r="E285" s="53">
        <f>E13+E52+E53+E54+E55+E56+E57+E58+E59+E60+E61+E62+E63+E64+E65+E83+E84+E85+E169+E177+E189+E190+E204+E205+E260+E282+E283+E284</f>
        <v>6508519.3792202724</v>
      </c>
      <c r="F285" s="53">
        <f>F13+F52+F53+F54+F55+F56+F57+F58+F59+F60+F61+F62+F63+F64+F65+F83+F84+F85+F169+F177+F189+F190+F204+F205+F260+F282+F283+F284</f>
        <v>4681636.2082941784</v>
      </c>
      <c r="G285" s="53">
        <f>G13+G52+G53+G54+G55+G56+G57+G58+G59+G60+G61+G62+G63+G64+G65+G83+G84+G85+G169+G177+G189+G190+G204+G205+G260+G282+G283+G284</f>
        <v>1826883.1709260952</v>
      </c>
      <c r="H285" s="54">
        <f>H13+H52+H53+H54+H55+H56+H57+H58+H59+H60+H61+H62+H63+H64+H65+H83+H84+H85+H169+H177+H189+H190+H204+H205+H260+H282+H283+H284</f>
        <v>3025.7320235219372</v>
      </c>
      <c r="I285" s="52"/>
    </row>
    <row r="286" spans="1:9" s="68" customFormat="1">
      <c r="C286" s="72"/>
      <c r="D286" s="73"/>
      <c r="H286" s="74"/>
      <c r="I286" s="75"/>
    </row>
    <row r="287" spans="1:9" s="68" customFormat="1">
      <c r="C287" s="72"/>
      <c r="D287" s="73"/>
      <c r="H287" s="74"/>
      <c r="I287" s="75"/>
    </row>
    <row r="288" spans="1:9" s="68" customFormat="1">
      <c r="C288" s="72"/>
      <c r="D288" s="73"/>
      <c r="H288" s="74"/>
      <c r="I288" s="75"/>
    </row>
    <row r="289" spans="3:9" s="68" customFormat="1">
      <c r="C289" s="72"/>
      <c r="D289" s="73"/>
      <c r="H289" s="74"/>
      <c r="I289" s="75"/>
    </row>
    <row r="290" spans="3:9" s="68" customFormat="1">
      <c r="C290" s="72"/>
      <c r="D290" s="73"/>
      <c r="H290" s="74"/>
      <c r="I290" s="75"/>
    </row>
    <row r="291" spans="3:9" s="68" customFormat="1">
      <c r="C291" s="72"/>
      <c r="D291" s="73"/>
      <c r="H291" s="74"/>
      <c r="I291" s="75"/>
    </row>
    <row r="292" spans="3:9" s="68" customFormat="1">
      <c r="C292" s="72"/>
      <c r="D292" s="73"/>
      <c r="H292" s="74"/>
      <c r="I292" s="75"/>
    </row>
    <row r="293" spans="3:9" s="68" customFormat="1">
      <c r="C293" s="72"/>
      <c r="D293" s="73"/>
      <c r="H293" s="74"/>
      <c r="I293" s="75"/>
    </row>
    <row r="294" spans="3:9" s="68" customFormat="1">
      <c r="C294" s="72"/>
      <c r="D294" s="73"/>
      <c r="H294" s="74"/>
      <c r="I294" s="75"/>
    </row>
    <row r="295" spans="3:9" s="68" customFormat="1">
      <c r="C295" s="72"/>
      <c r="D295" s="73"/>
      <c r="H295" s="74"/>
      <c r="I295" s="75"/>
    </row>
    <row r="296" spans="3:9" s="68" customFormat="1">
      <c r="C296" s="72"/>
      <c r="D296" s="73"/>
      <c r="H296" s="74"/>
      <c r="I296" s="75"/>
    </row>
    <row r="297" spans="3:9" s="68" customFormat="1">
      <c r="C297" s="72"/>
      <c r="D297" s="73"/>
      <c r="H297" s="74"/>
      <c r="I297" s="75"/>
    </row>
    <row r="298" spans="3:9" s="68" customFormat="1">
      <c r="C298" s="72"/>
      <c r="D298" s="73"/>
      <c r="H298" s="74"/>
      <c r="I298" s="75"/>
    </row>
    <row r="299" spans="3:9" s="68" customFormat="1">
      <c r="C299" s="72"/>
      <c r="D299" s="73"/>
      <c r="H299" s="74"/>
      <c r="I299" s="75"/>
    </row>
    <row r="300" spans="3:9" s="68" customFormat="1">
      <c r="C300" s="72"/>
      <c r="D300" s="73"/>
      <c r="H300" s="74"/>
      <c r="I300" s="75"/>
    </row>
    <row r="301" spans="3:9" s="68" customFormat="1">
      <c r="C301" s="72"/>
      <c r="D301" s="73"/>
      <c r="H301" s="74"/>
      <c r="I301" s="75"/>
    </row>
    <row r="302" spans="3:9" s="68" customFormat="1">
      <c r="C302" s="72"/>
      <c r="D302" s="73"/>
      <c r="H302" s="74"/>
      <c r="I302" s="75"/>
    </row>
    <row r="303" spans="3:9" s="68" customFormat="1">
      <c r="C303" s="72"/>
      <c r="D303" s="73"/>
      <c r="H303" s="74"/>
      <c r="I303" s="75"/>
    </row>
    <row r="304" spans="3:9" s="68" customFormat="1">
      <c r="C304" s="72"/>
      <c r="D304" s="73"/>
      <c r="H304" s="74"/>
      <c r="I304" s="75"/>
    </row>
    <row r="305" spans="3:9" s="68" customFormat="1">
      <c r="C305" s="72"/>
      <c r="D305" s="73"/>
      <c r="H305" s="74"/>
      <c r="I305" s="75"/>
    </row>
    <row r="306" spans="3:9" s="68" customFormat="1">
      <c r="C306" s="72"/>
      <c r="D306" s="73"/>
      <c r="H306" s="74"/>
      <c r="I306" s="75"/>
    </row>
    <row r="307" spans="3:9" s="68" customFormat="1">
      <c r="C307" s="72"/>
      <c r="D307" s="73"/>
      <c r="H307" s="74"/>
      <c r="I307" s="75"/>
    </row>
    <row r="308" spans="3:9" s="68" customFormat="1">
      <c r="C308" s="72"/>
      <c r="D308" s="73"/>
      <c r="H308" s="74"/>
      <c r="I308" s="75"/>
    </row>
    <row r="309" spans="3:9" s="68" customFormat="1">
      <c r="C309" s="72"/>
      <c r="D309" s="73"/>
      <c r="H309" s="74"/>
      <c r="I309" s="75"/>
    </row>
    <row r="310" spans="3:9" s="68" customFormat="1">
      <c r="C310" s="72"/>
      <c r="D310" s="73"/>
      <c r="H310" s="74"/>
      <c r="I310" s="75"/>
    </row>
    <row r="311" spans="3:9" s="68" customFormat="1">
      <c r="C311" s="72"/>
      <c r="D311" s="73"/>
      <c r="H311" s="74"/>
      <c r="I311" s="75"/>
    </row>
    <row r="312" spans="3:9" s="68" customFormat="1">
      <c r="C312" s="72"/>
      <c r="D312" s="73"/>
      <c r="H312" s="74"/>
      <c r="I312" s="75"/>
    </row>
    <row r="313" spans="3:9" s="68" customFormat="1">
      <c r="C313" s="72"/>
      <c r="D313" s="73"/>
      <c r="H313" s="74"/>
      <c r="I313" s="75"/>
    </row>
    <row r="314" spans="3:9" s="68" customFormat="1">
      <c r="C314" s="72"/>
      <c r="D314" s="73"/>
      <c r="H314" s="74"/>
      <c r="I314" s="75"/>
    </row>
    <row r="315" spans="3:9" s="68" customFormat="1">
      <c r="C315" s="72"/>
      <c r="D315" s="73"/>
      <c r="H315" s="74"/>
      <c r="I315" s="75"/>
    </row>
    <row r="316" spans="3:9">
      <c r="I316" s="79"/>
    </row>
    <row r="317" spans="3:9">
      <c r="I317" s="79"/>
    </row>
    <row r="318" spans="3:9">
      <c r="I318" s="79"/>
    </row>
    <row r="319" spans="3:9">
      <c r="I319" s="79"/>
    </row>
    <row r="320" spans="3:9">
      <c r="I320" s="79"/>
    </row>
    <row r="321" spans="9:9">
      <c r="I321" s="79"/>
    </row>
    <row r="322" spans="9:9">
      <c r="I322" s="79"/>
    </row>
    <row r="323" spans="9:9">
      <c r="I323" s="79"/>
    </row>
    <row r="324" spans="9:9">
      <c r="I324" s="79"/>
    </row>
    <row r="325" spans="9:9">
      <c r="I325" s="79"/>
    </row>
    <row r="326" spans="9:9">
      <c r="I326" s="79"/>
    </row>
    <row r="327" spans="9:9">
      <c r="I327" s="79"/>
    </row>
    <row r="328" spans="9:9">
      <c r="I328" s="79"/>
    </row>
    <row r="329" spans="9:9">
      <c r="I329" s="79"/>
    </row>
    <row r="330" spans="9:9">
      <c r="I330" s="79"/>
    </row>
    <row r="331" spans="9:9">
      <c r="I331" s="79"/>
    </row>
    <row r="332" spans="9:9">
      <c r="I332" s="79"/>
    </row>
    <row r="333" spans="9:9">
      <c r="I333" s="79"/>
    </row>
    <row r="334" spans="9:9">
      <c r="I334" s="79"/>
    </row>
    <row r="335" spans="9:9">
      <c r="I335" s="79"/>
    </row>
    <row r="336" spans="9:9">
      <c r="I336" s="79"/>
    </row>
    <row r="337" spans="9:9">
      <c r="I337" s="79"/>
    </row>
    <row r="338" spans="9:9">
      <c r="I338" s="79"/>
    </row>
    <row r="339" spans="9:9">
      <c r="I339" s="79"/>
    </row>
    <row r="340" spans="9:9">
      <c r="I340" s="79"/>
    </row>
    <row r="341" spans="9:9">
      <c r="I341" s="79"/>
    </row>
    <row r="342" spans="9:9">
      <c r="I342" s="79"/>
    </row>
    <row r="343" spans="9:9">
      <c r="I343" s="79"/>
    </row>
    <row r="344" spans="9:9">
      <c r="I344" s="79"/>
    </row>
    <row r="345" spans="9:9">
      <c r="I345" s="79"/>
    </row>
    <row r="346" spans="9:9">
      <c r="I346" s="79"/>
    </row>
    <row r="347" spans="9:9">
      <c r="I347" s="79"/>
    </row>
    <row r="348" spans="9:9">
      <c r="I348" s="79"/>
    </row>
    <row r="349" spans="9:9">
      <c r="I349" s="79"/>
    </row>
    <row r="350" spans="9:9">
      <c r="I350" s="79"/>
    </row>
    <row r="351" spans="9:9">
      <c r="I351" s="79"/>
    </row>
    <row r="352" spans="9:9">
      <c r="I352" s="79"/>
    </row>
    <row r="353" spans="9:9">
      <c r="I353" s="79"/>
    </row>
    <row r="354" spans="9:9">
      <c r="I354" s="79"/>
    </row>
    <row r="355" spans="9:9">
      <c r="I355" s="79"/>
    </row>
    <row r="356" spans="9:9">
      <c r="I356" s="79"/>
    </row>
    <row r="357" spans="9:9">
      <c r="I357" s="79"/>
    </row>
    <row r="358" spans="9:9">
      <c r="I358" s="79"/>
    </row>
    <row r="359" spans="9:9">
      <c r="I359" s="79"/>
    </row>
    <row r="360" spans="9:9">
      <c r="I360" s="79"/>
    </row>
    <row r="361" spans="9:9">
      <c r="I361" s="79"/>
    </row>
    <row r="362" spans="9:9">
      <c r="I362" s="79"/>
    </row>
    <row r="363" spans="9:9">
      <c r="I363" s="79"/>
    </row>
    <row r="364" spans="9:9">
      <c r="I364" s="79"/>
    </row>
    <row r="365" spans="9:9">
      <c r="I365" s="79"/>
    </row>
    <row r="366" spans="9:9">
      <c r="I366" s="79"/>
    </row>
    <row r="367" spans="9:9">
      <c r="I367" s="79"/>
    </row>
    <row r="368" spans="9:9">
      <c r="I368" s="79"/>
    </row>
    <row r="369" spans="9:9">
      <c r="I369" s="79"/>
    </row>
    <row r="370" spans="9:9">
      <c r="I370" s="79"/>
    </row>
    <row r="371" spans="9:9">
      <c r="I371" s="79"/>
    </row>
    <row r="372" spans="9:9">
      <c r="I372" s="79"/>
    </row>
    <row r="373" spans="9:9">
      <c r="I373" s="79"/>
    </row>
    <row r="374" spans="9:9">
      <c r="I374" s="79"/>
    </row>
    <row r="375" spans="9:9">
      <c r="I375" s="79"/>
    </row>
    <row r="376" spans="9:9">
      <c r="I376" s="79"/>
    </row>
    <row r="377" spans="9:9">
      <c r="I377" s="79"/>
    </row>
    <row r="378" spans="9:9">
      <c r="I378" s="79"/>
    </row>
    <row r="379" spans="9:9">
      <c r="I379" s="79"/>
    </row>
    <row r="380" spans="9:9">
      <c r="I380" s="79"/>
    </row>
    <row r="381" spans="9:9">
      <c r="I381" s="79"/>
    </row>
    <row r="382" spans="9:9">
      <c r="I382" s="79"/>
    </row>
    <row r="383" spans="9:9">
      <c r="I383" s="79"/>
    </row>
    <row r="384" spans="9:9">
      <c r="I384" s="79"/>
    </row>
    <row r="385" spans="9:9">
      <c r="I385" s="79"/>
    </row>
    <row r="386" spans="9:9">
      <c r="I386" s="79"/>
    </row>
    <row r="387" spans="9:9">
      <c r="I387" s="79"/>
    </row>
    <row r="388" spans="9:9">
      <c r="I388" s="79"/>
    </row>
    <row r="389" spans="9:9">
      <c r="I389" s="79"/>
    </row>
    <row r="390" spans="9:9">
      <c r="I390" s="79"/>
    </row>
  </sheetData>
  <mergeCells count="11">
    <mergeCell ref="C1:L1"/>
    <mergeCell ref="C2:L2"/>
    <mergeCell ref="C3:L3"/>
    <mergeCell ref="A5:I5"/>
    <mergeCell ref="A6:A7"/>
    <mergeCell ref="B6:B7"/>
    <mergeCell ref="C6:C7"/>
    <mergeCell ref="D6:D7"/>
    <mergeCell ref="E6:G6"/>
    <mergeCell ref="H6:H7"/>
    <mergeCell ref="I6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413"/>
  <sheetViews>
    <sheetView topLeftCell="D1" workbookViewId="0">
      <selection activeCell="L4" sqref="L4"/>
    </sheetView>
  </sheetViews>
  <sheetFormatPr baseColWidth="10" defaultRowHeight="15"/>
  <sheetData>
    <row r="1" spans="1:18" ht="15.75" customHeight="1">
      <c r="B1" t="s">
        <v>365</v>
      </c>
      <c r="E1" s="186" t="s">
        <v>565</v>
      </c>
      <c r="F1" s="187"/>
      <c r="G1" s="187"/>
      <c r="H1" s="187"/>
      <c r="I1" s="187"/>
      <c r="J1" s="187"/>
      <c r="K1" s="187"/>
      <c r="L1" s="187"/>
      <c r="M1" s="187"/>
      <c r="N1" s="188"/>
    </row>
    <row r="2" spans="1:18" ht="15.75" customHeight="1">
      <c r="E2" s="189" t="s">
        <v>566</v>
      </c>
      <c r="F2" s="190"/>
      <c r="G2" s="190"/>
      <c r="H2" s="190"/>
      <c r="I2" s="190"/>
      <c r="J2" s="190"/>
      <c r="K2" s="190"/>
      <c r="L2" s="190"/>
      <c r="M2" s="190"/>
      <c r="N2" s="191"/>
    </row>
    <row r="3" spans="1:18" ht="16.5" thickBot="1">
      <c r="E3" s="192" t="s">
        <v>568</v>
      </c>
      <c r="F3" s="193"/>
      <c r="G3" s="193"/>
      <c r="H3" s="193"/>
      <c r="I3" s="193"/>
      <c r="J3" s="193"/>
      <c r="K3" s="193"/>
      <c r="L3" s="193"/>
      <c r="M3" s="193"/>
      <c r="N3" s="194"/>
    </row>
    <row r="4" spans="1:18" ht="15.75" customHeight="1">
      <c r="P4" t="s">
        <v>366</v>
      </c>
    </row>
    <row r="5" spans="1:18" ht="16.5" customHeight="1">
      <c r="B5" t="s">
        <v>0</v>
      </c>
      <c r="C5" t="s">
        <v>1</v>
      </c>
      <c r="D5" t="s">
        <v>367</v>
      </c>
      <c r="P5" t="s">
        <v>368</v>
      </c>
      <c r="Q5" t="s">
        <v>369</v>
      </c>
      <c r="R5" t="s">
        <v>368</v>
      </c>
    </row>
    <row r="6" spans="1:18">
      <c r="D6" t="s">
        <v>370</v>
      </c>
      <c r="E6" t="s">
        <v>371</v>
      </c>
      <c r="F6" t="s">
        <v>372</v>
      </c>
      <c r="G6" t="s">
        <v>373</v>
      </c>
      <c r="H6" t="s">
        <v>374</v>
      </c>
      <c r="I6" t="s">
        <v>375</v>
      </c>
      <c r="J6" t="s">
        <v>376</v>
      </c>
      <c r="K6" t="s">
        <v>377</v>
      </c>
      <c r="L6" t="s">
        <v>378</v>
      </c>
      <c r="M6" t="s">
        <v>379</v>
      </c>
      <c r="N6" t="s">
        <v>380</v>
      </c>
      <c r="O6" t="s">
        <v>381</v>
      </c>
    </row>
    <row r="7" spans="1:18">
      <c r="B7" t="s">
        <v>3</v>
      </c>
    </row>
    <row r="8" spans="1:18">
      <c r="A8">
        <v>1</v>
      </c>
      <c r="B8" t="s">
        <v>3</v>
      </c>
      <c r="C8" t="s">
        <v>4</v>
      </c>
      <c r="D8">
        <v>346.12</v>
      </c>
      <c r="E8">
        <v>322.51</v>
      </c>
      <c r="F8">
        <v>362.83</v>
      </c>
      <c r="G8">
        <v>321.42</v>
      </c>
      <c r="H8">
        <v>337.96</v>
      </c>
      <c r="I8">
        <v>329.38</v>
      </c>
      <c r="J8">
        <v>273.99</v>
      </c>
      <c r="K8">
        <v>315.99</v>
      </c>
      <c r="L8">
        <v>315.70999999999998</v>
      </c>
      <c r="M8">
        <v>234.71</v>
      </c>
      <c r="N8">
        <v>336.29</v>
      </c>
      <c r="O8">
        <v>352.36</v>
      </c>
      <c r="P8">
        <v>3849.27</v>
      </c>
      <c r="R8">
        <v>3849.27</v>
      </c>
    </row>
    <row r="9" spans="1:18">
      <c r="A9">
        <v>2</v>
      </c>
      <c r="B9" t="s">
        <v>5</v>
      </c>
      <c r="C9" t="s">
        <v>6</v>
      </c>
      <c r="D9">
        <v>123.51</v>
      </c>
      <c r="E9">
        <v>99.39</v>
      </c>
      <c r="F9">
        <v>117.89</v>
      </c>
      <c r="G9">
        <v>111.93</v>
      </c>
      <c r="H9">
        <v>100.2</v>
      </c>
      <c r="I9">
        <v>102.26</v>
      </c>
      <c r="J9">
        <v>106.18</v>
      </c>
      <c r="K9">
        <v>114.64</v>
      </c>
      <c r="L9">
        <v>97.97</v>
      </c>
      <c r="M9">
        <v>103.29</v>
      </c>
      <c r="N9">
        <v>95.92</v>
      </c>
      <c r="O9">
        <v>117.94</v>
      </c>
      <c r="P9">
        <v>1291.1200000000003</v>
      </c>
      <c r="R9">
        <v>1229.43</v>
      </c>
    </row>
    <row r="10" spans="1:18">
      <c r="A10">
        <v>3</v>
      </c>
      <c r="B10" t="s">
        <v>5</v>
      </c>
      <c r="C10" t="s">
        <v>7</v>
      </c>
      <c r="D10">
        <v>55.7</v>
      </c>
      <c r="E10">
        <v>64.900000000000006</v>
      </c>
      <c r="F10">
        <v>63.6</v>
      </c>
      <c r="G10">
        <v>57.22</v>
      </c>
      <c r="H10">
        <v>25.91</v>
      </c>
      <c r="I10">
        <v>49.83</v>
      </c>
      <c r="J10">
        <v>47.42</v>
      </c>
      <c r="K10">
        <v>56.23</v>
      </c>
      <c r="L10">
        <v>42.18</v>
      </c>
      <c r="M10">
        <v>42.67</v>
      </c>
      <c r="N10">
        <v>38.549999999999997</v>
      </c>
      <c r="O10">
        <v>36.340000000000003</v>
      </c>
      <c r="P10">
        <v>580.55000000000007</v>
      </c>
      <c r="R10">
        <v>648.12</v>
      </c>
    </row>
    <row r="11" spans="1:18">
      <c r="A11">
        <v>4</v>
      </c>
      <c r="B11" t="s">
        <v>5</v>
      </c>
      <c r="C11" t="s">
        <v>8</v>
      </c>
      <c r="D11">
        <v>262.27999999999997</v>
      </c>
      <c r="E11">
        <v>258.85000000000002</v>
      </c>
      <c r="F11">
        <v>288.32</v>
      </c>
      <c r="G11">
        <v>294.38</v>
      </c>
      <c r="H11">
        <v>277.47000000000003</v>
      </c>
      <c r="I11">
        <v>310.79000000000002</v>
      </c>
      <c r="J11">
        <v>282.91000000000003</v>
      </c>
      <c r="K11">
        <v>272.79000000000002</v>
      </c>
      <c r="L11">
        <v>249.72</v>
      </c>
      <c r="M11">
        <v>260.68</v>
      </c>
      <c r="N11">
        <v>264.99</v>
      </c>
      <c r="O11">
        <v>309.62</v>
      </c>
      <c r="P11">
        <v>3332.7999999999993</v>
      </c>
      <c r="R11">
        <v>0</v>
      </c>
    </row>
    <row r="12" spans="1:18">
      <c r="A12">
        <v>5</v>
      </c>
      <c r="B12" t="s">
        <v>5</v>
      </c>
      <c r="C12" t="s">
        <v>9</v>
      </c>
      <c r="D12">
        <v>81.89</v>
      </c>
      <c r="E12">
        <v>101.02</v>
      </c>
      <c r="F12">
        <v>93.72</v>
      </c>
      <c r="G12">
        <v>28.52</v>
      </c>
      <c r="H12">
        <v>17.73</v>
      </c>
      <c r="I12">
        <v>86.56</v>
      </c>
      <c r="J12">
        <v>89.2</v>
      </c>
      <c r="K12">
        <v>104.5</v>
      </c>
      <c r="L12">
        <v>78.59</v>
      </c>
      <c r="M12">
        <v>90.24</v>
      </c>
      <c r="N12">
        <v>86.41</v>
      </c>
      <c r="O12">
        <v>97.02</v>
      </c>
      <c r="P12">
        <v>955.4</v>
      </c>
      <c r="R12">
        <v>1196.4100000000001</v>
      </c>
    </row>
    <row r="13" spans="1:18">
      <c r="A13">
        <v>6</v>
      </c>
      <c r="B13" t="s">
        <v>5</v>
      </c>
      <c r="C13" t="s">
        <v>10</v>
      </c>
      <c r="D13">
        <v>30.44</v>
      </c>
      <c r="E13">
        <v>34.42</v>
      </c>
      <c r="F13">
        <v>38.58</v>
      </c>
      <c r="G13">
        <v>34.840000000000003</v>
      </c>
      <c r="H13">
        <v>0</v>
      </c>
      <c r="I13">
        <v>29.56</v>
      </c>
      <c r="J13">
        <v>32.24</v>
      </c>
      <c r="K13">
        <v>34.99</v>
      </c>
      <c r="L13">
        <v>27.21</v>
      </c>
      <c r="M13">
        <v>42.39</v>
      </c>
      <c r="N13">
        <v>40.19</v>
      </c>
      <c r="O13">
        <v>47.11</v>
      </c>
      <c r="P13">
        <v>391.97</v>
      </c>
      <c r="R13">
        <v>30.24</v>
      </c>
    </row>
    <row r="14" spans="1:18">
      <c r="A14">
        <v>7</v>
      </c>
      <c r="B14" t="s">
        <v>5</v>
      </c>
      <c r="C14" t="s">
        <v>11</v>
      </c>
      <c r="D14">
        <v>100.87</v>
      </c>
      <c r="E14">
        <v>84.43</v>
      </c>
      <c r="F14">
        <v>95.62</v>
      </c>
      <c r="G14">
        <v>98.82</v>
      </c>
      <c r="H14">
        <v>106.39</v>
      </c>
      <c r="I14">
        <v>99.61</v>
      </c>
      <c r="J14">
        <v>105.21</v>
      </c>
      <c r="K14">
        <v>119.62</v>
      </c>
      <c r="L14">
        <v>103.42</v>
      </c>
      <c r="M14">
        <v>106.76</v>
      </c>
      <c r="N14">
        <v>89.1</v>
      </c>
      <c r="O14">
        <v>96.49</v>
      </c>
      <c r="P14">
        <v>1206.3399999999999</v>
      </c>
      <c r="R14">
        <v>1146.26</v>
      </c>
    </row>
    <row r="15" spans="1:18">
      <c r="A15">
        <v>8</v>
      </c>
      <c r="B15" t="s">
        <v>5</v>
      </c>
      <c r="C15" t="s">
        <v>12</v>
      </c>
      <c r="D15">
        <v>63.67</v>
      </c>
      <c r="E15">
        <v>60.06</v>
      </c>
      <c r="F15">
        <v>71.92</v>
      </c>
      <c r="G15">
        <v>80.28</v>
      </c>
      <c r="H15">
        <v>75.27</v>
      </c>
      <c r="I15">
        <v>75.459999999999994</v>
      </c>
      <c r="J15">
        <v>82.04</v>
      </c>
      <c r="K15">
        <v>111.17</v>
      </c>
      <c r="L15">
        <v>78.14</v>
      </c>
      <c r="M15">
        <v>74.19</v>
      </c>
      <c r="N15">
        <v>61.21</v>
      </c>
      <c r="O15">
        <v>60.35</v>
      </c>
      <c r="P15">
        <v>893.7600000000001</v>
      </c>
      <c r="R15">
        <v>818.91</v>
      </c>
    </row>
    <row r="16" spans="1:18">
      <c r="A16">
        <v>9</v>
      </c>
      <c r="B16" t="s">
        <v>5</v>
      </c>
      <c r="C16" t="s">
        <v>13</v>
      </c>
      <c r="D16">
        <v>36.450000000000003</v>
      </c>
      <c r="E16">
        <v>32.76</v>
      </c>
      <c r="F16">
        <v>38.61</v>
      </c>
      <c r="G16">
        <v>40.53</v>
      </c>
      <c r="H16">
        <v>34.57</v>
      </c>
      <c r="I16">
        <v>42.76</v>
      </c>
      <c r="J16">
        <v>42.76</v>
      </c>
      <c r="K16">
        <v>56.1</v>
      </c>
      <c r="L16">
        <v>32.25</v>
      </c>
      <c r="M16">
        <v>36.04</v>
      </c>
      <c r="N16">
        <v>32.64</v>
      </c>
      <c r="O16">
        <v>40.18</v>
      </c>
      <c r="P16">
        <v>465.65000000000003</v>
      </c>
      <c r="R16">
        <v>470.55</v>
      </c>
    </row>
    <row r="17" spans="1:19">
      <c r="A17">
        <v>10</v>
      </c>
      <c r="B17" t="s">
        <v>5</v>
      </c>
      <c r="C17" t="s">
        <v>14</v>
      </c>
      <c r="D17">
        <v>51.99</v>
      </c>
      <c r="E17">
        <v>46.52</v>
      </c>
      <c r="F17">
        <v>54.3</v>
      </c>
      <c r="G17">
        <v>57.85</v>
      </c>
      <c r="H17">
        <v>58.55</v>
      </c>
      <c r="I17">
        <v>62.54</v>
      </c>
      <c r="J17">
        <v>58.89</v>
      </c>
      <c r="K17">
        <v>76.78</v>
      </c>
      <c r="L17">
        <v>55.17</v>
      </c>
      <c r="M17">
        <v>62.33</v>
      </c>
      <c r="N17">
        <v>51.38</v>
      </c>
      <c r="O17">
        <v>54.71</v>
      </c>
      <c r="P17">
        <v>691.01</v>
      </c>
      <c r="R17">
        <v>570.04</v>
      </c>
    </row>
    <row r="18" spans="1:19">
      <c r="A18">
        <v>11</v>
      </c>
      <c r="B18" t="s">
        <v>5</v>
      </c>
      <c r="C18" t="s">
        <v>15</v>
      </c>
      <c r="D18">
        <v>36.01</v>
      </c>
      <c r="E18">
        <v>31.95</v>
      </c>
      <c r="F18">
        <v>42.71</v>
      </c>
      <c r="G18">
        <v>33.6</v>
      </c>
      <c r="H18">
        <v>39.81</v>
      </c>
      <c r="I18">
        <v>35.9</v>
      </c>
      <c r="J18">
        <v>42.18</v>
      </c>
      <c r="K18">
        <v>47.71</v>
      </c>
      <c r="L18">
        <v>47.75</v>
      </c>
      <c r="M18">
        <v>40.369999999999997</v>
      </c>
      <c r="N18">
        <v>35.99</v>
      </c>
      <c r="O18">
        <v>30.22</v>
      </c>
      <c r="P18">
        <v>464.19999999999993</v>
      </c>
      <c r="R18">
        <v>431.16</v>
      </c>
    </row>
    <row r="19" spans="1:19">
      <c r="A19">
        <v>12</v>
      </c>
      <c r="B19" t="s">
        <v>5</v>
      </c>
      <c r="C19" t="s">
        <v>5</v>
      </c>
      <c r="D19">
        <v>519.12</v>
      </c>
      <c r="E19">
        <v>617.84</v>
      </c>
      <c r="F19">
        <v>717.22</v>
      </c>
      <c r="G19">
        <v>259.39</v>
      </c>
      <c r="H19">
        <v>289.23</v>
      </c>
      <c r="I19">
        <v>404.15</v>
      </c>
      <c r="J19">
        <v>173.88</v>
      </c>
      <c r="K19">
        <v>176.87</v>
      </c>
      <c r="L19">
        <v>128.27000000000001</v>
      </c>
      <c r="M19">
        <v>139.76</v>
      </c>
      <c r="N19">
        <v>194.27</v>
      </c>
      <c r="O19">
        <v>122.83</v>
      </c>
      <c r="P19">
        <v>3742.8300000000004</v>
      </c>
      <c r="Q19">
        <v>17864.900000000001</v>
      </c>
      <c r="R19">
        <v>2903.35</v>
      </c>
      <c r="S19">
        <v>13293.74</v>
      </c>
    </row>
    <row r="21" spans="1:19">
      <c r="B21" t="s">
        <v>16</v>
      </c>
    </row>
    <row r="22" spans="1:19">
      <c r="A22">
        <v>1</v>
      </c>
      <c r="B22" t="s">
        <v>16</v>
      </c>
      <c r="C22" t="s">
        <v>17</v>
      </c>
      <c r="D22">
        <v>479.37</v>
      </c>
      <c r="E22">
        <v>397.67</v>
      </c>
      <c r="F22">
        <v>472.47</v>
      </c>
      <c r="G22">
        <v>351.8</v>
      </c>
      <c r="H22">
        <v>387.17</v>
      </c>
      <c r="I22">
        <v>422.1</v>
      </c>
      <c r="J22">
        <v>431.1</v>
      </c>
      <c r="K22">
        <v>456.31</v>
      </c>
      <c r="L22">
        <v>367.76</v>
      </c>
      <c r="M22">
        <v>407.69</v>
      </c>
      <c r="N22">
        <v>391.85</v>
      </c>
      <c r="O22">
        <v>424.73</v>
      </c>
      <c r="P22">
        <v>4990.0200000000004</v>
      </c>
      <c r="R22">
        <v>4983.4699999999993</v>
      </c>
    </row>
    <row r="23" spans="1:19">
      <c r="A23">
        <v>2</v>
      </c>
      <c r="C23" t="s">
        <v>18</v>
      </c>
      <c r="R23">
        <v>0</v>
      </c>
    </row>
    <row r="24" spans="1:19">
      <c r="A24">
        <v>3</v>
      </c>
      <c r="C24" t="s">
        <v>19</v>
      </c>
      <c r="R24">
        <v>0</v>
      </c>
    </row>
    <row r="25" spans="1:19">
      <c r="A25">
        <v>4</v>
      </c>
      <c r="B25" t="s">
        <v>16</v>
      </c>
      <c r="C25" t="s">
        <v>20</v>
      </c>
      <c r="D25">
        <v>472.36</v>
      </c>
      <c r="E25">
        <v>441.04</v>
      </c>
      <c r="F25">
        <v>492.3</v>
      </c>
      <c r="G25">
        <v>482.6</v>
      </c>
      <c r="H25">
        <v>560.12</v>
      </c>
      <c r="I25">
        <v>582.05999999999995</v>
      </c>
      <c r="J25">
        <v>593.61</v>
      </c>
      <c r="K25">
        <v>642.79999999999995</v>
      </c>
      <c r="L25">
        <v>554.28</v>
      </c>
      <c r="M25">
        <v>641.44000000000005</v>
      </c>
      <c r="N25">
        <v>534.92999999999995</v>
      </c>
      <c r="O25">
        <v>576.22</v>
      </c>
      <c r="P25">
        <v>6573.7600000000011</v>
      </c>
      <c r="R25">
        <v>6070.18</v>
      </c>
    </row>
    <row r="26" spans="1:19">
      <c r="A26">
        <v>5</v>
      </c>
      <c r="B26" t="s">
        <v>16</v>
      </c>
      <c r="C26" t="s">
        <v>21</v>
      </c>
      <c r="D26">
        <v>75.38</v>
      </c>
      <c r="E26">
        <v>61.67</v>
      </c>
      <c r="F26">
        <v>66.75</v>
      </c>
      <c r="G26">
        <v>40.64</v>
      </c>
      <c r="H26">
        <v>43.25</v>
      </c>
      <c r="I26">
        <v>48.49</v>
      </c>
      <c r="J26">
        <v>46.48</v>
      </c>
      <c r="K26">
        <v>56.49</v>
      </c>
      <c r="L26">
        <v>56.88</v>
      </c>
      <c r="M26">
        <v>45.53</v>
      </c>
      <c r="N26">
        <v>45.59</v>
      </c>
      <c r="O26">
        <v>47.85</v>
      </c>
      <c r="P26">
        <v>635.00000000000011</v>
      </c>
      <c r="R26">
        <v>652.66000000000008</v>
      </c>
    </row>
    <row r="27" spans="1:19">
      <c r="A27">
        <v>6</v>
      </c>
      <c r="B27" t="s">
        <v>16</v>
      </c>
      <c r="C27" t="s">
        <v>22</v>
      </c>
      <c r="D27">
        <v>54.18</v>
      </c>
      <c r="E27">
        <v>56.84</v>
      </c>
      <c r="F27">
        <v>50.93</v>
      </c>
      <c r="G27">
        <v>34.24</v>
      </c>
      <c r="H27">
        <v>40.4</v>
      </c>
      <c r="I27">
        <v>34.07</v>
      </c>
      <c r="J27">
        <v>37.03</v>
      </c>
      <c r="K27">
        <v>46.25</v>
      </c>
      <c r="L27">
        <v>67.790000000000006</v>
      </c>
      <c r="M27">
        <v>37.340000000000003</v>
      </c>
      <c r="N27">
        <v>39.049999999999997</v>
      </c>
      <c r="O27">
        <v>39.840000000000003</v>
      </c>
      <c r="P27">
        <v>537.96</v>
      </c>
      <c r="R27">
        <v>562.78</v>
      </c>
    </row>
    <row r="28" spans="1:19">
      <c r="A28">
        <v>7</v>
      </c>
      <c r="B28" t="s">
        <v>16</v>
      </c>
      <c r="C28" t="s">
        <v>23</v>
      </c>
      <c r="D28">
        <v>46.67</v>
      </c>
      <c r="E28">
        <v>49.77</v>
      </c>
      <c r="F28">
        <v>43.83</v>
      </c>
      <c r="G28">
        <v>40.96</v>
      </c>
      <c r="H28">
        <v>30.9</v>
      </c>
      <c r="I28">
        <v>28.72</v>
      </c>
      <c r="J28">
        <v>32.869999999999997</v>
      </c>
      <c r="K28">
        <v>44.64</v>
      </c>
      <c r="L28">
        <v>37.64</v>
      </c>
      <c r="M28">
        <v>34.44</v>
      </c>
      <c r="N28">
        <v>36.22</v>
      </c>
      <c r="O28">
        <v>31.59</v>
      </c>
      <c r="P28">
        <v>458.24999999999994</v>
      </c>
      <c r="R28">
        <v>491.70000000000005</v>
      </c>
    </row>
    <row r="29" spans="1:19">
      <c r="A29">
        <v>8</v>
      </c>
      <c r="B29" t="s">
        <v>16</v>
      </c>
      <c r="C29" t="s">
        <v>24</v>
      </c>
      <c r="D29">
        <v>16.05</v>
      </c>
      <c r="E29">
        <v>14.76</v>
      </c>
      <c r="F29">
        <v>19.059999999999999</v>
      </c>
      <c r="G29">
        <v>7.96</v>
      </c>
      <c r="H29">
        <v>12.07</v>
      </c>
      <c r="I29">
        <v>12.35</v>
      </c>
      <c r="J29">
        <v>8.86</v>
      </c>
      <c r="K29">
        <v>15.49</v>
      </c>
      <c r="L29">
        <v>11.76</v>
      </c>
      <c r="M29">
        <v>10.56</v>
      </c>
      <c r="N29">
        <v>9.1300000000000008</v>
      </c>
      <c r="O29">
        <v>7.64</v>
      </c>
      <c r="P29">
        <v>145.68999999999997</v>
      </c>
      <c r="R29">
        <v>119.32000000000002</v>
      </c>
    </row>
    <row r="30" spans="1:19">
      <c r="A30">
        <v>9</v>
      </c>
      <c r="B30" t="s">
        <v>16</v>
      </c>
      <c r="C30" t="s">
        <v>25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13340.680000000002</v>
      </c>
      <c r="R30">
        <v>0</v>
      </c>
      <c r="S30">
        <v>12880.11</v>
      </c>
    </row>
    <row r="32" spans="1:19">
      <c r="B32" t="s">
        <v>26</v>
      </c>
    </row>
    <row r="33" spans="1:18">
      <c r="A33">
        <v>1</v>
      </c>
      <c r="B33" t="s">
        <v>26</v>
      </c>
      <c r="C33" t="s">
        <v>26</v>
      </c>
      <c r="D33">
        <v>395.71</v>
      </c>
      <c r="E33">
        <v>342.09</v>
      </c>
      <c r="F33">
        <v>418.41</v>
      </c>
      <c r="G33">
        <v>417.95</v>
      </c>
      <c r="H33">
        <v>460.57</v>
      </c>
      <c r="I33">
        <v>428.98</v>
      </c>
      <c r="J33">
        <v>465.25</v>
      </c>
      <c r="K33">
        <v>477.22</v>
      </c>
      <c r="L33">
        <v>416.85</v>
      </c>
      <c r="M33">
        <v>437.01</v>
      </c>
      <c r="N33">
        <v>362.05</v>
      </c>
      <c r="O33">
        <v>372.34</v>
      </c>
      <c r="P33">
        <v>4994.43</v>
      </c>
      <c r="R33">
        <v>4992.18</v>
      </c>
    </row>
    <row r="34" spans="1:18">
      <c r="A34">
        <v>2</v>
      </c>
      <c r="B34" t="s">
        <v>26</v>
      </c>
      <c r="C34" t="s">
        <v>27</v>
      </c>
      <c r="D34">
        <v>32.61</v>
      </c>
      <c r="E34">
        <v>28.14</v>
      </c>
      <c r="F34">
        <v>32.69</v>
      </c>
      <c r="G34">
        <v>33.29</v>
      </c>
      <c r="H34">
        <v>29.91</v>
      </c>
      <c r="I34">
        <v>35.17</v>
      </c>
      <c r="J34">
        <v>35.46</v>
      </c>
      <c r="K34">
        <v>38.78</v>
      </c>
      <c r="L34">
        <v>30.45</v>
      </c>
      <c r="M34">
        <v>32.08</v>
      </c>
      <c r="N34">
        <v>30.67</v>
      </c>
      <c r="O34">
        <v>36.869999999999997</v>
      </c>
      <c r="P34">
        <v>396.12</v>
      </c>
      <c r="R34">
        <v>413.64000000000004</v>
      </c>
    </row>
    <row r="35" spans="1:18">
      <c r="A35">
        <v>3</v>
      </c>
      <c r="B35" t="s">
        <v>26</v>
      </c>
      <c r="C35" t="s">
        <v>28</v>
      </c>
      <c r="D35">
        <v>195.19</v>
      </c>
      <c r="E35">
        <v>179.96</v>
      </c>
      <c r="F35">
        <v>208.84</v>
      </c>
      <c r="G35">
        <v>196.84</v>
      </c>
      <c r="H35">
        <v>240.84</v>
      </c>
      <c r="I35">
        <v>225.55</v>
      </c>
      <c r="J35">
        <v>217.22</v>
      </c>
      <c r="K35">
        <v>241.87</v>
      </c>
      <c r="L35">
        <v>214.48</v>
      </c>
      <c r="M35">
        <v>169.69</v>
      </c>
      <c r="N35">
        <v>127.67</v>
      </c>
      <c r="O35">
        <v>100.04</v>
      </c>
      <c r="P35">
        <v>2318.19</v>
      </c>
      <c r="R35">
        <v>2618.31</v>
      </c>
    </row>
    <row r="36" spans="1:18">
      <c r="A36">
        <v>4</v>
      </c>
      <c r="B36" t="s">
        <v>26</v>
      </c>
      <c r="C36" t="s">
        <v>29</v>
      </c>
      <c r="D36">
        <v>90.8</v>
      </c>
      <c r="E36">
        <v>77.75</v>
      </c>
      <c r="F36">
        <v>98.12</v>
      </c>
      <c r="G36">
        <v>102.91</v>
      </c>
      <c r="H36">
        <v>108.98</v>
      </c>
      <c r="I36">
        <v>102.27</v>
      </c>
      <c r="J36">
        <v>102.3</v>
      </c>
      <c r="K36">
        <v>105.25</v>
      </c>
      <c r="L36">
        <v>116.48</v>
      </c>
      <c r="M36">
        <v>107.38</v>
      </c>
      <c r="N36">
        <v>86.2</v>
      </c>
      <c r="O36">
        <v>83.54</v>
      </c>
      <c r="P36">
        <v>1181.98</v>
      </c>
      <c r="R36">
        <v>1076.57</v>
      </c>
    </row>
    <row r="37" spans="1:18">
      <c r="A37">
        <v>5</v>
      </c>
      <c r="B37" t="s">
        <v>26</v>
      </c>
      <c r="C37" t="s">
        <v>30</v>
      </c>
      <c r="D37">
        <v>49.18</v>
      </c>
      <c r="E37">
        <v>52.94</v>
      </c>
      <c r="F37">
        <v>54.79</v>
      </c>
      <c r="G37">
        <v>53.47</v>
      </c>
      <c r="H37">
        <v>57.08</v>
      </c>
      <c r="I37">
        <v>55.43</v>
      </c>
      <c r="J37">
        <v>55.63</v>
      </c>
      <c r="K37">
        <v>63.11</v>
      </c>
      <c r="L37">
        <v>52.39</v>
      </c>
      <c r="M37">
        <v>61.31</v>
      </c>
      <c r="N37">
        <v>46.87</v>
      </c>
      <c r="O37">
        <v>53.5</v>
      </c>
      <c r="P37">
        <v>655.69999999999993</v>
      </c>
      <c r="R37">
        <v>692.93999999999994</v>
      </c>
    </row>
    <row r="38" spans="1:18">
      <c r="A38">
        <v>6</v>
      </c>
      <c r="B38" t="s">
        <v>26</v>
      </c>
      <c r="C38" t="s">
        <v>31</v>
      </c>
      <c r="D38">
        <v>62.61</v>
      </c>
      <c r="E38">
        <v>56.37</v>
      </c>
      <c r="F38">
        <v>69.44</v>
      </c>
      <c r="G38">
        <v>65.75</v>
      </c>
      <c r="H38">
        <v>68.61</v>
      </c>
      <c r="I38">
        <v>60.79</v>
      </c>
      <c r="J38">
        <v>70.34</v>
      </c>
      <c r="K38">
        <v>82.3</v>
      </c>
      <c r="L38">
        <v>77.98</v>
      </c>
      <c r="M38">
        <v>79.61</v>
      </c>
      <c r="N38">
        <v>54.19</v>
      </c>
      <c r="O38">
        <v>57.19</v>
      </c>
      <c r="P38">
        <v>805.18000000000006</v>
      </c>
      <c r="R38">
        <v>683.38</v>
      </c>
    </row>
    <row r="39" spans="1:18">
      <c r="A39">
        <v>7</v>
      </c>
      <c r="B39" t="s">
        <v>26</v>
      </c>
      <c r="C39" t="s">
        <v>32</v>
      </c>
      <c r="D39">
        <v>73.73</v>
      </c>
      <c r="E39">
        <v>53.6</v>
      </c>
      <c r="F39">
        <v>72.540000000000006</v>
      </c>
      <c r="G39">
        <v>74.66</v>
      </c>
      <c r="H39">
        <v>78.34</v>
      </c>
      <c r="I39">
        <v>76.98</v>
      </c>
      <c r="J39">
        <v>78.2</v>
      </c>
      <c r="K39">
        <v>83.52</v>
      </c>
      <c r="L39">
        <v>87.51</v>
      </c>
      <c r="M39">
        <v>80.44</v>
      </c>
      <c r="N39">
        <v>66.760000000000005</v>
      </c>
      <c r="O39">
        <v>66.8</v>
      </c>
      <c r="P39">
        <v>893.07999999999993</v>
      </c>
      <c r="R39">
        <v>875.90000000000009</v>
      </c>
    </row>
    <row r="40" spans="1:18">
      <c r="A40">
        <v>8</v>
      </c>
      <c r="B40" t="s">
        <v>26</v>
      </c>
      <c r="C40" t="s">
        <v>33</v>
      </c>
      <c r="D40">
        <v>31.25</v>
      </c>
      <c r="E40">
        <v>32.159999999999997</v>
      </c>
      <c r="F40">
        <v>36.61</v>
      </c>
      <c r="G40">
        <v>33.950000000000003</v>
      </c>
      <c r="H40">
        <v>41.69</v>
      </c>
      <c r="I40">
        <v>39.36</v>
      </c>
      <c r="J40">
        <v>39.47</v>
      </c>
      <c r="K40">
        <v>46.84</v>
      </c>
      <c r="L40">
        <v>44.28</v>
      </c>
      <c r="M40">
        <v>54.49</v>
      </c>
      <c r="N40">
        <v>37.61</v>
      </c>
      <c r="O40">
        <v>37.04</v>
      </c>
      <c r="P40">
        <v>474.75000000000006</v>
      </c>
      <c r="R40">
        <v>481.81</v>
      </c>
    </row>
    <row r="41" spans="1:18">
      <c r="A41">
        <v>9</v>
      </c>
      <c r="B41" t="s">
        <v>26</v>
      </c>
      <c r="C41" t="s">
        <v>34</v>
      </c>
      <c r="D41">
        <v>27.99</v>
      </c>
      <c r="E41">
        <v>23.87</v>
      </c>
      <c r="F41">
        <v>28.69</v>
      </c>
      <c r="G41">
        <v>22.95</v>
      </c>
      <c r="H41">
        <v>3.67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107.17</v>
      </c>
      <c r="R41">
        <v>338.61</v>
      </c>
    </row>
    <row r="42" spans="1:18">
      <c r="A42">
        <v>10</v>
      </c>
      <c r="B42" t="s">
        <v>26</v>
      </c>
      <c r="C42" t="s">
        <v>35</v>
      </c>
      <c r="D42">
        <v>41.12</v>
      </c>
      <c r="E42">
        <v>30.79</v>
      </c>
      <c r="F42">
        <v>45.01</v>
      </c>
      <c r="G42">
        <v>37.47</v>
      </c>
      <c r="H42">
        <v>49.34</v>
      </c>
      <c r="I42">
        <v>50.08</v>
      </c>
      <c r="J42">
        <v>52.71</v>
      </c>
      <c r="K42">
        <v>51.81</v>
      </c>
      <c r="L42">
        <v>48.2</v>
      </c>
      <c r="M42">
        <v>60.82</v>
      </c>
      <c r="N42">
        <v>44.45</v>
      </c>
      <c r="O42">
        <v>35.020000000000003</v>
      </c>
      <c r="P42">
        <v>546.81999999999994</v>
      </c>
      <c r="R42">
        <v>531.77</v>
      </c>
    </row>
    <row r="43" spans="1:18">
      <c r="A43">
        <v>11</v>
      </c>
      <c r="B43" t="s">
        <v>26</v>
      </c>
      <c r="C43" t="s">
        <v>36</v>
      </c>
      <c r="D43">
        <v>38.159999999999997</v>
      </c>
      <c r="E43">
        <v>33.380000000000003</v>
      </c>
      <c r="F43">
        <v>41.63</v>
      </c>
      <c r="G43">
        <v>40.61</v>
      </c>
      <c r="H43">
        <v>46.96</v>
      </c>
      <c r="I43">
        <v>37.15</v>
      </c>
      <c r="J43">
        <v>50.98</v>
      </c>
      <c r="K43">
        <v>49.45</v>
      </c>
      <c r="L43">
        <v>41.15</v>
      </c>
      <c r="M43">
        <v>48.09</v>
      </c>
      <c r="N43">
        <v>39.11</v>
      </c>
      <c r="O43">
        <v>36.06</v>
      </c>
      <c r="P43">
        <v>502.72999999999996</v>
      </c>
      <c r="R43">
        <v>478.46</v>
      </c>
    </row>
    <row r="44" spans="1:18">
      <c r="A44">
        <v>12</v>
      </c>
      <c r="B44" t="s">
        <v>26</v>
      </c>
      <c r="C44" t="s">
        <v>37</v>
      </c>
      <c r="D44">
        <v>35.090000000000003</v>
      </c>
      <c r="E44">
        <v>29.24</v>
      </c>
      <c r="F44">
        <v>35.11</v>
      </c>
      <c r="G44">
        <v>34.590000000000003</v>
      </c>
      <c r="H44">
        <v>35.42</v>
      </c>
      <c r="I44">
        <v>36.68</v>
      </c>
      <c r="J44">
        <v>36.909999999999997</v>
      </c>
      <c r="K44">
        <v>42.56</v>
      </c>
      <c r="L44">
        <v>36.53</v>
      </c>
      <c r="M44">
        <v>34.64</v>
      </c>
      <c r="N44">
        <v>29.59</v>
      </c>
      <c r="O44">
        <v>33.25</v>
      </c>
      <c r="P44">
        <v>419.60999999999996</v>
      </c>
      <c r="R44">
        <v>413.54</v>
      </c>
    </row>
    <row r="45" spans="1:18">
      <c r="A45">
        <v>13</v>
      </c>
      <c r="B45" t="s">
        <v>26</v>
      </c>
      <c r="C45" t="s">
        <v>38</v>
      </c>
      <c r="D45">
        <v>27.92</v>
      </c>
      <c r="E45">
        <v>18.649999999999999</v>
      </c>
      <c r="F45">
        <v>9.8699999999999992</v>
      </c>
      <c r="G45">
        <v>16.600000000000001</v>
      </c>
      <c r="H45">
        <v>38.159999999999997</v>
      </c>
      <c r="I45">
        <v>14.8</v>
      </c>
      <c r="J45">
        <v>21.99</v>
      </c>
      <c r="K45">
        <v>19.64</v>
      </c>
      <c r="L45">
        <v>22.52</v>
      </c>
      <c r="M45">
        <v>31.16</v>
      </c>
      <c r="N45">
        <v>15.18</v>
      </c>
      <c r="O45">
        <v>19.59</v>
      </c>
      <c r="P45">
        <v>256.08</v>
      </c>
      <c r="R45">
        <v>362.62000000000006</v>
      </c>
    </row>
    <row r="46" spans="1:18">
      <c r="A46">
        <v>14</v>
      </c>
      <c r="B46" t="s">
        <v>26</v>
      </c>
      <c r="C46" t="s">
        <v>39</v>
      </c>
      <c r="D46">
        <v>15.74</v>
      </c>
      <c r="E46">
        <v>11.01</v>
      </c>
      <c r="F46">
        <v>13.04</v>
      </c>
      <c r="G46">
        <v>17.48</v>
      </c>
      <c r="H46">
        <v>14.62</v>
      </c>
      <c r="I46">
        <v>14.34</v>
      </c>
      <c r="J46">
        <v>14.16</v>
      </c>
      <c r="K46">
        <v>17.55</v>
      </c>
      <c r="L46">
        <v>19.920000000000002</v>
      </c>
      <c r="M46">
        <v>15.25</v>
      </c>
      <c r="N46">
        <v>25.07</v>
      </c>
      <c r="O46">
        <v>14.66</v>
      </c>
      <c r="P46">
        <v>192.84</v>
      </c>
      <c r="R46">
        <v>205.66</v>
      </c>
    </row>
    <row r="47" spans="1:18">
      <c r="A47">
        <v>15</v>
      </c>
      <c r="B47" t="s">
        <v>26</v>
      </c>
      <c r="C47" t="s">
        <v>40</v>
      </c>
      <c r="D47">
        <v>19.649999999999999</v>
      </c>
      <c r="E47">
        <v>15.43</v>
      </c>
      <c r="F47">
        <v>20.91</v>
      </c>
      <c r="G47">
        <v>20.57</v>
      </c>
      <c r="H47">
        <v>15.81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92.37</v>
      </c>
      <c r="R47">
        <v>219.23</v>
      </c>
    </row>
    <row r="48" spans="1:18">
      <c r="A48">
        <v>16</v>
      </c>
      <c r="B48" t="s">
        <v>26</v>
      </c>
      <c r="C48" t="s">
        <v>41</v>
      </c>
      <c r="P48">
        <v>0</v>
      </c>
      <c r="R48">
        <v>120.57000000000001</v>
      </c>
    </row>
    <row r="49" spans="1:18">
      <c r="A49">
        <v>17</v>
      </c>
      <c r="B49" t="s">
        <v>26</v>
      </c>
      <c r="C49" t="s">
        <v>42</v>
      </c>
      <c r="D49">
        <v>7.42</v>
      </c>
      <c r="E49">
        <v>9.32</v>
      </c>
      <c r="F49">
        <v>2.52</v>
      </c>
      <c r="G49">
        <v>9.01</v>
      </c>
      <c r="H49">
        <v>4.71</v>
      </c>
      <c r="I49">
        <v>28.76</v>
      </c>
      <c r="J49">
        <v>9.07</v>
      </c>
      <c r="K49">
        <v>7.67</v>
      </c>
      <c r="L49">
        <v>0</v>
      </c>
      <c r="M49">
        <v>18.98</v>
      </c>
      <c r="N49">
        <v>8.24</v>
      </c>
      <c r="O49">
        <v>0</v>
      </c>
      <c r="P49">
        <v>105.7</v>
      </c>
      <c r="R49">
        <v>107.41</v>
      </c>
    </row>
    <row r="50" spans="1:18">
      <c r="A50">
        <v>18</v>
      </c>
      <c r="B50" t="s">
        <v>26</v>
      </c>
      <c r="C50" t="s">
        <v>43</v>
      </c>
      <c r="D50">
        <v>9.58</v>
      </c>
      <c r="E50">
        <v>6.77</v>
      </c>
      <c r="F50">
        <v>8.1999999999999993</v>
      </c>
      <c r="G50">
        <v>10.029999999999999</v>
      </c>
      <c r="H50">
        <v>8.85</v>
      </c>
      <c r="I50">
        <v>7.56</v>
      </c>
      <c r="J50">
        <v>12.75</v>
      </c>
      <c r="K50">
        <v>13.46</v>
      </c>
      <c r="L50">
        <v>9.7899999999999991</v>
      </c>
      <c r="M50">
        <v>10.78</v>
      </c>
      <c r="N50">
        <v>8.69</v>
      </c>
      <c r="O50">
        <v>12.27</v>
      </c>
      <c r="P50">
        <v>118.73</v>
      </c>
      <c r="R50">
        <v>111.99000000000001</v>
      </c>
    </row>
    <row r="51" spans="1:18">
      <c r="A51">
        <v>19</v>
      </c>
      <c r="B51" t="s">
        <v>26</v>
      </c>
      <c r="C51" t="s">
        <v>44</v>
      </c>
      <c r="D51">
        <v>9.86</v>
      </c>
      <c r="E51">
        <v>7.77</v>
      </c>
      <c r="F51">
        <v>9.99</v>
      </c>
      <c r="G51">
        <v>9.61</v>
      </c>
      <c r="H51">
        <v>8.6300000000000008</v>
      </c>
      <c r="I51">
        <v>8.9600000000000009</v>
      </c>
      <c r="J51">
        <v>9.1300000000000008</v>
      </c>
      <c r="K51">
        <v>13.07</v>
      </c>
      <c r="L51">
        <v>9.2100000000000009</v>
      </c>
      <c r="M51">
        <v>8.34</v>
      </c>
      <c r="N51">
        <v>6.94</v>
      </c>
      <c r="O51">
        <v>7.35</v>
      </c>
      <c r="P51">
        <v>108.86000000000001</v>
      </c>
      <c r="R51">
        <v>103.85</v>
      </c>
    </row>
    <row r="52" spans="1:18">
      <c r="A52">
        <v>20</v>
      </c>
      <c r="B52" t="s">
        <v>26</v>
      </c>
      <c r="C52" t="s">
        <v>45</v>
      </c>
      <c r="P52">
        <v>0</v>
      </c>
      <c r="R52">
        <v>40.370000000000005</v>
      </c>
    </row>
    <row r="53" spans="1:18">
      <c r="A53">
        <v>21</v>
      </c>
      <c r="B53" t="s">
        <v>26</v>
      </c>
      <c r="C53" t="s">
        <v>46</v>
      </c>
      <c r="P53">
        <v>0</v>
      </c>
      <c r="R53">
        <v>47.95</v>
      </c>
    </row>
    <row r="54" spans="1:18">
      <c r="A54">
        <v>22</v>
      </c>
      <c r="B54" t="s">
        <v>26</v>
      </c>
      <c r="C54" t="s">
        <v>47</v>
      </c>
      <c r="P54">
        <v>0</v>
      </c>
      <c r="R54">
        <v>34.980000000000004</v>
      </c>
    </row>
    <row r="55" spans="1:18">
      <c r="A55">
        <v>23</v>
      </c>
      <c r="B55" t="s">
        <v>26</v>
      </c>
      <c r="C55" t="s">
        <v>48</v>
      </c>
      <c r="D55">
        <v>3</v>
      </c>
      <c r="E55">
        <v>3.57</v>
      </c>
      <c r="F55">
        <v>4.12</v>
      </c>
      <c r="G55">
        <v>4.09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14.780000000000001</v>
      </c>
      <c r="R55">
        <v>46.180000000000007</v>
      </c>
    </row>
    <row r="56" spans="1:18">
      <c r="A56">
        <v>24</v>
      </c>
      <c r="B56" t="s">
        <v>26</v>
      </c>
      <c r="C56" t="s">
        <v>49</v>
      </c>
      <c r="P56">
        <v>0</v>
      </c>
      <c r="R56">
        <v>32.580000000000005</v>
      </c>
    </row>
    <row r="57" spans="1:18">
      <c r="A57">
        <v>25</v>
      </c>
      <c r="B57" t="s">
        <v>26</v>
      </c>
      <c r="C57" t="s">
        <v>50</v>
      </c>
      <c r="D57">
        <v>3.65</v>
      </c>
      <c r="E57">
        <v>3.8</v>
      </c>
      <c r="F57">
        <v>3.7</v>
      </c>
      <c r="G57">
        <v>3.87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15.02</v>
      </c>
      <c r="R57">
        <v>55.320000000000007</v>
      </c>
    </row>
    <row r="58" spans="1:18">
      <c r="A58">
        <v>26</v>
      </c>
      <c r="B58" t="s">
        <v>26</v>
      </c>
      <c r="C58" t="s">
        <v>51</v>
      </c>
      <c r="D58">
        <v>2.38</v>
      </c>
      <c r="E58">
        <v>2.71</v>
      </c>
      <c r="F58">
        <v>3.01</v>
      </c>
      <c r="G58">
        <v>5.45</v>
      </c>
      <c r="H58">
        <v>4.8499999999999996</v>
      </c>
      <c r="I58">
        <v>6.55</v>
      </c>
      <c r="J58">
        <v>3.93</v>
      </c>
      <c r="K58">
        <v>4.05</v>
      </c>
      <c r="L58">
        <v>5.38</v>
      </c>
      <c r="M58">
        <v>6.5</v>
      </c>
      <c r="N58">
        <v>5.29</v>
      </c>
      <c r="O58">
        <v>2.73</v>
      </c>
      <c r="P58">
        <v>52.83</v>
      </c>
      <c r="R58">
        <v>44.2</v>
      </c>
    </row>
    <row r="59" spans="1:18">
      <c r="A59">
        <v>27</v>
      </c>
      <c r="B59" t="s">
        <v>26</v>
      </c>
      <c r="C59" t="s">
        <v>52</v>
      </c>
      <c r="P59">
        <v>0</v>
      </c>
      <c r="R59">
        <v>30.200000000000003</v>
      </c>
    </row>
    <row r="60" spans="1:18">
      <c r="A60">
        <v>28</v>
      </c>
      <c r="B60" t="s">
        <v>26</v>
      </c>
      <c r="C60" t="s">
        <v>53</v>
      </c>
      <c r="D60">
        <v>1.26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1.26</v>
      </c>
      <c r="R60">
        <v>52.759999999999991</v>
      </c>
    </row>
    <row r="61" spans="1:18">
      <c r="A61">
        <v>29</v>
      </c>
      <c r="B61" t="s">
        <v>26</v>
      </c>
      <c r="C61" t="s">
        <v>54</v>
      </c>
      <c r="R61">
        <v>0</v>
      </c>
    </row>
    <row r="62" spans="1:18">
      <c r="A62">
        <v>30</v>
      </c>
      <c r="B62" t="s">
        <v>26</v>
      </c>
      <c r="C62" t="s">
        <v>55</v>
      </c>
      <c r="R62">
        <v>0</v>
      </c>
    </row>
    <row r="63" spans="1:18">
      <c r="A63">
        <v>31</v>
      </c>
      <c r="B63" t="s">
        <v>26</v>
      </c>
      <c r="C63" t="s">
        <v>56</v>
      </c>
      <c r="R63">
        <v>0</v>
      </c>
    </row>
    <row r="64" spans="1:18">
      <c r="A64">
        <v>32</v>
      </c>
      <c r="B64" t="s">
        <v>26</v>
      </c>
      <c r="C64" t="s">
        <v>57</v>
      </c>
      <c r="R64">
        <v>0</v>
      </c>
    </row>
    <row r="65" spans="1:19">
      <c r="A65">
        <v>33</v>
      </c>
      <c r="B65" t="s">
        <v>26</v>
      </c>
      <c r="C65" t="s">
        <v>58</v>
      </c>
      <c r="Q65">
        <v>14254.230000000003</v>
      </c>
      <c r="R65">
        <v>0</v>
      </c>
      <c r="S65">
        <v>15212.980000000003</v>
      </c>
    </row>
    <row r="67" spans="1:19">
      <c r="B67" t="s">
        <v>59</v>
      </c>
    </row>
    <row r="68" spans="1:19">
      <c r="A68">
        <v>1</v>
      </c>
      <c r="B68" t="s">
        <v>59</v>
      </c>
      <c r="C68" t="s">
        <v>60</v>
      </c>
      <c r="D68">
        <v>770.55</v>
      </c>
      <c r="E68">
        <v>711.01</v>
      </c>
      <c r="F68">
        <v>766</v>
      </c>
      <c r="G68">
        <v>782.74</v>
      </c>
      <c r="H68">
        <v>946.65</v>
      </c>
      <c r="I68">
        <v>866.62</v>
      </c>
      <c r="J68">
        <v>923.75</v>
      </c>
      <c r="K68">
        <v>939.8</v>
      </c>
      <c r="L68">
        <v>870.47</v>
      </c>
      <c r="M68">
        <v>897.51</v>
      </c>
      <c r="N68">
        <v>761.27</v>
      </c>
      <c r="O68">
        <v>853.51</v>
      </c>
      <c r="P68">
        <v>10089.880000000001</v>
      </c>
      <c r="R68">
        <v>9196.59</v>
      </c>
    </row>
    <row r="69" spans="1:19">
      <c r="A69">
        <v>2</v>
      </c>
      <c r="B69" t="s">
        <v>59</v>
      </c>
      <c r="C69" t="s">
        <v>61</v>
      </c>
      <c r="D69">
        <v>17.16</v>
      </c>
      <c r="E69">
        <v>15.79</v>
      </c>
      <c r="F69">
        <v>19.899999999999999</v>
      </c>
      <c r="G69">
        <v>19.95</v>
      </c>
      <c r="H69">
        <v>24.52</v>
      </c>
      <c r="I69">
        <v>23.13</v>
      </c>
      <c r="J69">
        <v>21.43</v>
      </c>
      <c r="K69">
        <v>21.82</v>
      </c>
      <c r="L69">
        <v>18.41</v>
      </c>
      <c r="M69">
        <v>25.3</v>
      </c>
      <c r="N69">
        <v>16.91</v>
      </c>
      <c r="O69">
        <v>17.190000000000001</v>
      </c>
      <c r="P69">
        <v>241.51</v>
      </c>
      <c r="R69">
        <v>206.7</v>
      </c>
    </row>
    <row r="70" spans="1:19">
      <c r="A70">
        <v>3</v>
      </c>
      <c r="B70" t="s">
        <v>59</v>
      </c>
      <c r="C70" t="s">
        <v>62</v>
      </c>
      <c r="D70">
        <v>12.08</v>
      </c>
      <c r="E70">
        <v>10.85</v>
      </c>
      <c r="F70">
        <v>12.12</v>
      </c>
      <c r="G70">
        <v>12.79</v>
      </c>
      <c r="H70">
        <v>16.579999999999998</v>
      </c>
      <c r="I70">
        <v>12.84</v>
      </c>
      <c r="J70">
        <v>16.73</v>
      </c>
      <c r="K70">
        <v>16.079999999999998</v>
      </c>
      <c r="L70">
        <v>17.59</v>
      </c>
      <c r="M70">
        <v>19.11</v>
      </c>
      <c r="N70">
        <v>11.23</v>
      </c>
      <c r="O70">
        <v>11.25</v>
      </c>
      <c r="P70">
        <v>169.24999999999997</v>
      </c>
      <c r="R70">
        <v>153.31</v>
      </c>
    </row>
    <row r="71" spans="1:19">
      <c r="A71">
        <v>4</v>
      </c>
      <c r="B71" t="s">
        <v>59</v>
      </c>
      <c r="C71" t="s">
        <v>63</v>
      </c>
      <c r="D71">
        <v>2.99</v>
      </c>
      <c r="E71">
        <v>4.46</v>
      </c>
      <c r="F71">
        <v>3.16</v>
      </c>
      <c r="G71">
        <v>2.29</v>
      </c>
      <c r="H71">
        <v>5.68</v>
      </c>
      <c r="I71">
        <v>4.51</v>
      </c>
      <c r="J71">
        <v>6.06</v>
      </c>
      <c r="K71">
        <v>4.21</v>
      </c>
      <c r="L71">
        <v>9.7100000000000009</v>
      </c>
      <c r="M71">
        <v>12.07</v>
      </c>
      <c r="N71">
        <v>3.09</v>
      </c>
      <c r="O71">
        <v>3.34</v>
      </c>
      <c r="P71">
        <v>38.869999999999997</v>
      </c>
      <c r="R71">
        <v>38.869999999999997</v>
      </c>
    </row>
    <row r="72" spans="1:19">
      <c r="A72">
        <v>5</v>
      </c>
      <c r="B72" t="s">
        <v>59</v>
      </c>
      <c r="C72" t="s">
        <v>64</v>
      </c>
      <c r="D72">
        <v>7.65</v>
      </c>
      <c r="E72">
        <v>6.6</v>
      </c>
      <c r="F72">
        <v>9.3000000000000007</v>
      </c>
      <c r="G72">
        <v>7.8</v>
      </c>
      <c r="H72">
        <v>8.9600000000000009</v>
      </c>
      <c r="I72">
        <v>11.04</v>
      </c>
      <c r="J72">
        <v>9.01</v>
      </c>
      <c r="K72">
        <v>12.6</v>
      </c>
      <c r="L72">
        <v>12.65</v>
      </c>
      <c r="M72">
        <v>12.21</v>
      </c>
      <c r="N72">
        <v>10.41</v>
      </c>
      <c r="O72">
        <v>8.3000000000000007</v>
      </c>
      <c r="P72">
        <v>116.52999999999999</v>
      </c>
      <c r="R72">
        <v>104.12</v>
      </c>
    </row>
    <row r="73" spans="1:19">
      <c r="A73">
        <v>6</v>
      </c>
      <c r="B73" t="s">
        <v>59</v>
      </c>
      <c r="C73" t="s">
        <v>65</v>
      </c>
      <c r="D73">
        <v>61.94</v>
      </c>
      <c r="E73">
        <v>45.45</v>
      </c>
      <c r="F73">
        <v>58.49</v>
      </c>
      <c r="G73">
        <v>54.25</v>
      </c>
      <c r="H73">
        <v>72.16</v>
      </c>
      <c r="I73">
        <v>64.63</v>
      </c>
      <c r="J73">
        <v>65.180000000000007</v>
      </c>
      <c r="K73">
        <v>69.55</v>
      </c>
      <c r="L73">
        <v>60.43</v>
      </c>
      <c r="M73">
        <v>65.709999999999994</v>
      </c>
      <c r="N73">
        <v>54.77</v>
      </c>
      <c r="O73">
        <v>56.07</v>
      </c>
      <c r="P73">
        <v>728.63</v>
      </c>
      <c r="R73">
        <v>647</v>
      </c>
    </row>
    <row r="74" spans="1:19">
      <c r="A74">
        <v>7</v>
      </c>
      <c r="B74" t="s">
        <v>59</v>
      </c>
      <c r="C74" t="s">
        <v>66</v>
      </c>
      <c r="D74">
        <v>2.69</v>
      </c>
      <c r="E74">
        <v>4.29</v>
      </c>
      <c r="F74">
        <v>4.97</v>
      </c>
      <c r="G74">
        <v>2.0099999999999998</v>
      </c>
      <c r="H74">
        <v>5.76</v>
      </c>
      <c r="I74">
        <v>6.5</v>
      </c>
      <c r="J74">
        <v>4.96</v>
      </c>
      <c r="K74">
        <v>9.5</v>
      </c>
      <c r="L74">
        <v>8.4</v>
      </c>
      <c r="M74">
        <v>6.99</v>
      </c>
      <c r="N74">
        <v>3.31</v>
      </c>
      <c r="O74">
        <v>4.7300000000000004</v>
      </c>
      <c r="P74">
        <v>64.11</v>
      </c>
      <c r="R74">
        <v>70.89</v>
      </c>
    </row>
    <row r="75" spans="1:19">
      <c r="A75">
        <v>8</v>
      </c>
      <c r="B75" t="s">
        <v>59</v>
      </c>
      <c r="C75" t="s">
        <v>67</v>
      </c>
      <c r="D75">
        <v>65.55</v>
      </c>
      <c r="E75">
        <v>51.88</v>
      </c>
      <c r="F75">
        <v>59.91</v>
      </c>
      <c r="G75">
        <v>63.39</v>
      </c>
      <c r="H75">
        <v>82.05</v>
      </c>
      <c r="I75">
        <v>80.459999999999994</v>
      </c>
      <c r="J75">
        <v>82.09</v>
      </c>
      <c r="K75">
        <v>84.29</v>
      </c>
      <c r="L75">
        <v>82.47</v>
      </c>
      <c r="M75">
        <v>85.92</v>
      </c>
      <c r="N75">
        <v>73.13</v>
      </c>
      <c r="O75">
        <v>68.27</v>
      </c>
      <c r="P75">
        <v>879.41</v>
      </c>
      <c r="R75">
        <v>872.03</v>
      </c>
    </row>
    <row r="76" spans="1:19">
      <c r="A76">
        <v>9</v>
      </c>
      <c r="B76" t="s">
        <v>59</v>
      </c>
      <c r="C76" t="s">
        <v>68</v>
      </c>
      <c r="D76">
        <v>44.8</v>
      </c>
      <c r="E76">
        <v>42.05</v>
      </c>
      <c r="F76">
        <v>43.47</v>
      </c>
      <c r="G76">
        <v>41.64</v>
      </c>
      <c r="H76">
        <v>59.36</v>
      </c>
      <c r="I76">
        <v>56.92</v>
      </c>
      <c r="J76">
        <v>59.46</v>
      </c>
      <c r="K76">
        <v>59.42</v>
      </c>
      <c r="L76">
        <v>53.94</v>
      </c>
      <c r="M76">
        <v>66.510000000000005</v>
      </c>
      <c r="N76">
        <v>38.770000000000003</v>
      </c>
      <c r="O76">
        <v>40.82</v>
      </c>
      <c r="P76">
        <v>607.16000000000008</v>
      </c>
      <c r="R76">
        <v>531.9899999999999</v>
      </c>
    </row>
    <row r="77" spans="1:19">
      <c r="A77">
        <v>10</v>
      </c>
      <c r="B77" t="s">
        <v>59</v>
      </c>
      <c r="C77" t="s">
        <v>69</v>
      </c>
      <c r="D77">
        <v>106.09</v>
      </c>
      <c r="E77">
        <v>92</v>
      </c>
      <c r="F77">
        <v>109.97</v>
      </c>
      <c r="G77">
        <v>105.64</v>
      </c>
      <c r="H77">
        <v>120.46</v>
      </c>
      <c r="I77">
        <v>116.36</v>
      </c>
      <c r="J77">
        <v>120.57</v>
      </c>
      <c r="K77">
        <v>129.52000000000001</v>
      </c>
      <c r="L77">
        <v>109.83</v>
      </c>
      <c r="M77">
        <v>110.3</v>
      </c>
      <c r="N77">
        <v>75.19</v>
      </c>
      <c r="O77">
        <v>92.77</v>
      </c>
      <c r="P77">
        <v>1288.7</v>
      </c>
      <c r="R77">
        <v>1175.3500000000001</v>
      </c>
    </row>
    <row r="78" spans="1:19">
      <c r="A78">
        <v>11</v>
      </c>
      <c r="B78" t="s">
        <v>59</v>
      </c>
      <c r="C78" t="s">
        <v>70</v>
      </c>
      <c r="P78">
        <v>0</v>
      </c>
      <c r="R78">
        <v>166.04</v>
      </c>
    </row>
    <row r="79" spans="1:19">
      <c r="A79">
        <v>12</v>
      </c>
      <c r="B79" t="s">
        <v>59</v>
      </c>
      <c r="C79" t="s">
        <v>71</v>
      </c>
      <c r="P79">
        <v>0</v>
      </c>
      <c r="R79">
        <v>69.47</v>
      </c>
    </row>
    <row r="80" spans="1:19">
      <c r="A80">
        <v>13</v>
      </c>
      <c r="B80" t="s">
        <v>59</v>
      </c>
      <c r="C80" t="s">
        <v>72</v>
      </c>
      <c r="P80">
        <v>0</v>
      </c>
      <c r="R80">
        <v>21.56</v>
      </c>
    </row>
    <row r="81" spans="1:19">
      <c r="A81">
        <v>14</v>
      </c>
      <c r="B81" t="s">
        <v>59</v>
      </c>
      <c r="C81" t="s">
        <v>73</v>
      </c>
      <c r="D81">
        <v>182</v>
      </c>
      <c r="E81">
        <v>134</v>
      </c>
      <c r="F81">
        <v>139</v>
      </c>
      <c r="G81">
        <v>141</v>
      </c>
      <c r="H81">
        <v>132</v>
      </c>
      <c r="I81">
        <v>174.5</v>
      </c>
      <c r="J81">
        <v>152</v>
      </c>
      <c r="K81">
        <v>147.5</v>
      </c>
      <c r="L81">
        <v>134.5</v>
      </c>
      <c r="M81">
        <v>172</v>
      </c>
      <c r="N81">
        <v>117.5</v>
      </c>
      <c r="O81">
        <v>153.5</v>
      </c>
      <c r="P81">
        <v>1779.5</v>
      </c>
      <c r="R81">
        <v>0</v>
      </c>
    </row>
    <row r="82" spans="1:19">
      <c r="A82">
        <v>15</v>
      </c>
      <c r="B82" t="s">
        <v>59</v>
      </c>
      <c r="C82" t="s">
        <v>74</v>
      </c>
      <c r="P82">
        <v>0</v>
      </c>
      <c r="R82">
        <v>0</v>
      </c>
    </row>
    <row r="83" spans="1:19">
      <c r="A83">
        <v>16</v>
      </c>
      <c r="B83" t="s">
        <v>59</v>
      </c>
      <c r="C83" t="s">
        <v>75</v>
      </c>
      <c r="P83">
        <v>0</v>
      </c>
      <c r="Q83">
        <v>16003.550000000003</v>
      </c>
      <c r="R83">
        <v>0</v>
      </c>
      <c r="S83">
        <v>13253.920000000002</v>
      </c>
    </row>
    <row r="85" spans="1:19">
      <c r="A85">
        <v>1</v>
      </c>
      <c r="B85" t="s">
        <v>382</v>
      </c>
    </row>
    <row r="86" spans="1:19">
      <c r="A86">
        <v>2</v>
      </c>
      <c r="B86" t="s">
        <v>382</v>
      </c>
      <c r="C86" t="s">
        <v>383</v>
      </c>
      <c r="D86">
        <v>105.2</v>
      </c>
      <c r="E86">
        <v>114.34</v>
      </c>
      <c r="F86">
        <v>88.91</v>
      </c>
      <c r="G86">
        <v>54.494999999999997</v>
      </c>
      <c r="H86">
        <v>92.855000000000004</v>
      </c>
      <c r="I86">
        <v>64.125</v>
      </c>
      <c r="J86">
        <v>88.045000000000002</v>
      </c>
      <c r="K86">
        <v>58.9</v>
      </c>
      <c r="L86">
        <v>58.9</v>
      </c>
      <c r="M86">
        <v>68.94</v>
      </c>
      <c r="N86">
        <v>56.924999999999997</v>
      </c>
      <c r="O86">
        <v>93.875</v>
      </c>
      <c r="P86">
        <v>945.51</v>
      </c>
      <c r="R86">
        <v>2237.77</v>
      </c>
    </row>
    <row r="87" spans="1:19">
      <c r="A87">
        <v>3</v>
      </c>
      <c r="B87" t="s">
        <v>382</v>
      </c>
      <c r="C87" t="s">
        <v>384</v>
      </c>
      <c r="D87">
        <v>51.63</v>
      </c>
      <c r="E87">
        <v>54.33</v>
      </c>
      <c r="F87">
        <v>69.38</v>
      </c>
      <c r="G87">
        <v>56.924999999999997</v>
      </c>
      <c r="H87">
        <v>72.02</v>
      </c>
      <c r="I87">
        <v>72.040000000000006</v>
      </c>
      <c r="J87">
        <v>77.31</v>
      </c>
      <c r="K87">
        <v>68.73</v>
      </c>
      <c r="L87">
        <v>69.894999999999996</v>
      </c>
      <c r="M87">
        <v>72.78</v>
      </c>
      <c r="N87">
        <v>85.96</v>
      </c>
      <c r="O87">
        <v>88.7</v>
      </c>
      <c r="P87">
        <v>839.7</v>
      </c>
      <c r="R87">
        <v>697.83</v>
      </c>
    </row>
    <row r="88" spans="1:19">
      <c r="A88">
        <v>4</v>
      </c>
      <c r="B88" t="s">
        <v>382</v>
      </c>
      <c r="C88" t="s">
        <v>385</v>
      </c>
      <c r="D88">
        <v>20.399999999999999</v>
      </c>
      <c r="E88">
        <v>35.89</v>
      </c>
      <c r="F88">
        <v>66.040000000000006</v>
      </c>
      <c r="G88">
        <v>74.75</v>
      </c>
      <c r="H88">
        <v>61.12</v>
      </c>
      <c r="I88">
        <v>65.66</v>
      </c>
      <c r="J88">
        <v>54.96</v>
      </c>
      <c r="K88">
        <v>58.52</v>
      </c>
      <c r="L88">
        <v>41.04</v>
      </c>
      <c r="M88">
        <v>92.34</v>
      </c>
      <c r="N88">
        <v>51.77</v>
      </c>
      <c r="O88">
        <v>34.17</v>
      </c>
      <c r="P88">
        <v>656.66</v>
      </c>
      <c r="R88">
        <v>234.94</v>
      </c>
    </row>
    <row r="89" spans="1:19">
      <c r="A89">
        <v>5</v>
      </c>
      <c r="B89" t="s">
        <v>382</v>
      </c>
      <c r="C89" t="s">
        <v>386</v>
      </c>
      <c r="D89">
        <v>11553.2</v>
      </c>
      <c r="E89">
        <v>11859.34</v>
      </c>
      <c r="F89">
        <v>11991.31</v>
      </c>
      <c r="G89">
        <v>11222.55</v>
      </c>
      <c r="H89">
        <v>11392.14</v>
      </c>
      <c r="I89">
        <v>9654.3700000000008</v>
      </c>
      <c r="J89">
        <v>10926.83</v>
      </c>
      <c r="K89">
        <v>11242.23</v>
      </c>
      <c r="L89">
        <v>12040.46</v>
      </c>
      <c r="M89">
        <v>11751.14</v>
      </c>
      <c r="N89">
        <v>10961.78</v>
      </c>
      <c r="O89">
        <v>11299.84</v>
      </c>
      <c r="P89">
        <v>135895.19</v>
      </c>
      <c r="R89">
        <v>132186.70000000001</v>
      </c>
    </row>
    <row r="90" spans="1:19">
      <c r="A90">
        <v>6</v>
      </c>
      <c r="B90" t="s">
        <v>382</v>
      </c>
      <c r="C90" t="s">
        <v>387</v>
      </c>
      <c r="D90">
        <v>75.959999999999994</v>
      </c>
      <c r="E90">
        <v>74.41</v>
      </c>
      <c r="F90">
        <v>64.58</v>
      </c>
      <c r="G90">
        <v>56.22</v>
      </c>
      <c r="H90">
        <v>62.18</v>
      </c>
      <c r="I90">
        <v>63.77</v>
      </c>
      <c r="J90">
        <v>65.55</v>
      </c>
      <c r="K90">
        <v>63.77</v>
      </c>
      <c r="L90">
        <v>63.77</v>
      </c>
      <c r="M90">
        <v>69.38</v>
      </c>
      <c r="N90">
        <v>62.54</v>
      </c>
      <c r="O90">
        <v>54.93</v>
      </c>
      <c r="P90">
        <v>777.05999999999983</v>
      </c>
      <c r="R90">
        <v>753.07999999999993</v>
      </c>
    </row>
    <row r="91" spans="1:19">
      <c r="A91">
        <v>7</v>
      </c>
      <c r="B91" t="s">
        <v>382</v>
      </c>
      <c r="C91" t="s">
        <v>388</v>
      </c>
      <c r="D91">
        <v>19.989999999999998</v>
      </c>
      <c r="E91">
        <v>19.36</v>
      </c>
      <c r="F91">
        <v>23.38</v>
      </c>
      <c r="G91">
        <v>16.93</v>
      </c>
      <c r="H91">
        <v>20.43</v>
      </c>
      <c r="I91">
        <v>38.56</v>
      </c>
      <c r="J91">
        <v>21.36</v>
      </c>
      <c r="K91">
        <v>21.68</v>
      </c>
      <c r="L91">
        <v>15.1</v>
      </c>
      <c r="M91">
        <v>27.03</v>
      </c>
      <c r="N91">
        <v>17.54</v>
      </c>
      <c r="O91">
        <v>20.29</v>
      </c>
      <c r="P91">
        <v>261.64999999999998</v>
      </c>
      <c r="R91">
        <v>349.86</v>
      </c>
    </row>
    <row r="92" spans="1:19">
      <c r="A92">
        <v>8</v>
      </c>
      <c r="B92" t="s">
        <v>389</v>
      </c>
      <c r="C92" t="s">
        <v>390</v>
      </c>
      <c r="D92">
        <v>0</v>
      </c>
      <c r="E92">
        <v>1.1950000000000001</v>
      </c>
      <c r="F92">
        <v>1.1499999999999999</v>
      </c>
      <c r="G92">
        <v>1.22</v>
      </c>
      <c r="H92">
        <v>1.2649999999999999</v>
      </c>
      <c r="I92">
        <v>1.2949999999999999</v>
      </c>
      <c r="J92">
        <v>1.46</v>
      </c>
      <c r="K92">
        <v>1.24</v>
      </c>
      <c r="L92">
        <v>1.36</v>
      </c>
      <c r="M92">
        <v>1.27</v>
      </c>
      <c r="N92">
        <v>1.58</v>
      </c>
      <c r="O92">
        <v>1.0149999999999999</v>
      </c>
      <c r="P92">
        <v>14.049999999999999</v>
      </c>
      <c r="R92">
        <v>17.704999999999998</v>
      </c>
    </row>
    <row r="93" spans="1:19">
      <c r="A93">
        <v>9</v>
      </c>
      <c r="B93" t="s">
        <v>389</v>
      </c>
      <c r="C93" t="s">
        <v>391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1.47</v>
      </c>
      <c r="O93">
        <v>0</v>
      </c>
      <c r="P93">
        <v>1.47</v>
      </c>
      <c r="R93">
        <v>0.9</v>
      </c>
    </row>
    <row r="94" spans="1:19">
      <c r="A94">
        <v>10</v>
      </c>
      <c r="B94" t="s">
        <v>389</v>
      </c>
      <c r="C94" t="s">
        <v>392</v>
      </c>
      <c r="D94">
        <v>45.41</v>
      </c>
      <c r="E94">
        <v>19.664999999999999</v>
      </c>
      <c r="F94">
        <v>6.23</v>
      </c>
      <c r="G94">
        <v>0</v>
      </c>
      <c r="H94">
        <v>9.5150000000000006</v>
      </c>
      <c r="I94">
        <v>11.47</v>
      </c>
      <c r="J94">
        <v>0</v>
      </c>
      <c r="K94">
        <v>13.03</v>
      </c>
      <c r="L94">
        <v>14.965</v>
      </c>
      <c r="M94">
        <v>10.62</v>
      </c>
      <c r="N94">
        <v>20.11</v>
      </c>
      <c r="O94">
        <v>5.4850000000000003</v>
      </c>
      <c r="P94">
        <v>156.5</v>
      </c>
      <c r="R94">
        <v>215.04499999999996</v>
      </c>
    </row>
    <row r="95" spans="1:19">
      <c r="A95">
        <v>11</v>
      </c>
      <c r="B95" t="s">
        <v>389</v>
      </c>
      <c r="C95" t="s">
        <v>393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R95">
        <v>30.085000000000001</v>
      </c>
    </row>
    <row r="96" spans="1:19">
      <c r="A96">
        <v>12</v>
      </c>
      <c r="B96" t="s">
        <v>389</v>
      </c>
      <c r="C96" t="s">
        <v>394</v>
      </c>
      <c r="D96">
        <v>0</v>
      </c>
      <c r="E96">
        <v>0</v>
      </c>
      <c r="F96">
        <v>1.925</v>
      </c>
      <c r="G96">
        <v>3.2</v>
      </c>
      <c r="H96">
        <v>2.99</v>
      </c>
      <c r="I96">
        <v>2.4249999999999998</v>
      </c>
      <c r="J96">
        <v>0</v>
      </c>
      <c r="K96">
        <v>2.21</v>
      </c>
      <c r="L96">
        <v>0</v>
      </c>
      <c r="M96">
        <v>0</v>
      </c>
      <c r="N96">
        <v>0</v>
      </c>
      <c r="O96">
        <v>0</v>
      </c>
      <c r="P96">
        <v>12.75</v>
      </c>
      <c r="R96">
        <v>22.544999999999998</v>
      </c>
    </row>
    <row r="97" spans="1:18">
      <c r="A97">
        <v>13</v>
      </c>
      <c r="B97" t="s">
        <v>389</v>
      </c>
      <c r="C97" t="s">
        <v>395</v>
      </c>
      <c r="D97">
        <v>0</v>
      </c>
      <c r="E97">
        <v>0</v>
      </c>
      <c r="F97">
        <v>0</v>
      </c>
      <c r="G97">
        <v>0</v>
      </c>
      <c r="H97">
        <v>0</v>
      </c>
      <c r="I97">
        <v>1.8</v>
      </c>
      <c r="J97">
        <v>0</v>
      </c>
      <c r="K97">
        <v>2.38</v>
      </c>
      <c r="L97">
        <v>0</v>
      </c>
      <c r="M97">
        <v>0</v>
      </c>
      <c r="N97">
        <v>1.8149999999999999</v>
      </c>
      <c r="O97">
        <v>0</v>
      </c>
      <c r="P97">
        <v>5.9949999999999992</v>
      </c>
      <c r="R97">
        <v>2.57</v>
      </c>
    </row>
    <row r="98" spans="1:18">
      <c r="A98">
        <v>14</v>
      </c>
      <c r="B98" t="s">
        <v>389</v>
      </c>
      <c r="C98" t="s">
        <v>396</v>
      </c>
      <c r="D98">
        <v>2.11</v>
      </c>
      <c r="E98">
        <v>3.02</v>
      </c>
      <c r="F98">
        <v>3.08</v>
      </c>
      <c r="G98">
        <v>2.1949999999999998</v>
      </c>
      <c r="H98">
        <v>4.5999999999999996</v>
      </c>
      <c r="I98">
        <v>5.47</v>
      </c>
      <c r="J98">
        <v>4.9850000000000003</v>
      </c>
      <c r="K98">
        <v>4.74</v>
      </c>
      <c r="L98">
        <v>7.625</v>
      </c>
      <c r="M98">
        <v>7.6449999999999996</v>
      </c>
      <c r="N98">
        <v>4.51</v>
      </c>
      <c r="O98">
        <v>4.0149999999999997</v>
      </c>
      <c r="P98">
        <v>53.994999999999997</v>
      </c>
      <c r="R98">
        <v>43.88</v>
      </c>
    </row>
    <row r="99" spans="1:18">
      <c r="A99">
        <v>15</v>
      </c>
      <c r="B99" t="s">
        <v>389</v>
      </c>
      <c r="C99" t="s">
        <v>397</v>
      </c>
      <c r="D99">
        <v>0</v>
      </c>
      <c r="E99">
        <v>2.11</v>
      </c>
      <c r="F99">
        <v>1.49</v>
      </c>
      <c r="G99">
        <v>5.8550000000000004</v>
      </c>
      <c r="H99">
        <v>1.875</v>
      </c>
      <c r="I99">
        <v>2.4750000000000001</v>
      </c>
      <c r="J99">
        <v>2.6949999999999998</v>
      </c>
      <c r="K99">
        <v>3.335</v>
      </c>
      <c r="L99">
        <v>2.6</v>
      </c>
      <c r="M99">
        <v>4.8150000000000004</v>
      </c>
      <c r="N99">
        <v>2.7650000000000001</v>
      </c>
      <c r="O99">
        <v>2.2650000000000001</v>
      </c>
      <c r="P99">
        <v>32.28</v>
      </c>
      <c r="R99">
        <v>35.74</v>
      </c>
    </row>
    <row r="100" spans="1:18">
      <c r="A100">
        <v>16</v>
      </c>
      <c r="B100" t="s">
        <v>389</v>
      </c>
      <c r="C100" t="s">
        <v>398</v>
      </c>
      <c r="D100">
        <v>2.8</v>
      </c>
      <c r="E100">
        <v>2.75</v>
      </c>
      <c r="F100">
        <v>4.0350000000000001</v>
      </c>
      <c r="G100">
        <v>18.885000000000002</v>
      </c>
      <c r="H100">
        <v>14.625</v>
      </c>
      <c r="I100">
        <v>41.325000000000003</v>
      </c>
      <c r="J100">
        <v>30</v>
      </c>
      <c r="K100">
        <v>19.63</v>
      </c>
      <c r="L100">
        <v>35.28</v>
      </c>
      <c r="M100">
        <v>20.95</v>
      </c>
      <c r="N100">
        <v>8.1</v>
      </c>
      <c r="O100">
        <v>2.5449999999999999</v>
      </c>
      <c r="P100">
        <v>200.92499999999998</v>
      </c>
      <c r="R100">
        <v>145.10500000000002</v>
      </c>
    </row>
    <row r="101" spans="1:18">
      <c r="A101">
        <v>17</v>
      </c>
      <c r="B101" t="s">
        <v>389</v>
      </c>
      <c r="C101" t="s">
        <v>399</v>
      </c>
      <c r="D101">
        <v>0</v>
      </c>
      <c r="E101">
        <v>38.840000000000003</v>
      </c>
      <c r="F101">
        <v>0</v>
      </c>
      <c r="G101">
        <v>13.98</v>
      </c>
      <c r="H101">
        <v>27.98</v>
      </c>
      <c r="I101">
        <v>0</v>
      </c>
      <c r="J101">
        <v>0</v>
      </c>
      <c r="K101">
        <v>0</v>
      </c>
      <c r="L101">
        <v>13.1</v>
      </c>
      <c r="M101">
        <v>0</v>
      </c>
      <c r="N101">
        <v>0</v>
      </c>
      <c r="O101">
        <v>0</v>
      </c>
      <c r="P101">
        <v>93.9</v>
      </c>
      <c r="R101">
        <v>379.56</v>
      </c>
    </row>
    <row r="102" spans="1:18">
      <c r="A102">
        <v>18</v>
      </c>
      <c r="B102" t="s">
        <v>389</v>
      </c>
      <c r="C102" t="s">
        <v>400</v>
      </c>
      <c r="P102">
        <v>0</v>
      </c>
      <c r="R102">
        <v>3.84</v>
      </c>
    </row>
    <row r="103" spans="1:18">
      <c r="A103">
        <v>19</v>
      </c>
      <c r="B103" t="s">
        <v>389</v>
      </c>
      <c r="C103" t="s">
        <v>401</v>
      </c>
      <c r="D103">
        <v>13.85</v>
      </c>
      <c r="E103">
        <v>12.05</v>
      </c>
      <c r="F103">
        <v>12.02</v>
      </c>
      <c r="G103">
        <v>13.5</v>
      </c>
      <c r="H103">
        <v>13.52</v>
      </c>
      <c r="I103">
        <v>8.36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73.3</v>
      </c>
      <c r="R103">
        <v>64.180000000000007</v>
      </c>
    </row>
    <row r="104" spans="1:18">
      <c r="A104">
        <v>20</v>
      </c>
      <c r="B104" t="s">
        <v>389</v>
      </c>
      <c r="C104" t="s">
        <v>402</v>
      </c>
      <c r="D104">
        <v>0</v>
      </c>
      <c r="E104">
        <v>1</v>
      </c>
      <c r="F104">
        <v>1</v>
      </c>
      <c r="G104">
        <v>1.19</v>
      </c>
      <c r="H104">
        <v>0</v>
      </c>
      <c r="I104">
        <v>2.58</v>
      </c>
      <c r="J104">
        <v>1.47</v>
      </c>
      <c r="K104">
        <v>1.22</v>
      </c>
      <c r="L104">
        <v>1</v>
      </c>
      <c r="M104">
        <v>1.37</v>
      </c>
      <c r="N104">
        <v>1.1100000000000001</v>
      </c>
      <c r="O104">
        <v>1</v>
      </c>
      <c r="P104">
        <v>12.939999999999998</v>
      </c>
      <c r="R104">
        <v>20</v>
      </c>
    </row>
    <row r="105" spans="1:18">
      <c r="A105">
        <v>21</v>
      </c>
      <c r="B105" t="s">
        <v>389</v>
      </c>
      <c r="C105" t="s">
        <v>403</v>
      </c>
      <c r="P105">
        <v>0</v>
      </c>
      <c r="R105">
        <v>1.07</v>
      </c>
    </row>
    <row r="106" spans="1:18">
      <c r="A106">
        <v>22</v>
      </c>
      <c r="B106" t="s">
        <v>389</v>
      </c>
      <c r="C106" t="s">
        <v>404</v>
      </c>
      <c r="P106">
        <v>0</v>
      </c>
      <c r="R106">
        <v>4.75</v>
      </c>
    </row>
    <row r="107" spans="1:18">
      <c r="A107">
        <v>23</v>
      </c>
      <c r="B107" t="s">
        <v>389</v>
      </c>
      <c r="C107" t="s">
        <v>405</v>
      </c>
      <c r="D107">
        <v>3.59</v>
      </c>
      <c r="E107">
        <v>8.02</v>
      </c>
      <c r="F107">
        <v>6.63</v>
      </c>
      <c r="G107">
        <v>4.2</v>
      </c>
      <c r="H107">
        <v>5.23</v>
      </c>
      <c r="I107">
        <v>8.44</v>
      </c>
      <c r="J107">
        <v>3.06</v>
      </c>
      <c r="K107">
        <v>5.05</v>
      </c>
      <c r="L107">
        <v>9.5299999999999994</v>
      </c>
      <c r="M107">
        <v>5.29</v>
      </c>
      <c r="N107">
        <v>10.97</v>
      </c>
      <c r="O107">
        <v>8.7200000000000006</v>
      </c>
      <c r="P107">
        <v>78.73</v>
      </c>
      <c r="R107">
        <v>138.47999999999999</v>
      </c>
    </row>
    <row r="108" spans="1:18">
      <c r="A108">
        <v>24</v>
      </c>
      <c r="B108" t="s">
        <v>389</v>
      </c>
      <c r="C108" t="s">
        <v>406</v>
      </c>
      <c r="P108">
        <v>0</v>
      </c>
      <c r="R108">
        <v>14.31</v>
      </c>
    </row>
    <row r="109" spans="1:18">
      <c r="A109">
        <v>25</v>
      </c>
      <c r="B109" t="s">
        <v>389</v>
      </c>
      <c r="C109" t="s">
        <v>407</v>
      </c>
      <c r="D109">
        <v>51.41</v>
      </c>
      <c r="E109">
        <v>46.48</v>
      </c>
      <c r="F109">
        <v>55.35</v>
      </c>
      <c r="G109">
        <v>60.71</v>
      </c>
      <c r="H109">
        <v>51.18</v>
      </c>
      <c r="I109">
        <v>60.08</v>
      </c>
      <c r="J109">
        <v>56.62</v>
      </c>
      <c r="K109">
        <v>77.239999999999995</v>
      </c>
      <c r="L109">
        <v>55.14</v>
      </c>
      <c r="M109">
        <v>57.09</v>
      </c>
      <c r="N109">
        <v>47.55</v>
      </c>
      <c r="O109">
        <v>52.4</v>
      </c>
      <c r="P109">
        <v>671.25</v>
      </c>
      <c r="R109">
        <v>711.7399999999999</v>
      </c>
    </row>
    <row r="110" spans="1:18">
      <c r="A110">
        <v>26</v>
      </c>
      <c r="B110" t="s">
        <v>389</v>
      </c>
      <c r="C110" t="s">
        <v>408</v>
      </c>
      <c r="P110">
        <v>0</v>
      </c>
      <c r="R110">
        <v>69.7</v>
      </c>
    </row>
    <row r="111" spans="1:18">
      <c r="A111">
        <v>27</v>
      </c>
      <c r="B111" t="s">
        <v>389</v>
      </c>
      <c r="C111" t="s">
        <v>409</v>
      </c>
      <c r="D111">
        <v>1.21</v>
      </c>
      <c r="E111">
        <v>1</v>
      </c>
      <c r="F111">
        <v>1</v>
      </c>
      <c r="G111">
        <v>1</v>
      </c>
      <c r="H111">
        <v>0</v>
      </c>
      <c r="I111">
        <v>1</v>
      </c>
      <c r="J111">
        <v>1.02</v>
      </c>
      <c r="K111">
        <v>1</v>
      </c>
      <c r="L111">
        <v>2.04</v>
      </c>
      <c r="M111">
        <v>1</v>
      </c>
      <c r="N111">
        <v>1</v>
      </c>
      <c r="O111">
        <v>0</v>
      </c>
      <c r="P111">
        <v>11.27</v>
      </c>
      <c r="R111">
        <v>14.48</v>
      </c>
    </row>
    <row r="112" spans="1:18">
      <c r="A112">
        <v>28</v>
      </c>
      <c r="B112" t="s">
        <v>389</v>
      </c>
      <c r="C112" t="s">
        <v>410</v>
      </c>
      <c r="D112">
        <v>14.52</v>
      </c>
      <c r="E112">
        <v>9.67</v>
      </c>
      <c r="F112">
        <v>15.13</v>
      </c>
      <c r="G112">
        <v>10.77</v>
      </c>
      <c r="H112">
        <v>16.72</v>
      </c>
      <c r="I112">
        <v>14.18</v>
      </c>
      <c r="J112">
        <v>12.74</v>
      </c>
      <c r="K112">
        <v>15.03</v>
      </c>
      <c r="L112">
        <v>15.25</v>
      </c>
      <c r="M112">
        <v>0</v>
      </c>
      <c r="N112">
        <v>0</v>
      </c>
      <c r="O112">
        <v>0</v>
      </c>
      <c r="P112">
        <v>124.01</v>
      </c>
      <c r="R112">
        <v>173.48000000000002</v>
      </c>
    </row>
    <row r="113" spans="1:18">
      <c r="A113">
        <v>29</v>
      </c>
      <c r="B113" t="s">
        <v>389</v>
      </c>
      <c r="C113" t="s">
        <v>411</v>
      </c>
      <c r="P113">
        <v>0</v>
      </c>
      <c r="R113">
        <v>1</v>
      </c>
    </row>
    <row r="114" spans="1:18">
      <c r="A114">
        <v>30</v>
      </c>
      <c r="B114" t="s">
        <v>389</v>
      </c>
      <c r="C114" t="s">
        <v>412</v>
      </c>
      <c r="D114">
        <v>5.08</v>
      </c>
      <c r="E114">
        <v>6.84</v>
      </c>
      <c r="F114">
        <v>5.71</v>
      </c>
      <c r="G114">
        <v>4.1500000000000004</v>
      </c>
      <c r="H114">
        <v>3.14</v>
      </c>
      <c r="I114">
        <v>3.16</v>
      </c>
      <c r="J114">
        <v>2.89</v>
      </c>
      <c r="K114">
        <v>5.24</v>
      </c>
      <c r="L114">
        <v>3.49</v>
      </c>
      <c r="M114">
        <v>7.91</v>
      </c>
      <c r="N114">
        <v>5.25</v>
      </c>
      <c r="O114">
        <v>4.7</v>
      </c>
      <c r="P114">
        <v>57.56</v>
      </c>
      <c r="R114">
        <v>14.39</v>
      </c>
    </row>
    <row r="115" spans="1:18">
      <c r="A115">
        <v>31</v>
      </c>
      <c r="B115" t="s">
        <v>389</v>
      </c>
      <c r="C115" t="s">
        <v>413</v>
      </c>
      <c r="D115">
        <v>0</v>
      </c>
      <c r="E115">
        <v>0</v>
      </c>
      <c r="F115">
        <v>2.0299999999999998</v>
      </c>
      <c r="G115">
        <v>2.09</v>
      </c>
      <c r="H115">
        <v>0</v>
      </c>
      <c r="I115">
        <v>2.86</v>
      </c>
      <c r="J115">
        <v>1.71</v>
      </c>
      <c r="K115">
        <v>0</v>
      </c>
      <c r="L115">
        <v>6.01</v>
      </c>
      <c r="M115">
        <v>0</v>
      </c>
      <c r="N115">
        <v>1.4</v>
      </c>
      <c r="O115">
        <v>2.85</v>
      </c>
      <c r="P115">
        <v>18.95</v>
      </c>
      <c r="R115">
        <v>19.329999999999998</v>
      </c>
    </row>
    <row r="116" spans="1:18">
      <c r="A116">
        <v>32</v>
      </c>
      <c r="B116" t="s">
        <v>389</v>
      </c>
      <c r="C116" t="s">
        <v>414</v>
      </c>
      <c r="D116">
        <v>2.77</v>
      </c>
      <c r="E116">
        <v>2.89</v>
      </c>
      <c r="F116">
        <v>3.33</v>
      </c>
      <c r="G116">
        <v>10.67</v>
      </c>
      <c r="H116">
        <v>4.03</v>
      </c>
      <c r="I116">
        <v>3.68</v>
      </c>
      <c r="J116">
        <v>3.56</v>
      </c>
      <c r="K116">
        <v>1.76</v>
      </c>
      <c r="L116">
        <v>3.56</v>
      </c>
      <c r="M116">
        <v>1.76</v>
      </c>
      <c r="N116">
        <v>0</v>
      </c>
      <c r="O116">
        <v>0</v>
      </c>
      <c r="P116">
        <v>38.01</v>
      </c>
      <c r="R116">
        <v>40.410000000000004</v>
      </c>
    </row>
    <row r="117" spans="1:18">
      <c r="A117">
        <v>33</v>
      </c>
      <c r="B117" t="s">
        <v>389</v>
      </c>
      <c r="C117" t="s">
        <v>415</v>
      </c>
      <c r="D117">
        <v>158.37</v>
      </c>
      <c r="E117">
        <v>137.58000000000001</v>
      </c>
      <c r="F117">
        <v>151.44999999999999</v>
      </c>
      <c r="G117">
        <v>159.08000000000001</v>
      </c>
      <c r="H117">
        <v>167.34</v>
      </c>
      <c r="I117">
        <v>150.81</v>
      </c>
      <c r="J117">
        <v>183.77</v>
      </c>
      <c r="K117">
        <v>311.38</v>
      </c>
      <c r="L117">
        <v>172.13</v>
      </c>
      <c r="M117">
        <v>147.53</v>
      </c>
      <c r="N117">
        <v>174.59</v>
      </c>
      <c r="O117">
        <v>196.37</v>
      </c>
      <c r="P117">
        <v>2110.4</v>
      </c>
      <c r="R117">
        <v>1809.3199999999997</v>
      </c>
    </row>
    <row r="118" spans="1:18">
      <c r="A118">
        <v>34</v>
      </c>
      <c r="B118" t="s">
        <v>389</v>
      </c>
      <c r="C118" t="s">
        <v>416</v>
      </c>
      <c r="D118">
        <v>39.32</v>
      </c>
      <c r="E118">
        <v>58.49</v>
      </c>
      <c r="F118">
        <v>65.87</v>
      </c>
      <c r="G118">
        <v>45.1</v>
      </c>
      <c r="H118">
        <v>48.11</v>
      </c>
      <c r="I118">
        <v>68.7</v>
      </c>
      <c r="J118">
        <v>49.35</v>
      </c>
      <c r="K118">
        <v>47.24</v>
      </c>
      <c r="L118">
        <v>47.44</v>
      </c>
      <c r="M118">
        <v>46.96</v>
      </c>
      <c r="N118">
        <v>49.16</v>
      </c>
      <c r="O118">
        <v>57.69</v>
      </c>
      <c r="P118">
        <v>623.43000000000006</v>
      </c>
      <c r="R118">
        <v>589.20000000000005</v>
      </c>
    </row>
    <row r="119" spans="1:18">
      <c r="A119">
        <v>35</v>
      </c>
      <c r="B119" t="s">
        <v>389</v>
      </c>
      <c r="C119" t="s">
        <v>417</v>
      </c>
      <c r="P119">
        <v>0</v>
      </c>
      <c r="R119">
        <v>2.4900000000000002</v>
      </c>
    </row>
    <row r="120" spans="1:18">
      <c r="A120">
        <v>36</v>
      </c>
      <c r="B120" t="s">
        <v>389</v>
      </c>
      <c r="C120" t="s">
        <v>418</v>
      </c>
      <c r="D120">
        <v>1.54</v>
      </c>
      <c r="E120">
        <v>1.0900000000000001</v>
      </c>
      <c r="F120">
        <v>1.18</v>
      </c>
      <c r="G120">
        <v>1.05</v>
      </c>
      <c r="H120">
        <v>3.25</v>
      </c>
      <c r="I120">
        <v>1</v>
      </c>
      <c r="J120">
        <v>1</v>
      </c>
      <c r="K120">
        <v>1</v>
      </c>
      <c r="L120">
        <v>1.02</v>
      </c>
      <c r="M120">
        <v>1.41</v>
      </c>
      <c r="N120">
        <v>2</v>
      </c>
      <c r="O120">
        <v>1</v>
      </c>
      <c r="P120">
        <v>16.54</v>
      </c>
      <c r="R120">
        <v>15.18</v>
      </c>
    </row>
    <row r="121" spans="1:18">
      <c r="A121">
        <v>37</v>
      </c>
      <c r="B121" t="s">
        <v>389</v>
      </c>
      <c r="C121" t="s">
        <v>419</v>
      </c>
      <c r="D121">
        <v>4.53</v>
      </c>
      <c r="E121">
        <v>3.72</v>
      </c>
      <c r="F121">
        <v>5.21</v>
      </c>
      <c r="G121">
        <v>15.26</v>
      </c>
      <c r="H121">
        <v>5.14</v>
      </c>
      <c r="I121">
        <v>3.77</v>
      </c>
      <c r="J121">
        <v>5.7</v>
      </c>
      <c r="K121">
        <v>10.36</v>
      </c>
      <c r="L121">
        <v>5.2</v>
      </c>
      <c r="M121">
        <v>5.27</v>
      </c>
      <c r="N121">
        <v>5.09</v>
      </c>
      <c r="O121">
        <v>7.21</v>
      </c>
      <c r="P121">
        <v>76.460000000000008</v>
      </c>
      <c r="R121">
        <v>63.01</v>
      </c>
    </row>
    <row r="122" spans="1:18">
      <c r="A122">
        <v>38</v>
      </c>
      <c r="B122" t="s">
        <v>389</v>
      </c>
      <c r="C122" t="s">
        <v>420</v>
      </c>
      <c r="D122">
        <v>7.48</v>
      </c>
      <c r="E122">
        <v>7.85</v>
      </c>
      <c r="F122">
        <v>4.93</v>
      </c>
      <c r="G122">
        <v>6.79</v>
      </c>
      <c r="H122">
        <v>21.41</v>
      </c>
      <c r="I122">
        <v>42.43</v>
      </c>
      <c r="J122">
        <v>16.32</v>
      </c>
      <c r="K122">
        <v>21.75</v>
      </c>
      <c r="L122">
        <v>48.4</v>
      </c>
      <c r="M122">
        <v>19.940000000000001</v>
      </c>
      <c r="N122">
        <v>14.53</v>
      </c>
      <c r="O122">
        <v>11.56</v>
      </c>
      <c r="P122">
        <v>223.39</v>
      </c>
      <c r="R122">
        <v>306.70000000000005</v>
      </c>
    </row>
    <row r="123" spans="1:18">
      <c r="A123">
        <v>39</v>
      </c>
      <c r="B123" t="s">
        <v>389</v>
      </c>
      <c r="C123" t="s">
        <v>421</v>
      </c>
      <c r="P123">
        <v>0</v>
      </c>
      <c r="R123">
        <v>1</v>
      </c>
    </row>
    <row r="124" spans="1:18">
      <c r="A124">
        <v>40</v>
      </c>
      <c r="B124" t="s">
        <v>389</v>
      </c>
      <c r="C124" t="s">
        <v>422</v>
      </c>
      <c r="D124">
        <v>11.78</v>
      </c>
      <c r="E124">
        <v>11.45</v>
      </c>
      <c r="F124">
        <v>9.1999999999999993</v>
      </c>
      <c r="G124">
        <v>4.33</v>
      </c>
      <c r="H124">
        <v>6.96</v>
      </c>
      <c r="I124">
        <v>5.39</v>
      </c>
      <c r="J124">
        <v>5.2</v>
      </c>
      <c r="K124">
        <v>7.24</v>
      </c>
      <c r="L124">
        <v>5.77</v>
      </c>
      <c r="M124">
        <v>9</v>
      </c>
      <c r="N124">
        <v>12</v>
      </c>
      <c r="O124">
        <v>9</v>
      </c>
      <c r="P124">
        <v>97.32</v>
      </c>
      <c r="R124">
        <v>106.4</v>
      </c>
    </row>
    <row r="125" spans="1:18">
      <c r="A125">
        <v>41</v>
      </c>
      <c r="B125" t="s">
        <v>389</v>
      </c>
      <c r="C125" t="s">
        <v>423</v>
      </c>
      <c r="D125">
        <v>1041.1500000000001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1041.1500000000001</v>
      </c>
      <c r="R125">
        <v>0</v>
      </c>
    </row>
    <row r="126" spans="1:18">
      <c r="A126">
        <v>42</v>
      </c>
      <c r="B126" t="s">
        <v>389</v>
      </c>
      <c r="C126" t="s">
        <v>424</v>
      </c>
      <c r="D126">
        <v>5.08</v>
      </c>
      <c r="E126">
        <v>6.55</v>
      </c>
      <c r="F126">
        <v>4.93</v>
      </c>
      <c r="G126">
        <v>6.49</v>
      </c>
      <c r="H126">
        <v>3.33</v>
      </c>
      <c r="I126">
        <v>5.89</v>
      </c>
      <c r="J126">
        <v>6.89</v>
      </c>
      <c r="K126">
        <v>5.37</v>
      </c>
      <c r="L126">
        <v>7.37</v>
      </c>
      <c r="M126">
        <v>7.12</v>
      </c>
      <c r="N126">
        <v>5.98</v>
      </c>
      <c r="O126">
        <v>3.99</v>
      </c>
      <c r="P126">
        <v>68.989999999999981</v>
      </c>
      <c r="R126">
        <v>79.34</v>
      </c>
    </row>
    <row r="127" spans="1:18">
      <c r="A127">
        <v>43</v>
      </c>
      <c r="B127" t="s">
        <v>389</v>
      </c>
      <c r="C127" t="s">
        <v>425</v>
      </c>
      <c r="D127">
        <v>95.5</v>
      </c>
      <c r="E127">
        <v>105.48</v>
      </c>
      <c r="F127">
        <v>102</v>
      </c>
      <c r="G127">
        <v>71.03</v>
      </c>
      <c r="H127">
        <v>106.18</v>
      </c>
      <c r="I127">
        <v>103.92</v>
      </c>
      <c r="J127">
        <v>113.8</v>
      </c>
      <c r="K127">
        <v>94.25</v>
      </c>
      <c r="L127">
        <v>102.42</v>
      </c>
      <c r="M127">
        <v>109.52</v>
      </c>
      <c r="N127">
        <v>95.9</v>
      </c>
      <c r="O127">
        <v>79.180000000000007</v>
      </c>
      <c r="P127">
        <v>1179.18</v>
      </c>
      <c r="R127">
        <v>1007.0500000000001</v>
      </c>
    </row>
    <row r="128" spans="1:18">
      <c r="A128">
        <v>44</v>
      </c>
      <c r="B128" t="s">
        <v>389</v>
      </c>
      <c r="C128" t="s">
        <v>426</v>
      </c>
      <c r="D128">
        <v>0</v>
      </c>
      <c r="E128">
        <v>0</v>
      </c>
      <c r="F128">
        <v>0</v>
      </c>
      <c r="G128">
        <v>0</v>
      </c>
      <c r="H128">
        <v>5.03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5.03</v>
      </c>
      <c r="R128">
        <v>0</v>
      </c>
    </row>
    <row r="129" spans="1:18">
      <c r="A129">
        <v>45</v>
      </c>
      <c r="B129" t="s">
        <v>389</v>
      </c>
      <c r="C129" t="s">
        <v>427</v>
      </c>
      <c r="D129">
        <v>3.48</v>
      </c>
      <c r="E129">
        <v>3.89</v>
      </c>
      <c r="F129">
        <v>4.46</v>
      </c>
      <c r="G129">
        <v>4.8600000000000003</v>
      </c>
      <c r="H129">
        <v>6.5</v>
      </c>
      <c r="I129">
        <v>6.19</v>
      </c>
      <c r="J129">
        <v>4.88</v>
      </c>
      <c r="K129">
        <v>5.75</v>
      </c>
      <c r="L129">
        <v>5.3</v>
      </c>
      <c r="M129">
        <v>4.3899999999999997</v>
      </c>
      <c r="N129">
        <v>6.43</v>
      </c>
      <c r="O129">
        <v>3.75</v>
      </c>
      <c r="P129">
        <v>59.88</v>
      </c>
      <c r="R129">
        <v>61.18</v>
      </c>
    </row>
    <row r="130" spans="1:18">
      <c r="A130">
        <v>46</v>
      </c>
      <c r="B130" t="s">
        <v>389</v>
      </c>
      <c r="C130" t="s">
        <v>428</v>
      </c>
      <c r="D130">
        <v>0</v>
      </c>
      <c r="E130">
        <v>0</v>
      </c>
      <c r="F130">
        <v>1.76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4.2300000000000004</v>
      </c>
      <c r="O130">
        <v>0</v>
      </c>
      <c r="P130">
        <v>5.99</v>
      </c>
      <c r="R130">
        <v>3.76</v>
      </c>
    </row>
    <row r="131" spans="1:18">
      <c r="A131">
        <v>47</v>
      </c>
      <c r="B131" t="s">
        <v>389</v>
      </c>
      <c r="C131" t="s">
        <v>429</v>
      </c>
      <c r="D131">
        <v>1.64</v>
      </c>
      <c r="E131">
        <v>1</v>
      </c>
      <c r="F131">
        <v>1</v>
      </c>
      <c r="G131">
        <v>1.4</v>
      </c>
      <c r="H131">
        <v>2</v>
      </c>
      <c r="I131">
        <v>2</v>
      </c>
      <c r="J131">
        <v>0</v>
      </c>
      <c r="K131">
        <v>2.09</v>
      </c>
      <c r="L131">
        <v>1.34</v>
      </c>
      <c r="M131">
        <v>2</v>
      </c>
      <c r="N131">
        <v>2</v>
      </c>
      <c r="O131">
        <v>2</v>
      </c>
      <c r="P131">
        <v>18.47</v>
      </c>
      <c r="R131">
        <v>8</v>
      </c>
    </row>
    <row r="132" spans="1:18">
      <c r="A132">
        <v>48</v>
      </c>
      <c r="B132" t="s">
        <v>389</v>
      </c>
      <c r="C132" t="s">
        <v>430</v>
      </c>
      <c r="D132">
        <v>1.17</v>
      </c>
      <c r="E132">
        <v>1.41</v>
      </c>
      <c r="F132">
        <v>2.13</v>
      </c>
      <c r="G132">
        <v>0</v>
      </c>
      <c r="H132">
        <v>1</v>
      </c>
      <c r="I132">
        <v>1</v>
      </c>
      <c r="J132">
        <v>1.64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9.35</v>
      </c>
      <c r="R132">
        <v>22.159999999999997</v>
      </c>
    </row>
    <row r="133" spans="1:18">
      <c r="A133">
        <v>49</v>
      </c>
      <c r="B133" t="s">
        <v>389</v>
      </c>
      <c r="C133" t="s">
        <v>431</v>
      </c>
      <c r="D133">
        <v>87.04</v>
      </c>
      <c r="E133">
        <v>90.76</v>
      </c>
      <c r="F133">
        <v>95.3</v>
      </c>
      <c r="G133">
        <v>106.32</v>
      </c>
      <c r="H133">
        <v>99.03</v>
      </c>
      <c r="I133">
        <v>96.3</v>
      </c>
      <c r="J133">
        <v>88.04</v>
      </c>
      <c r="K133">
        <v>98.52</v>
      </c>
      <c r="L133">
        <v>77.47</v>
      </c>
      <c r="M133">
        <v>94.99</v>
      </c>
      <c r="N133">
        <v>82.1</v>
      </c>
      <c r="O133">
        <v>62.72</v>
      </c>
      <c r="P133">
        <v>1078.5899999999999</v>
      </c>
      <c r="R133">
        <v>1372.6100000000001</v>
      </c>
    </row>
    <row r="134" spans="1:18">
      <c r="A134">
        <v>50</v>
      </c>
      <c r="B134" t="s">
        <v>389</v>
      </c>
      <c r="C134" t="s">
        <v>432</v>
      </c>
      <c r="D134">
        <v>279.14999999999998</v>
      </c>
      <c r="E134">
        <v>373.56</v>
      </c>
      <c r="F134">
        <v>409.59</v>
      </c>
      <c r="G134">
        <v>440.2</v>
      </c>
      <c r="H134">
        <v>321.55</v>
      </c>
      <c r="I134">
        <v>259.87</v>
      </c>
      <c r="J134">
        <v>232.56</v>
      </c>
      <c r="K134">
        <v>343.02</v>
      </c>
      <c r="L134">
        <v>227.61</v>
      </c>
      <c r="M134">
        <v>420.37</v>
      </c>
      <c r="N134">
        <v>408.8</v>
      </c>
      <c r="O134">
        <v>275.54000000000002</v>
      </c>
      <c r="P134">
        <v>3991.82</v>
      </c>
      <c r="R134">
        <v>4110.4299999999994</v>
      </c>
    </row>
    <row r="135" spans="1:18">
      <c r="A135">
        <v>51</v>
      </c>
      <c r="B135" t="s">
        <v>389</v>
      </c>
      <c r="C135" t="s">
        <v>433</v>
      </c>
      <c r="P135">
        <v>0</v>
      </c>
      <c r="R135">
        <v>17.95</v>
      </c>
    </row>
    <row r="136" spans="1:18">
      <c r="A136">
        <v>52</v>
      </c>
      <c r="B136" t="s">
        <v>434</v>
      </c>
      <c r="C136" t="s">
        <v>435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6</v>
      </c>
      <c r="N136">
        <v>4</v>
      </c>
      <c r="O136">
        <v>2</v>
      </c>
      <c r="P136">
        <v>12</v>
      </c>
      <c r="R136">
        <v>0</v>
      </c>
    </row>
    <row r="137" spans="1:18">
      <c r="A137">
        <v>53</v>
      </c>
      <c r="B137" t="s">
        <v>389</v>
      </c>
      <c r="C137" t="s">
        <v>436</v>
      </c>
      <c r="D137">
        <v>0</v>
      </c>
      <c r="E137">
        <v>0</v>
      </c>
      <c r="F137">
        <v>1.24</v>
      </c>
      <c r="G137">
        <v>1.34</v>
      </c>
      <c r="H137">
        <v>1.1100000000000001</v>
      </c>
      <c r="I137">
        <v>1</v>
      </c>
      <c r="J137">
        <v>1.08</v>
      </c>
      <c r="K137">
        <v>1.39</v>
      </c>
      <c r="L137">
        <v>1</v>
      </c>
      <c r="M137">
        <v>2</v>
      </c>
      <c r="N137">
        <v>2</v>
      </c>
      <c r="O137">
        <v>2</v>
      </c>
      <c r="P137">
        <v>14.16</v>
      </c>
      <c r="R137">
        <v>0</v>
      </c>
    </row>
    <row r="138" spans="1:18">
      <c r="A138">
        <v>54</v>
      </c>
      <c r="B138" t="s">
        <v>389</v>
      </c>
      <c r="C138" t="s">
        <v>437</v>
      </c>
      <c r="P138">
        <v>0</v>
      </c>
      <c r="R138">
        <v>1.54</v>
      </c>
    </row>
    <row r="139" spans="1:18">
      <c r="A139">
        <v>55</v>
      </c>
      <c r="B139" t="s">
        <v>389</v>
      </c>
      <c r="C139" t="s">
        <v>438</v>
      </c>
      <c r="P139">
        <v>0</v>
      </c>
      <c r="R139">
        <v>0</v>
      </c>
    </row>
    <row r="140" spans="1:18">
      <c r="A140">
        <v>56</v>
      </c>
      <c r="B140" t="s">
        <v>389</v>
      </c>
      <c r="C140" t="s">
        <v>439</v>
      </c>
      <c r="D140">
        <v>22.06</v>
      </c>
      <c r="E140">
        <v>0</v>
      </c>
      <c r="F140">
        <v>25.56</v>
      </c>
      <c r="G140">
        <v>19.27</v>
      </c>
      <c r="H140">
        <v>32.22</v>
      </c>
      <c r="I140">
        <v>29.68</v>
      </c>
      <c r="J140">
        <v>7.05</v>
      </c>
      <c r="K140">
        <v>7.15</v>
      </c>
      <c r="L140">
        <v>0</v>
      </c>
      <c r="M140">
        <v>0</v>
      </c>
      <c r="N140">
        <v>0</v>
      </c>
      <c r="O140">
        <v>0</v>
      </c>
      <c r="P140">
        <v>142.99</v>
      </c>
      <c r="R140">
        <v>0</v>
      </c>
    </row>
    <row r="141" spans="1:18">
      <c r="A141">
        <v>57</v>
      </c>
      <c r="B141" t="s">
        <v>389</v>
      </c>
      <c r="C141" t="s">
        <v>440</v>
      </c>
      <c r="D141">
        <v>223.81</v>
      </c>
      <c r="E141">
        <v>273.22000000000003</v>
      </c>
      <c r="F141">
        <v>223.29</v>
      </c>
      <c r="G141">
        <v>402.03</v>
      </c>
      <c r="H141">
        <v>458.58</v>
      </c>
      <c r="I141">
        <v>180.99</v>
      </c>
      <c r="J141">
        <v>0</v>
      </c>
      <c r="K141">
        <v>271.16000000000003</v>
      </c>
      <c r="L141">
        <v>193.24</v>
      </c>
      <c r="M141">
        <v>32.1</v>
      </c>
      <c r="N141">
        <v>0</v>
      </c>
      <c r="O141">
        <v>0</v>
      </c>
      <c r="P141">
        <v>2258.4199999999996</v>
      </c>
      <c r="R141">
        <v>0</v>
      </c>
    </row>
    <row r="142" spans="1:18">
      <c r="A142">
        <v>58</v>
      </c>
      <c r="B142" t="s">
        <v>389</v>
      </c>
      <c r="C142" t="s">
        <v>441</v>
      </c>
      <c r="D142">
        <v>1.7</v>
      </c>
      <c r="E142">
        <v>4.45</v>
      </c>
      <c r="F142">
        <v>1</v>
      </c>
      <c r="G142">
        <v>1.06</v>
      </c>
      <c r="H142">
        <v>0</v>
      </c>
      <c r="I142">
        <v>3.55</v>
      </c>
      <c r="J142">
        <v>0</v>
      </c>
      <c r="K142">
        <v>0</v>
      </c>
      <c r="L142">
        <v>8.32</v>
      </c>
      <c r="M142">
        <v>19.61</v>
      </c>
      <c r="N142">
        <v>16.82</v>
      </c>
      <c r="O142">
        <v>12.27</v>
      </c>
      <c r="P142">
        <v>68.78</v>
      </c>
      <c r="R142">
        <v>146.28</v>
      </c>
    </row>
    <row r="143" spans="1:18">
      <c r="A143">
        <v>59</v>
      </c>
      <c r="B143" t="s">
        <v>389</v>
      </c>
      <c r="C143" t="s">
        <v>442</v>
      </c>
      <c r="D143">
        <v>1</v>
      </c>
      <c r="E143">
        <v>0</v>
      </c>
      <c r="F143">
        <v>1</v>
      </c>
      <c r="G143">
        <v>0</v>
      </c>
      <c r="H143">
        <v>0</v>
      </c>
      <c r="I143">
        <v>1</v>
      </c>
      <c r="J143">
        <v>1</v>
      </c>
      <c r="K143">
        <v>1</v>
      </c>
      <c r="L143">
        <v>1</v>
      </c>
      <c r="M143">
        <v>1.82</v>
      </c>
      <c r="N143">
        <v>2.63</v>
      </c>
      <c r="O143">
        <v>1.72</v>
      </c>
      <c r="P143">
        <v>12.17</v>
      </c>
      <c r="R143">
        <v>0</v>
      </c>
    </row>
    <row r="144" spans="1:18">
      <c r="A144">
        <v>60</v>
      </c>
      <c r="B144" t="s">
        <v>389</v>
      </c>
      <c r="C144" t="s">
        <v>443</v>
      </c>
      <c r="D144">
        <v>27.03</v>
      </c>
      <c r="E144">
        <v>27.28</v>
      </c>
      <c r="F144">
        <v>27.22</v>
      </c>
      <c r="G144">
        <v>19.53</v>
      </c>
      <c r="H144">
        <v>26.39</v>
      </c>
      <c r="I144">
        <v>25.55</v>
      </c>
      <c r="J144">
        <v>24.44</v>
      </c>
      <c r="K144">
        <v>27.84</v>
      </c>
      <c r="L144">
        <v>24.99</v>
      </c>
      <c r="M144">
        <v>26.94</v>
      </c>
      <c r="N144">
        <v>23.68</v>
      </c>
      <c r="O144">
        <v>15.35</v>
      </c>
      <c r="P144">
        <v>296.24000000000007</v>
      </c>
      <c r="R144">
        <v>278.24</v>
      </c>
    </row>
    <row r="145" spans="1:18">
      <c r="A145">
        <v>61</v>
      </c>
      <c r="B145" t="s">
        <v>389</v>
      </c>
      <c r="C145" t="s">
        <v>444</v>
      </c>
      <c r="P145">
        <v>0</v>
      </c>
      <c r="R145">
        <v>12.24</v>
      </c>
    </row>
    <row r="146" spans="1:18">
      <c r="A146">
        <v>62</v>
      </c>
      <c r="B146" t="s">
        <v>389</v>
      </c>
      <c r="C146" t="s">
        <v>445</v>
      </c>
      <c r="P146">
        <v>0</v>
      </c>
      <c r="R146">
        <v>6.03</v>
      </c>
    </row>
    <row r="147" spans="1:18">
      <c r="A147">
        <v>63</v>
      </c>
      <c r="B147" t="s">
        <v>389</v>
      </c>
      <c r="C147" t="s">
        <v>446</v>
      </c>
      <c r="P147">
        <v>0</v>
      </c>
      <c r="R147">
        <v>14494.080000000002</v>
      </c>
    </row>
    <row r="148" spans="1:18">
      <c r="A148">
        <v>64</v>
      </c>
      <c r="B148" t="s">
        <v>389</v>
      </c>
      <c r="C148" t="s">
        <v>446</v>
      </c>
      <c r="P148">
        <v>0</v>
      </c>
      <c r="R148">
        <v>9262.0799999999981</v>
      </c>
    </row>
    <row r="149" spans="1:18">
      <c r="A149">
        <v>65</v>
      </c>
      <c r="B149" t="s">
        <v>389</v>
      </c>
      <c r="C149" t="s">
        <v>447</v>
      </c>
      <c r="D149">
        <v>1</v>
      </c>
      <c r="E149">
        <v>0</v>
      </c>
      <c r="F149">
        <v>1</v>
      </c>
      <c r="G149">
        <v>0</v>
      </c>
      <c r="H149">
        <v>0</v>
      </c>
      <c r="I149">
        <v>4.1399999999999997</v>
      </c>
      <c r="J149">
        <v>1</v>
      </c>
      <c r="K149">
        <v>0</v>
      </c>
      <c r="L149">
        <v>1</v>
      </c>
      <c r="M149">
        <v>0</v>
      </c>
      <c r="N149">
        <v>0</v>
      </c>
      <c r="O149">
        <v>0</v>
      </c>
      <c r="P149">
        <v>8.14</v>
      </c>
      <c r="R149">
        <v>5.9399999999999995</v>
      </c>
    </row>
    <row r="150" spans="1:18">
      <c r="A150">
        <v>66</v>
      </c>
      <c r="B150" t="s">
        <v>389</v>
      </c>
      <c r="C150" t="s">
        <v>448</v>
      </c>
      <c r="D150">
        <v>2.25</v>
      </c>
      <c r="E150">
        <v>4.13</v>
      </c>
      <c r="F150">
        <v>1.5</v>
      </c>
      <c r="G150">
        <v>3.27</v>
      </c>
      <c r="H150">
        <v>4.82</v>
      </c>
      <c r="I150">
        <v>0</v>
      </c>
      <c r="J150">
        <v>4.16</v>
      </c>
      <c r="K150">
        <v>5.25</v>
      </c>
      <c r="L150">
        <v>3.33</v>
      </c>
      <c r="M150">
        <v>6.17</v>
      </c>
      <c r="N150">
        <v>7</v>
      </c>
      <c r="O150">
        <v>6.09</v>
      </c>
      <c r="P150">
        <v>47.97</v>
      </c>
      <c r="R150">
        <v>53.23</v>
      </c>
    </row>
    <row r="151" spans="1:18">
      <c r="A151">
        <v>67</v>
      </c>
      <c r="B151" t="s">
        <v>389</v>
      </c>
      <c r="C151" t="s">
        <v>449</v>
      </c>
      <c r="D151">
        <v>7.34</v>
      </c>
      <c r="E151">
        <v>2</v>
      </c>
      <c r="F151">
        <v>14.74</v>
      </c>
      <c r="G151">
        <v>14.07</v>
      </c>
      <c r="H151">
        <v>16.68</v>
      </c>
      <c r="I151">
        <v>0</v>
      </c>
      <c r="J151">
        <v>8.83</v>
      </c>
      <c r="K151">
        <v>25.08</v>
      </c>
      <c r="L151">
        <v>8.0299999999999994</v>
      </c>
      <c r="M151">
        <v>19.78</v>
      </c>
      <c r="N151">
        <v>20.81</v>
      </c>
      <c r="O151">
        <v>16.48</v>
      </c>
      <c r="P151">
        <v>153.83999999999997</v>
      </c>
      <c r="R151">
        <v>197.13</v>
      </c>
    </row>
    <row r="152" spans="1:18">
      <c r="A152">
        <v>68</v>
      </c>
      <c r="B152" t="s">
        <v>389</v>
      </c>
      <c r="C152" t="s">
        <v>450</v>
      </c>
      <c r="D152">
        <v>19.579999999999998</v>
      </c>
      <c r="E152">
        <v>14.06</v>
      </c>
      <c r="F152">
        <v>15.59</v>
      </c>
      <c r="G152">
        <v>13.85</v>
      </c>
      <c r="H152">
        <v>23.95</v>
      </c>
      <c r="I152">
        <v>22.07</v>
      </c>
      <c r="J152">
        <v>23.5</v>
      </c>
      <c r="K152">
        <v>15.81</v>
      </c>
      <c r="L152">
        <v>16.27</v>
      </c>
      <c r="M152">
        <v>16.11</v>
      </c>
      <c r="N152">
        <v>16.87</v>
      </c>
      <c r="O152">
        <v>13</v>
      </c>
      <c r="P152">
        <v>210.66000000000003</v>
      </c>
      <c r="R152">
        <v>229.88</v>
      </c>
    </row>
    <row r="153" spans="1:18">
      <c r="A153">
        <v>69</v>
      </c>
      <c r="B153" t="s">
        <v>389</v>
      </c>
      <c r="C153" t="s">
        <v>451</v>
      </c>
      <c r="D153">
        <v>34.33</v>
      </c>
      <c r="E153">
        <v>22.09</v>
      </c>
      <c r="F153">
        <v>35.4</v>
      </c>
      <c r="G153">
        <v>21.33</v>
      </c>
      <c r="H153">
        <v>27.17</v>
      </c>
      <c r="I153">
        <v>30.27</v>
      </c>
      <c r="J153">
        <v>27.73</v>
      </c>
      <c r="K153">
        <v>34.1</v>
      </c>
      <c r="L153">
        <v>28.14</v>
      </c>
      <c r="M153">
        <v>27.19</v>
      </c>
      <c r="N153">
        <v>28.16</v>
      </c>
      <c r="O153">
        <v>17.68</v>
      </c>
      <c r="P153">
        <v>333.59000000000003</v>
      </c>
      <c r="R153">
        <v>127.01</v>
      </c>
    </row>
    <row r="154" spans="1:18">
      <c r="A154">
        <v>70</v>
      </c>
      <c r="B154" t="s">
        <v>389</v>
      </c>
      <c r="C154" t="s">
        <v>452</v>
      </c>
      <c r="P154">
        <v>0</v>
      </c>
      <c r="R154">
        <v>10.75</v>
      </c>
    </row>
    <row r="155" spans="1:18">
      <c r="A155">
        <v>71</v>
      </c>
      <c r="B155" t="s">
        <v>389</v>
      </c>
      <c r="C155" t="s">
        <v>453</v>
      </c>
      <c r="D155">
        <v>12.8</v>
      </c>
      <c r="E155">
        <v>10.14</v>
      </c>
      <c r="F155">
        <v>9.1300000000000008</v>
      </c>
      <c r="G155">
        <v>10.71</v>
      </c>
      <c r="H155">
        <v>14.77</v>
      </c>
      <c r="I155">
        <v>13.6</v>
      </c>
      <c r="J155">
        <v>15.47</v>
      </c>
      <c r="K155">
        <v>13.15</v>
      </c>
      <c r="L155">
        <v>11.78</v>
      </c>
      <c r="M155">
        <v>6</v>
      </c>
      <c r="N155">
        <v>10.62</v>
      </c>
      <c r="O155">
        <v>10.84</v>
      </c>
      <c r="P155">
        <v>139.01</v>
      </c>
      <c r="R155">
        <v>154.59</v>
      </c>
    </row>
    <row r="156" spans="1:18">
      <c r="A156">
        <v>72</v>
      </c>
      <c r="B156" t="s">
        <v>389</v>
      </c>
      <c r="C156" t="s">
        <v>454</v>
      </c>
      <c r="D156">
        <v>2.15</v>
      </c>
      <c r="E156">
        <v>2.19</v>
      </c>
      <c r="F156">
        <v>5.13</v>
      </c>
      <c r="G156">
        <v>3.77</v>
      </c>
      <c r="H156">
        <v>5.01</v>
      </c>
      <c r="I156">
        <v>4.8</v>
      </c>
      <c r="J156">
        <v>1.82</v>
      </c>
      <c r="K156">
        <v>2.5</v>
      </c>
      <c r="L156">
        <v>4.4000000000000004</v>
      </c>
      <c r="M156">
        <v>1.88</v>
      </c>
      <c r="N156">
        <v>2.78</v>
      </c>
      <c r="O156">
        <v>3.67</v>
      </c>
      <c r="P156">
        <v>40.100000000000009</v>
      </c>
      <c r="R156">
        <v>129.16999999999999</v>
      </c>
    </row>
    <row r="157" spans="1:18">
      <c r="A157">
        <v>73</v>
      </c>
      <c r="B157" t="s">
        <v>389</v>
      </c>
      <c r="C157" t="s">
        <v>455</v>
      </c>
      <c r="D157">
        <v>8.44</v>
      </c>
      <c r="E157">
        <v>11.16</v>
      </c>
      <c r="F157">
        <v>10.82</v>
      </c>
      <c r="G157">
        <v>8.64</v>
      </c>
      <c r="H157">
        <v>12.42</v>
      </c>
      <c r="I157">
        <v>11.82</v>
      </c>
      <c r="J157">
        <v>10.8</v>
      </c>
      <c r="K157">
        <v>13.73</v>
      </c>
      <c r="L157">
        <v>12.3</v>
      </c>
      <c r="M157">
        <v>11.29</v>
      </c>
      <c r="N157">
        <v>11.21</v>
      </c>
      <c r="O157">
        <v>7.21</v>
      </c>
      <c r="P157">
        <v>129.84000000000003</v>
      </c>
      <c r="R157">
        <v>114.79</v>
      </c>
    </row>
    <row r="158" spans="1:18">
      <c r="A158">
        <v>74</v>
      </c>
      <c r="B158" t="s">
        <v>389</v>
      </c>
      <c r="C158" t="s">
        <v>456</v>
      </c>
      <c r="D158">
        <v>20.13</v>
      </c>
      <c r="E158">
        <v>23.91</v>
      </c>
      <c r="F158">
        <v>20.309999999999999</v>
      </c>
      <c r="G158">
        <v>5.51</v>
      </c>
      <c r="H158">
        <v>9.0299999999999994</v>
      </c>
      <c r="I158">
        <v>9.1</v>
      </c>
      <c r="J158">
        <v>8.66</v>
      </c>
      <c r="K158">
        <v>3.12</v>
      </c>
      <c r="L158">
        <v>8.6999999999999993</v>
      </c>
      <c r="M158">
        <v>8.85</v>
      </c>
      <c r="N158">
        <v>6.95</v>
      </c>
      <c r="O158">
        <v>7.33</v>
      </c>
      <c r="P158">
        <v>131.6</v>
      </c>
      <c r="R158">
        <v>136.70000000000002</v>
      </c>
    </row>
    <row r="159" spans="1:18">
      <c r="A159">
        <v>75</v>
      </c>
      <c r="B159" t="s">
        <v>389</v>
      </c>
      <c r="C159" t="s">
        <v>457</v>
      </c>
      <c r="D159">
        <v>15.7</v>
      </c>
      <c r="E159">
        <v>11.55</v>
      </c>
      <c r="F159">
        <v>7.11</v>
      </c>
      <c r="G159">
        <v>9.3699999999999992</v>
      </c>
      <c r="H159">
        <v>5.29</v>
      </c>
      <c r="I159">
        <v>12.21</v>
      </c>
      <c r="J159">
        <v>4.93</v>
      </c>
      <c r="K159">
        <v>3.12</v>
      </c>
      <c r="L159">
        <v>8.98</v>
      </c>
      <c r="M159">
        <v>10.8</v>
      </c>
      <c r="N159">
        <v>5.22</v>
      </c>
      <c r="O159">
        <v>11.99</v>
      </c>
      <c r="P159">
        <v>106.27</v>
      </c>
      <c r="R159">
        <v>118.14000000000001</v>
      </c>
    </row>
    <row r="160" spans="1:18">
      <c r="A160">
        <v>76</v>
      </c>
      <c r="B160" t="s">
        <v>389</v>
      </c>
      <c r="C160" t="s">
        <v>458</v>
      </c>
      <c r="P160">
        <v>0</v>
      </c>
      <c r="R160">
        <v>3.14</v>
      </c>
    </row>
    <row r="161" spans="1:19">
      <c r="A161">
        <v>77</v>
      </c>
      <c r="B161" t="s">
        <v>389</v>
      </c>
      <c r="C161" t="s">
        <v>459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15.91</v>
      </c>
      <c r="L161">
        <v>30.48</v>
      </c>
      <c r="M161">
        <v>34.24</v>
      </c>
      <c r="N161">
        <v>27.32</v>
      </c>
      <c r="O161">
        <v>29.01</v>
      </c>
      <c r="P161">
        <v>136.95999999999998</v>
      </c>
      <c r="R161">
        <v>0</v>
      </c>
    </row>
    <row r="162" spans="1:19">
      <c r="A162">
        <v>78</v>
      </c>
      <c r="B162" t="s">
        <v>389</v>
      </c>
      <c r="C162" t="s">
        <v>460</v>
      </c>
      <c r="D162">
        <v>1.1399999999999999</v>
      </c>
      <c r="E162">
        <v>0</v>
      </c>
      <c r="F162">
        <v>1.1000000000000001</v>
      </c>
      <c r="G162">
        <v>0</v>
      </c>
      <c r="H162">
        <v>1.26</v>
      </c>
      <c r="I162">
        <v>0</v>
      </c>
      <c r="J162">
        <v>1</v>
      </c>
      <c r="K162">
        <v>1.24</v>
      </c>
      <c r="L162">
        <v>0</v>
      </c>
      <c r="M162">
        <v>0</v>
      </c>
      <c r="N162">
        <v>0</v>
      </c>
      <c r="O162">
        <v>0</v>
      </c>
      <c r="P162">
        <v>5.74</v>
      </c>
      <c r="R162">
        <v>8.42</v>
      </c>
    </row>
    <row r="163" spans="1:19">
      <c r="A163">
        <v>79</v>
      </c>
      <c r="B163" t="s">
        <v>389</v>
      </c>
      <c r="C163" t="s">
        <v>461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2.5</v>
      </c>
      <c r="M163">
        <v>0</v>
      </c>
      <c r="N163">
        <v>1.17</v>
      </c>
      <c r="O163">
        <v>0</v>
      </c>
      <c r="P163">
        <v>3.67</v>
      </c>
      <c r="R163">
        <v>0</v>
      </c>
    </row>
    <row r="164" spans="1:19">
      <c r="A164">
        <v>80</v>
      </c>
      <c r="B164" t="s">
        <v>389</v>
      </c>
      <c r="C164" t="s">
        <v>462</v>
      </c>
      <c r="D164">
        <v>0</v>
      </c>
      <c r="E164">
        <v>0</v>
      </c>
      <c r="F164">
        <v>5.08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5.08</v>
      </c>
      <c r="R164">
        <v>29.35</v>
      </c>
    </row>
    <row r="165" spans="1:19">
      <c r="A165">
        <v>81</v>
      </c>
      <c r="B165" t="s">
        <v>389</v>
      </c>
      <c r="C165" t="s">
        <v>463</v>
      </c>
      <c r="D165">
        <v>0</v>
      </c>
      <c r="E165">
        <v>0</v>
      </c>
      <c r="F165">
        <v>1</v>
      </c>
      <c r="G165">
        <v>0</v>
      </c>
      <c r="H165">
        <v>0</v>
      </c>
      <c r="I165">
        <v>1</v>
      </c>
      <c r="J165">
        <v>0</v>
      </c>
      <c r="K165">
        <v>1</v>
      </c>
      <c r="L165">
        <v>0</v>
      </c>
      <c r="M165">
        <v>1</v>
      </c>
      <c r="N165">
        <v>1</v>
      </c>
      <c r="O165">
        <v>0</v>
      </c>
      <c r="P165">
        <v>5</v>
      </c>
    </row>
    <row r="166" spans="1:19">
      <c r="A166">
        <v>82</v>
      </c>
      <c r="B166" t="s">
        <v>389</v>
      </c>
      <c r="C166" t="s">
        <v>464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2.5</v>
      </c>
      <c r="L166">
        <v>0</v>
      </c>
      <c r="M166">
        <v>0</v>
      </c>
      <c r="N166">
        <v>0</v>
      </c>
      <c r="O166">
        <v>0</v>
      </c>
      <c r="P166">
        <v>2.5</v>
      </c>
    </row>
    <row r="167" spans="1:19">
      <c r="A167">
        <v>83</v>
      </c>
      <c r="B167" t="s">
        <v>389</v>
      </c>
      <c r="C167" t="s">
        <v>465</v>
      </c>
      <c r="D167">
        <v>5.03</v>
      </c>
      <c r="E167">
        <v>4.42</v>
      </c>
      <c r="F167">
        <v>4.51</v>
      </c>
      <c r="G167">
        <v>6.54</v>
      </c>
      <c r="H167">
        <v>11.56</v>
      </c>
      <c r="I167">
        <v>7.84</v>
      </c>
      <c r="J167">
        <v>0</v>
      </c>
      <c r="K167">
        <v>10.66</v>
      </c>
      <c r="L167">
        <v>4.67</v>
      </c>
      <c r="M167">
        <v>5.38</v>
      </c>
      <c r="N167">
        <v>0</v>
      </c>
      <c r="O167">
        <v>6.48</v>
      </c>
      <c r="P167">
        <v>67.09</v>
      </c>
      <c r="R167">
        <v>94.04</v>
      </c>
    </row>
    <row r="168" spans="1:19">
      <c r="A168">
        <v>84</v>
      </c>
      <c r="B168" t="s">
        <v>389</v>
      </c>
      <c r="C168" t="s">
        <v>466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1</v>
      </c>
      <c r="O168">
        <v>2</v>
      </c>
      <c r="P168">
        <v>3</v>
      </c>
    </row>
    <row r="169" spans="1:19">
      <c r="A169">
        <v>85</v>
      </c>
      <c r="B169" t="s">
        <v>389</v>
      </c>
      <c r="C169" t="s">
        <v>467</v>
      </c>
      <c r="P169">
        <v>0</v>
      </c>
      <c r="R169">
        <v>31.830000000000002</v>
      </c>
    </row>
    <row r="170" spans="1:19">
      <c r="A170">
        <v>86</v>
      </c>
      <c r="B170" t="s">
        <v>389</v>
      </c>
      <c r="C170" t="s">
        <v>468</v>
      </c>
      <c r="P170">
        <v>0</v>
      </c>
      <c r="R170">
        <v>7.75</v>
      </c>
    </row>
    <row r="171" spans="1:19">
      <c r="A171">
        <v>87</v>
      </c>
      <c r="B171" t="s">
        <v>389</v>
      </c>
      <c r="C171" t="s">
        <v>469</v>
      </c>
      <c r="P171">
        <v>0</v>
      </c>
      <c r="R171">
        <v>20.21</v>
      </c>
    </row>
    <row r="172" spans="1:19">
      <c r="A172">
        <v>88</v>
      </c>
      <c r="B172" t="s">
        <v>389</v>
      </c>
      <c r="C172" t="s">
        <v>470</v>
      </c>
      <c r="P172">
        <v>0</v>
      </c>
      <c r="R172">
        <v>18.899999999999999</v>
      </c>
    </row>
    <row r="173" spans="1:19">
      <c r="A173">
        <v>89</v>
      </c>
      <c r="B173" t="s">
        <v>389</v>
      </c>
      <c r="C173" t="s">
        <v>471</v>
      </c>
      <c r="D173">
        <v>16.82</v>
      </c>
      <c r="E173">
        <v>6.67</v>
      </c>
      <c r="F173">
        <v>8.42</v>
      </c>
      <c r="G173">
        <v>19.77</v>
      </c>
      <c r="H173">
        <v>9.2200000000000006</v>
      </c>
      <c r="I173">
        <v>7.41</v>
      </c>
      <c r="J173">
        <v>16.36</v>
      </c>
      <c r="K173">
        <v>14.35</v>
      </c>
      <c r="L173">
        <v>13.31</v>
      </c>
      <c r="M173">
        <v>17.04</v>
      </c>
      <c r="N173">
        <v>13.05</v>
      </c>
      <c r="O173">
        <v>14.4</v>
      </c>
      <c r="P173">
        <v>156.82000000000002</v>
      </c>
      <c r="R173">
        <v>117.67</v>
      </c>
    </row>
    <row r="174" spans="1:19">
      <c r="A174">
        <v>90</v>
      </c>
      <c r="B174" t="s">
        <v>389</v>
      </c>
      <c r="C174" t="s">
        <v>472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4.59</v>
      </c>
      <c r="J174">
        <v>0</v>
      </c>
      <c r="K174">
        <v>15.91</v>
      </c>
      <c r="L174">
        <v>0</v>
      </c>
      <c r="M174">
        <v>0</v>
      </c>
      <c r="N174">
        <v>0</v>
      </c>
      <c r="O174">
        <v>0</v>
      </c>
      <c r="P174">
        <v>20.5</v>
      </c>
    </row>
    <row r="175" spans="1:19">
      <c r="A175">
        <v>91</v>
      </c>
      <c r="B175" t="s">
        <v>389</v>
      </c>
      <c r="C175" t="s">
        <v>473</v>
      </c>
      <c r="D175">
        <v>15.42</v>
      </c>
      <c r="E175">
        <v>0</v>
      </c>
      <c r="F175">
        <v>26.12</v>
      </c>
      <c r="G175">
        <v>3.7</v>
      </c>
      <c r="H175">
        <v>7.84</v>
      </c>
      <c r="I175">
        <v>17.61</v>
      </c>
      <c r="J175">
        <v>0</v>
      </c>
      <c r="K175">
        <v>47.32</v>
      </c>
      <c r="L175">
        <v>0</v>
      </c>
      <c r="M175">
        <v>14.44</v>
      </c>
      <c r="N175">
        <v>6.13</v>
      </c>
      <c r="O175">
        <v>12.76</v>
      </c>
      <c r="P175">
        <v>151.33999999999997</v>
      </c>
      <c r="R175">
        <v>108.15</v>
      </c>
    </row>
    <row r="176" spans="1:19">
      <c r="A176">
        <v>92</v>
      </c>
      <c r="B176" t="s">
        <v>389</v>
      </c>
      <c r="C176" t="s">
        <v>474</v>
      </c>
      <c r="Q176">
        <v>156303.12499999997</v>
      </c>
      <c r="R176">
        <v>3.64</v>
      </c>
      <c r="S176">
        <v>174141.17500000013</v>
      </c>
    </row>
    <row r="178" spans="1:18">
      <c r="B178" t="s">
        <v>76</v>
      </c>
    </row>
    <row r="179" spans="1:18">
      <c r="A179">
        <v>1</v>
      </c>
      <c r="B179" t="s">
        <v>76</v>
      </c>
      <c r="C179" t="s">
        <v>77</v>
      </c>
      <c r="P179">
        <v>0</v>
      </c>
      <c r="R179">
        <v>2747</v>
      </c>
    </row>
    <row r="180" spans="1:18">
      <c r="A180">
        <v>2</v>
      </c>
      <c r="B180" t="s">
        <v>76</v>
      </c>
      <c r="C180" t="s">
        <v>76</v>
      </c>
      <c r="P180">
        <v>0</v>
      </c>
      <c r="R180">
        <v>3935</v>
      </c>
    </row>
    <row r="181" spans="1:18">
      <c r="A181">
        <v>3</v>
      </c>
      <c r="B181" t="s">
        <v>76</v>
      </c>
      <c r="C181" t="s">
        <v>78</v>
      </c>
      <c r="P181">
        <v>0</v>
      </c>
      <c r="R181">
        <v>1312</v>
      </c>
    </row>
    <row r="182" spans="1:18">
      <c r="A182">
        <v>4</v>
      </c>
      <c r="B182" t="s">
        <v>76</v>
      </c>
      <c r="C182" t="s">
        <v>79</v>
      </c>
      <c r="P182">
        <v>0</v>
      </c>
      <c r="R182">
        <v>1010</v>
      </c>
    </row>
    <row r="183" spans="1:18">
      <c r="A183">
        <v>5</v>
      </c>
      <c r="B183" t="s">
        <v>76</v>
      </c>
      <c r="C183" t="s">
        <v>80</v>
      </c>
      <c r="P183">
        <v>0</v>
      </c>
      <c r="R183">
        <v>1207</v>
      </c>
    </row>
    <row r="184" spans="1:18">
      <c r="A184">
        <v>6</v>
      </c>
      <c r="B184" t="s">
        <v>76</v>
      </c>
      <c r="C184" t="s">
        <v>81</v>
      </c>
      <c r="D184">
        <v>1938.44</v>
      </c>
      <c r="E184">
        <v>1777.02</v>
      </c>
      <c r="F184">
        <v>1928.35</v>
      </c>
      <c r="G184">
        <v>1820.76</v>
      </c>
      <c r="H184">
        <v>2123.9899999999998</v>
      </c>
      <c r="I184">
        <v>1996.9</v>
      </c>
      <c r="J184">
        <v>2028.3</v>
      </c>
      <c r="K184">
        <v>1996.3</v>
      </c>
      <c r="L184">
        <v>1895.54</v>
      </c>
      <c r="M184">
        <v>2037.4</v>
      </c>
      <c r="N184">
        <v>1764.62</v>
      </c>
      <c r="O184">
        <v>1890.51</v>
      </c>
      <c r="P184">
        <v>23198.129999999997</v>
      </c>
      <c r="R184">
        <v>23646.270000000004</v>
      </c>
    </row>
    <row r="185" spans="1:18">
      <c r="A185">
        <v>7</v>
      </c>
      <c r="B185" t="s">
        <v>76</v>
      </c>
      <c r="C185" t="s">
        <v>82</v>
      </c>
      <c r="D185">
        <v>48.33</v>
      </c>
      <c r="E185">
        <v>44.65</v>
      </c>
      <c r="F185">
        <v>58.05</v>
      </c>
      <c r="G185">
        <v>58.87</v>
      </c>
      <c r="H185">
        <v>48.42</v>
      </c>
      <c r="I185">
        <v>44.84</v>
      </c>
      <c r="J185">
        <v>50.41</v>
      </c>
      <c r="K185">
        <v>69.13</v>
      </c>
      <c r="L185">
        <v>54.14</v>
      </c>
      <c r="M185">
        <v>51.68</v>
      </c>
      <c r="N185">
        <v>46</v>
      </c>
      <c r="O185">
        <v>44.93</v>
      </c>
      <c r="P185">
        <v>619.44999999999982</v>
      </c>
      <c r="R185">
        <v>594.27</v>
      </c>
    </row>
    <row r="186" spans="1:18">
      <c r="A186">
        <v>8</v>
      </c>
      <c r="B186" t="s">
        <v>76</v>
      </c>
      <c r="C186" t="s">
        <v>83</v>
      </c>
      <c r="D186">
        <v>68.94</v>
      </c>
      <c r="E186">
        <v>298.62</v>
      </c>
      <c r="F186">
        <v>340.01</v>
      </c>
      <c r="G186">
        <v>354.98</v>
      </c>
      <c r="H186">
        <v>421.11</v>
      </c>
      <c r="I186">
        <v>360.31</v>
      </c>
      <c r="J186">
        <v>407.77</v>
      </c>
      <c r="K186">
        <v>385.83</v>
      </c>
      <c r="L186">
        <v>356.31</v>
      </c>
      <c r="M186">
        <v>368.51</v>
      </c>
      <c r="N186">
        <v>287.26</v>
      </c>
      <c r="O186">
        <v>325.99</v>
      </c>
      <c r="P186">
        <v>3975.6399999999994</v>
      </c>
      <c r="R186">
        <v>4081.68</v>
      </c>
    </row>
    <row r="187" spans="1:18">
      <c r="A187">
        <v>9</v>
      </c>
      <c r="B187" t="s">
        <v>76</v>
      </c>
      <c r="C187" t="s">
        <v>84</v>
      </c>
      <c r="D187">
        <v>102.22</v>
      </c>
      <c r="E187">
        <v>91.82</v>
      </c>
      <c r="F187">
        <v>98.78</v>
      </c>
      <c r="G187">
        <v>103.72</v>
      </c>
      <c r="H187">
        <v>120.71</v>
      </c>
      <c r="I187">
        <v>1</v>
      </c>
      <c r="J187">
        <v>106.95</v>
      </c>
      <c r="K187">
        <v>118.58</v>
      </c>
      <c r="L187">
        <v>95.41</v>
      </c>
      <c r="M187">
        <v>102.65</v>
      </c>
      <c r="N187">
        <v>90.83</v>
      </c>
      <c r="O187">
        <v>89.84</v>
      </c>
      <c r="P187">
        <v>1122.51</v>
      </c>
      <c r="R187">
        <v>1228.6100000000001</v>
      </c>
    </row>
    <row r="188" spans="1:18">
      <c r="A188">
        <v>10</v>
      </c>
      <c r="B188" t="s">
        <v>76</v>
      </c>
      <c r="C188" t="s">
        <v>85</v>
      </c>
      <c r="D188">
        <v>36.03</v>
      </c>
      <c r="E188">
        <v>33.58</v>
      </c>
      <c r="F188">
        <v>40.369999999999997</v>
      </c>
      <c r="G188">
        <v>39.99</v>
      </c>
      <c r="H188">
        <v>33.049999999999997</v>
      </c>
      <c r="I188">
        <v>36.340000000000003</v>
      </c>
      <c r="J188">
        <v>42.52</v>
      </c>
      <c r="K188">
        <v>54.77</v>
      </c>
      <c r="L188">
        <v>43.43</v>
      </c>
      <c r="M188">
        <v>43.78</v>
      </c>
      <c r="N188">
        <v>31.43</v>
      </c>
      <c r="O188">
        <v>31.56</v>
      </c>
      <c r="P188">
        <v>466.85</v>
      </c>
      <c r="R188">
        <v>432.51</v>
      </c>
    </row>
    <row r="189" spans="1:18">
      <c r="A189">
        <v>11</v>
      </c>
      <c r="B189" t="s">
        <v>76</v>
      </c>
      <c r="C189" t="s">
        <v>86</v>
      </c>
      <c r="D189">
        <v>196.82</v>
      </c>
      <c r="E189">
        <v>176.29</v>
      </c>
      <c r="F189">
        <v>190.2</v>
      </c>
      <c r="G189">
        <v>205.42</v>
      </c>
      <c r="H189">
        <v>265.83999999999997</v>
      </c>
      <c r="I189">
        <v>265.83999999999997</v>
      </c>
      <c r="J189">
        <v>240.76</v>
      </c>
      <c r="K189">
        <v>261.27999999999997</v>
      </c>
      <c r="L189">
        <v>196.14</v>
      </c>
      <c r="M189">
        <v>228.2</v>
      </c>
      <c r="N189">
        <v>183.8</v>
      </c>
      <c r="O189">
        <v>188.49</v>
      </c>
      <c r="P189">
        <v>2599.08</v>
      </c>
      <c r="R189">
        <v>2542.29</v>
      </c>
    </row>
    <row r="190" spans="1:18">
      <c r="A190">
        <v>12</v>
      </c>
      <c r="B190" t="s">
        <v>76</v>
      </c>
      <c r="C190" t="s">
        <v>87</v>
      </c>
      <c r="D190">
        <v>427.16</v>
      </c>
      <c r="E190">
        <v>408.44</v>
      </c>
      <c r="F190">
        <v>433.19</v>
      </c>
      <c r="G190">
        <v>425.49</v>
      </c>
      <c r="H190">
        <v>582.53</v>
      </c>
      <c r="I190">
        <v>520.69000000000005</v>
      </c>
      <c r="J190">
        <v>556.66999999999996</v>
      </c>
      <c r="K190">
        <v>556.62</v>
      </c>
      <c r="L190">
        <v>485.86</v>
      </c>
      <c r="M190">
        <v>526.47</v>
      </c>
      <c r="N190">
        <v>402.55</v>
      </c>
      <c r="O190">
        <v>412.08</v>
      </c>
      <c r="P190">
        <v>5737.75</v>
      </c>
      <c r="R190">
        <v>5189.12</v>
      </c>
    </row>
    <row r="191" spans="1:18">
      <c r="A191">
        <v>13</v>
      </c>
      <c r="B191" t="s">
        <v>76</v>
      </c>
      <c r="C191" t="s">
        <v>88</v>
      </c>
      <c r="D191">
        <v>14.19</v>
      </c>
      <c r="E191">
        <v>7.18</v>
      </c>
      <c r="F191">
        <v>0</v>
      </c>
      <c r="G191">
        <v>66.48</v>
      </c>
      <c r="H191">
        <v>53.68</v>
      </c>
      <c r="I191">
        <v>23.32</v>
      </c>
      <c r="J191">
        <v>6.78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171.63</v>
      </c>
      <c r="R191">
        <v>104.53000000000002</v>
      </c>
    </row>
    <row r="192" spans="1:18">
      <c r="A192">
        <v>14</v>
      </c>
      <c r="B192" t="s">
        <v>76</v>
      </c>
      <c r="C192" t="s">
        <v>89</v>
      </c>
      <c r="D192">
        <v>75.95</v>
      </c>
      <c r="E192">
        <v>68.64</v>
      </c>
      <c r="F192">
        <v>72.41</v>
      </c>
      <c r="G192">
        <v>87.02</v>
      </c>
      <c r="H192">
        <v>94.62</v>
      </c>
      <c r="I192">
        <v>91.16</v>
      </c>
      <c r="J192">
        <v>94.95</v>
      </c>
      <c r="K192">
        <v>109.18</v>
      </c>
      <c r="L192">
        <v>82.55</v>
      </c>
      <c r="M192">
        <v>87.06</v>
      </c>
      <c r="N192">
        <v>70.03</v>
      </c>
      <c r="O192">
        <v>75.02</v>
      </c>
      <c r="P192">
        <v>1008.5899999999999</v>
      </c>
      <c r="R192">
        <v>925.11000000000013</v>
      </c>
    </row>
    <row r="193" spans="1:19">
      <c r="A193">
        <v>15</v>
      </c>
      <c r="B193" t="s">
        <v>76</v>
      </c>
      <c r="C193" t="s">
        <v>90</v>
      </c>
      <c r="D193">
        <v>33.380000000000003</v>
      </c>
      <c r="E193">
        <v>33.32</v>
      </c>
      <c r="F193">
        <v>38.840000000000003</v>
      </c>
      <c r="G193">
        <v>40.020000000000003</v>
      </c>
      <c r="H193">
        <v>38.53</v>
      </c>
      <c r="I193">
        <v>29.69</v>
      </c>
      <c r="J193">
        <v>46.01</v>
      </c>
      <c r="K193">
        <v>63.87</v>
      </c>
      <c r="L193">
        <v>45.42</v>
      </c>
      <c r="M193">
        <v>45.72</v>
      </c>
      <c r="N193">
        <v>35.35</v>
      </c>
      <c r="O193">
        <v>27.18</v>
      </c>
      <c r="P193">
        <v>477.3300000000001</v>
      </c>
      <c r="R193">
        <v>444.35</v>
      </c>
    </row>
    <row r="194" spans="1:19">
      <c r="A194">
        <v>16</v>
      </c>
      <c r="B194" t="s">
        <v>76</v>
      </c>
      <c r="C194" t="s">
        <v>91</v>
      </c>
      <c r="D194">
        <v>3113.55</v>
      </c>
      <c r="E194">
        <v>2880.23</v>
      </c>
      <c r="F194">
        <v>3193.95</v>
      </c>
      <c r="G194">
        <v>3158.39</v>
      </c>
      <c r="H194">
        <v>3713.37</v>
      </c>
      <c r="I194">
        <v>3483.14</v>
      </c>
      <c r="J194">
        <v>3636.27</v>
      </c>
      <c r="K194">
        <v>3604.4</v>
      </c>
      <c r="L194">
        <v>3430.49</v>
      </c>
      <c r="M194">
        <v>3805.21</v>
      </c>
      <c r="N194">
        <v>3158.52</v>
      </c>
      <c r="O194">
        <v>3490.49</v>
      </c>
      <c r="P194">
        <v>40668.009999999995</v>
      </c>
      <c r="R194">
        <v>40312</v>
      </c>
    </row>
    <row r="195" spans="1:19">
      <c r="A195">
        <v>17</v>
      </c>
      <c r="B195" t="s">
        <v>76</v>
      </c>
      <c r="C195" t="s">
        <v>92</v>
      </c>
      <c r="D195">
        <v>553.35</v>
      </c>
      <c r="E195">
        <v>474.31</v>
      </c>
      <c r="F195">
        <v>520.19000000000005</v>
      </c>
      <c r="G195">
        <v>393.26</v>
      </c>
      <c r="H195">
        <v>906.58</v>
      </c>
      <c r="I195">
        <v>701.26</v>
      </c>
      <c r="J195">
        <v>828.07</v>
      </c>
      <c r="K195">
        <v>727.25</v>
      </c>
      <c r="L195">
        <v>663.36</v>
      </c>
      <c r="M195">
        <v>703.93</v>
      </c>
      <c r="N195">
        <v>572.87</v>
      </c>
      <c r="O195">
        <v>690.52</v>
      </c>
      <c r="P195">
        <v>7734.9499999999989</v>
      </c>
      <c r="R195">
        <v>6858</v>
      </c>
    </row>
    <row r="196" spans="1:19">
      <c r="A196">
        <v>18</v>
      </c>
      <c r="B196" t="s">
        <v>76</v>
      </c>
      <c r="C196" t="s">
        <v>93</v>
      </c>
      <c r="D196">
        <v>56.21</v>
      </c>
      <c r="E196">
        <v>54.6</v>
      </c>
      <c r="F196">
        <v>59.61</v>
      </c>
      <c r="G196">
        <v>68.08</v>
      </c>
      <c r="H196">
        <v>81.47</v>
      </c>
      <c r="I196">
        <v>72.180000000000007</v>
      </c>
      <c r="J196">
        <v>73.36</v>
      </c>
      <c r="K196">
        <v>90.84</v>
      </c>
      <c r="L196">
        <v>76.58</v>
      </c>
      <c r="M196">
        <v>68.98</v>
      </c>
      <c r="N196">
        <v>63.06</v>
      </c>
      <c r="O196">
        <v>54.3</v>
      </c>
      <c r="P196">
        <v>819.27</v>
      </c>
      <c r="R196">
        <v>632</v>
      </c>
    </row>
    <row r="197" spans="1:19">
      <c r="A197">
        <v>19</v>
      </c>
      <c r="B197" t="s">
        <v>76</v>
      </c>
      <c r="C197" t="s">
        <v>94</v>
      </c>
      <c r="D197">
        <v>1544.58</v>
      </c>
      <c r="E197">
        <v>1363.51</v>
      </c>
      <c r="F197">
        <v>1455.67</v>
      </c>
      <c r="G197">
        <v>1501.14</v>
      </c>
      <c r="H197">
        <v>2017.4</v>
      </c>
      <c r="I197">
        <v>1737.4</v>
      </c>
      <c r="J197">
        <v>1928.69</v>
      </c>
      <c r="K197">
        <v>1923.85</v>
      </c>
      <c r="L197">
        <v>1590.75</v>
      </c>
      <c r="M197">
        <v>1813.68</v>
      </c>
      <c r="N197">
        <v>1483.93</v>
      </c>
      <c r="O197">
        <v>1537.48</v>
      </c>
      <c r="P197">
        <v>19898.080000000002</v>
      </c>
      <c r="R197">
        <v>17535</v>
      </c>
    </row>
    <row r="198" spans="1:19">
      <c r="A198">
        <v>20</v>
      </c>
      <c r="B198" t="s">
        <v>76</v>
      </c>
      <c r="C198" t="s">
        <v>95</v>
      </c>
      <c r="D198">
        <v>20.329999999999998</v>
      </c>
      <c r="E198">
        <v>20.37</v>
      </c>
      <c r="F198">
        <v>21.32</v>
      </c>
      <c r="G198">
        <v>18.739999999999998</v>
      </c>
      <c r="H198">
        <v>34.340000000000003</v>
      </c>
      <c r="I198">
        <v>33.119999999999997</v>
      </c>
      <c r="J198">
        <v>38.049999999999997</v>
      </c>
      <c r="K198">
        <v>39.75</v>
      </c>
      <c r="L198">
        <v>26.01</v>
      </c>
      <c r="M198">
        <v>25.71</v>
      </c>
      <c r="N198">
        <v>22.73</v>
      </c>
      <c r="O198">
        <v>15.76</v>
      </c>
      <c r="P198">
        <v>316.22999999999996</v>
      </c>
      <c r="R198">
        <v>253</v>
      </c>
    </row>
    <row r="199" spans="1:19">
      <c r="A199">
        <v>21</v>
      </c>
      <c r="B199" t="s">
        <v>76</v>
      </c>
      <c r="C199" t="s">
        <v>96</v>
      </c>
      <c r="D199">
        <v>28.95</v>
      </c>
      <c r="E199">
        <v>24.95</v>
      </c>
      <c r="F199">
        <v>28.7</v>
      </c>
      <c r="G199">
        <v>25.3</v>
      </c>
      <c r="H199">
        <v>31.59</v>
      </c>
      <c r="I199">
        <v>31.35</v>
      </c>
      <c r="J199">
        <v>30.7</v>
      </c>
      <c r="K199">
        <v>33.64</v>
      </c>
      <c r="L199">
        <v>28.39</v>
      </c>
      <c r="M199">
        <v>32.69</v>
      </c>
      <c r="N199">
        <v>24.29</v>
      </c>
      <c r="O199">
        <v>24.46</v>
      </c>
      <c r="P199">
        <v>345.00999999999993</v>
      </c>
      <c r="R199">
        <v>293</v>
      </c>
    </row>
    <row r="200" spans="1:19">
      <c r="A200">
        <v>22</v>
      </c>
      <c r="B200" t="s">
        <v>76</v>
      </c>
      <c r="C200" t="s">
        <v>97</v>
      </c>
      <c r="D200">
        <v>75.69</v>
      </c>
      <c r="E200">
        <v>61.58</v>
      </c>
      <c r="F200">
        <v>80.78</v>
      </c>
      <c r="G200">
        <v>60.87</v>
      </c>
      <c r="H200">
        <v>78.64</v>
      </c>
      <c r="I200">
        <v>64.53</v>
      </c>
      <c r="J200">
        <v>69.94</v>
      </c>
      <c r="K200">
        <v>61.24</v>
      </c>
      <c r="L200">
        <v>60.63</v>
      </c>
      <c r="M200">
        <v>69.64</v>
      </c>
      <c r="N200">
        <v>58.92</v>
      </c>
      <c r="O200">
        <v>47.3</v>
      </c>
      <c r="P200">
        <v>789.75999999999976</v>
      </c>
      <c r="Q200">
        <v>109948.26999999997</v>
      </c>
      <c r="R200">
        <v>951</v>
      </c>
      <c r="S200">
        <v>116233.74</v>
      </c>
    </row>
    <row r="202" spans="1:19">
      <c r="B202" t="s">
        <v>98</v>
      </c>
    </row>
    <row r="203" spans="1:19">
      <c r="A203">
        <v>1</v>
      </c>
      <c r="B203" t="s">
        <v>98</v>
      </c>
      <c r="C203" t="s">
        <v>99</v>
      </c>
      <c r="P203">
        <v>0</v>
      </c>
      <c r="R203">
        <v>1963</v>
      </c>
    </row>
    <row r="204" spans="1:19">
      <c r="A204">
        <v>2</v>
      </c>
      <c r="B204" t="s">
        <v>98</v>
      </c>
      <c r="C204" t="s">
        <v>100</v>
      </c>
      <c r="P204">
        <v>0</v>
      </c>
      <c r="R204">
        <v>1023</v>
      </c>
    </row>
    <row r="205" spans="1:19">
      <c r="A205">
        <v>3</v>
      </c>
      <c r="B205" t="s">
        <v>98</v>
      </c>
      <c r="C205" t="s">
        <v>101</v>
      </c>
      <c r="P205">
        <v>0</v>
      </c>
      <c r="R205">
        <v>524</v>
      </c>
    </row>
    <row r="206" spans="1:19">
      <c r="A206">
        <v>4</v>
      </c>
      <c r="B206" t="s">
        <v>98</v>
      </c>
      <c r="C206" t="s">
        <v>102</v>
      </c>
      <c r="P206">
        <v>0</v>
      </c>
      <c r="R206">
        <v>302</v>
      </c>
    </row>
    <row r="207" spans="1:19">
      <c r="A207">
        <v>5</v>
      </c>
      <c r="B207" t="s">
        <v>98</v>
      </c>
      <c r="C207" t="s">
        <v>103</v>
      </c>
      <c r="P207">
        <v>0</v>
      </c>
      <c r="R207">
        <v>226</v>
      </c>
    </row>
    <row r="208" spans="1:19">
      <c r="A208">
        <v>6</v>
      </c>
      <c r="B208" t="s">
        <v>98</v>
      </c>
      <c r="C208" t="s">
        <v>104</v>
      </c>
      <c r="P208">
        <v>0</v>
      </c>
      <c r="R208">
        <v>765</v>
      </c>
    </row>
    <row r="209" spans="1:19">
      <c r="A209">
        <v>7</v>
      </c>
      <c r="B209" t="s">
        <v>98</v>
      </c>
      <c r="C209" t="s">
        <v>105</v>
      </c>
      <c r="P209">
        <v>0</v>
      </c>
      <c r="R209">
        <v>1553</v>
      </c>
    </row>
    <row r="210" spans="1:19">
      <c r="A210">
        <v>8</v>
      </c>
      <c r="B210" t="s">
        <v>98</v>
      </c>
      <c r="C210" t="s">
        <v>106</v>
      </c>
      <c r="P210">
        <v>0</v>
      </c>
      <c r="R210">
        <v>405</v>
      </c>
    </row>
    <row r="211" spans="1:19">
      <c r="A211">
        <v>9</v>
      </c>
      <c r="B211" t="s">
        <v>98</v>
      </c>
      <c r="C211" t="s">
        <v>107</v>
      </c>
      <c r="P211">
        <v>0</v>
      </c>
      <c r="R211">
        <v>412.29</v>
      </c>
    </row>
    <row r="212" spans="1:19">
      <c r="A212">
        <v>10</v>
      </c>
      <c r="B212" t="s">
        <v>98</v>
      </c>
      <c r="C212" t="s">
        <v>108</v>
      </c>
      <c r="D212">
        <v>100.4</v>
      </c>
      <c r="E212">
        <v>87.12</v>
      </c>
      <c r="F212">
        <v>116.19</v>
      </c>
      <c r="G212">
        <v>95.86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399.57000000000005</v>
      </c>
      <c r="R212">
        <v>1163.1400000000001</v>
      </c>
    </row>
    <row r="213" spans="1:19">
      <c r="A213">
        <v>11</v>
      </c>
      <c r="B213" t="s">
        <v>98</v>
      </c>
      <c r="C213" t="s">
        <v>109</v>
      </c>
      <c r="D213">
        <v>21.69</v>
      </c>
      <c r="E213">
        <v>19.55</v>
      </c>
      <c r="F213">
        <v>20.77</v>
      </c>
      <c r="G213">
        <v>23.46</v>
      </c>
      <c r="H213">
        <v>25.98</v>
      </c>
      <c r="I213">
        <v>22.54</v>
      </c>
      <c r="J213">
        <v>22.17</v>
      </c>
      <c r="K213">
        <v>28.18</v>
      </c>
      <c r="L213">
        <v>24.94</v>
      </c>
      <c r="M213">
        <v>33.97</v>
      </c>
      <c r="N213">
        <v>20.64</v>
      </c>
      <c r="O213">
        <v>21.26</v>
      </c>
      <c r="P213">
        <v>285.15000000000003</v>
      </c>
      <c r="R213">
        <v>254.09000000000003</v>
      </c>
    </row>
    <row r="214" spans="1:19">
      <c r="A214">
        <v>12</v>
      </c>
      <c r="B214" t="s">
        <v>98</v>
      </c>
      <c r="C214" t="s">
        <v>110</v>
      </c>
      <c r="P214">
        <v>0</v>
      </c>
      <c r="R214">
        <v>97.6</v>
      </c>
    </row>
    <row r="215" spans="1:19">
      <c r="A215">
        <v>13</v>
      </c>
      <c r="B215" t="s">
        <v>98</v>
      </c>
      <c r="C215" t="s">
        <v>111</v>
      </c>
      <c r="P215">
        <v>0</v>
      </c>
      <c r="R215">
        <v>111.72</v>
      </c>
    </row>
    <row r="216" spans="1:19">
      <c r="A216">
        <v>14</v>
      </c>
      <c r="B216" t="s">
        <v>98</v>
      </c>
      <c r="C216" t="s">
        <v>112</v>
      </c>
      <c r="D216">
        <v>27.38</v>
      </c>
      <c r="E216">
        <v>21.05</v>
      </c>
      <c r="F216">
        <v>33.72</v>
      </c>
      <c r="G216">
        <v>32.6</v>
      </c>
      <c r="H216">
        <v>27.04</v>
      </c>
      <c r="I216">
        <v>31.73</v>
      </c>
      <c r="J216">
        <v>32.64</v>
      </c>
      <c r="K216">
        <v>42.92</v>
      </c>
      <c r="L216">
        <v>34.549999999999997</v>
      </c>
      <c r="M216">
        <v>44.63</v>
      </c>
      <c r="N216">
        <v>40.03</v>
      </c>
      <c r="O216">
        <v>34.74</v>
      </c>
      <c r="P216">
        <v>403.03</v>
      </c>
      <c r="R216">
        <v>362.84000000000003</v>
      </c>
    </row>
    <row r="217" spans="1:19">
      <c r="A217">
        <v>15</v>
      </c>
      <c r="B217" t="s">
        <v>98</v>
      </c>
      <c r="C217" t="s">
        <v>113</v>
      </c>
      <c r="D217">
        <v>0</v>
      </c>
      <c r="E217">
        <v>0</v>
      </c>
      <c r="F217">
        <v>0</v>
      </c>
      <c r="G217">
        <v>0</v>
      </c>
      <c r="H217">
        <v>17</v>
      </c>
      <c r="I217">
        <v>15.95</v>
      </c>
      <c r="J217">
        <v>16.09</v>
      </c>
      <c r="K217">
        <v>21.59</v>
      </c>
      <c r="L217">
        <v>17.600000000000001</v>
      </c>
      <c r="M217">
        <v>17.239999999999998</v>
      </c>
      <c r="N217">
        <v>14.82</v>
      </c>
      <c r="O217">
        <v>15.59</v>
      </c>
      <c r="P217">
        <v>135.88000000000002</v>
      </c>
      <c r="R217">
        <v>0</v>
      </c>
    </row>
    <row r="218" spans="1:19">
      <c r="A218">
        <v>16</v>
      </c>
      <c r="B218" t="s">
        <v>98</v>
      </c>
      <c r="C218" t="s">
        <v>114</v>
      </c>
      <c r="D218">
        <v>9.14</v>
      </c>
      <c r="E218">
        <v>10.74</v>
      </c>
      <c r="F218">
        <v>9.98</v>
      </c>
      <c r="G218">
        <v>8.68</v>
      </c>
      <c r="H218">
        <v>15.52</v>
      </c>
      <c r="I218">
        <v>12.75</v>
      </c>
      <c r="J218">
        <v>13.57</v>
      </c>
      <c r="K218">
        <v>16.13</v>
      </c>
      <c r="L218">
        <v>14.2</v>
      </c>
      <c r="M218">
        <v>16.2</v>
      </c>
      <c r="N218">
        <v>11.15</v>
      </c>
      <c r="O218">
        <v>10.83</v>
      </c>
      <c r="P218">
        <v>148.89000000000001</v>
      </c>
      <c r="R218">
        <v>133.72</v>
      </c>
    </row>
    <row r="219" spans="1:19">
      <c r="A219">
        <v>17</v>
      </c>
      <c r="B219" t="s">
        <v>98</v>
      </c>
      <c r="C219" t="s">
        <v>115</v>
      </c>
      <c r="D219">
        <v>4.92</v>
      </c>
      <c r="E219">
        <v>9.99</v>
      </c>
      <c r="F219">
        <v>9.24</v>
      </c>
      <c r="G219">
        <v>4.92</v>
      </c>
      <c r="H219">
        <v>8.3800000000000008</v>
      </c>
      <c r="I219">
        <v>12.01</v>
      </c>
      <c r="J219">
        <v>6.27</v>
      </c>
      <c r="K219">
        <v>5.41</v>
      </c>
      <c r="L219">
        <v>6.79</v>
      </c>
      <c r="M219">
        <v>7.17</v>
      </c>
      <c r="N219">
        <v>10.58</v>
      </c>
      <c r="O219">
        <v>3.65</v>
      </c>
      <c r="P219">
        <v>89.330000000000013</v>
      </c>
      <c r="R219">
        <v>100.88000000000001</v>
      </c>
    </row>
    <row r="220" spans="1:19">
      <c r="A220">
        <v>18</v>
      </c>
      <c r="B220" t="s">
        <v>98</v>
      </c>
      <c r="C220" t="s">
        <v>116</v>
      </c>
      <c r="D220">
        <v>4.13</v>
      </c>
      <c r="E220">
        <v>6.79</v>
      </c>
      <c r="F220">
        <v>2.88</v>
      </c>
      <c r="G220">
        <v>2</v>
      </c>
      <c r="H220">
        <v>1.21</v>
      </c>
      <c r="I220">
        <v>2</v>
      </c>
      <c r="J220">
        <v>1.25</v>
      </c>
      <c r="K220">
        <v>1.45</v>
      </c>
      <c r="L220">
        <v>3.71</v>
      </c>
      <c r="M220">
        <v>1.22</v>
      </c>
      <c r="N220">
        <v>3.98</v>
      </c>
      <c r="O220">
        <v>1.07</v>
      </c>
      <c r="P220">
        <v>31.69</v>
      </c>
      <c r="R220">
        <v>49.01</v>
      </c>
    </row>
    <row r="221" spans="1:19">
      <c r="A221">
        <v>19</v>
      </c>
      <c r="B221" t="s">
        <v>98</v>
      </c>
      <c r="C221" t="s">
        <v>117</v>
      </c>
      <c r="D221">
        <v>3.54</v>
      </c>
      <c r="E221">
        <v>5.23</v>
      </c>
      <c r="F221">
        <v>2.85</v>
      </c>
      <c r="G221">
        <v>0</v>
      </c>
      <c r="H221">
        <v>0</v>
      </c>
      <c r="I221">
        <v>3.95</v>
      </c>
      <c r="J221">
        <v>2</v>
      </c>
      <c r="K221">
        <v>1.27</v>
      </c>
      <c r="L221">
        <v>1.52</v>
      </c>
      <c r="M221">
        <v>2.56</v>
      </c>
      <c r="N221">
        <v>1</v>
      </c>
      <c r="O221">
        <v>1</v>
      </c>
      <c r="P221">
        <v>24.919999999999998</v>
      </c>
      <c r="R221">
        <v>40.03</v>
      </c>
    </row>
    <row r="222" spans="1:19">
      <c r="A222">
        <v>20</v>
      </c>
      <c r="B222" t="s">
        <v>98</v>
      </c>
      <c r="C222" t="s">
        <v>118</v>
      </c>
      <c r="P222">
        <v>0</v>
      </c>
      <c r="R222">
        <v>0</v>
      </c>
    </row>
    <row r="223" spans="1:19">
      <c r="A223">
        <v>21</v>
      </c>
      <c r="B223" t="s">
        <v>98</v>
      </c>
      <c r="C223" t="s">
        <v>119</v>
      </c>
      <c r="D223">
        <v>630.80499999999995</v>
      </c>
      <c r="E223">
        <v>589.87</v>
      </c>
      <c r="F223">
        <v>778.11500000000001</v>
      </c>
      <c r="G223">
        <v>672.44500000000005</v>
      </c>
      <c r="H223">
        <v>724.06500000000005</v>
      </c>
      <c r="I223">
        <v>668.86</v>
      </c>
      <c r="J223">
        <v>713.22500000000002</v>
      </c>
      <c r="K223">
        <v>749.83500000000004</v>
      </c>
      <c r="L223">
        <v>697.245</v>
      </c>
      <c r="M223">
        <v>748.81</v>
      </c>
      <c r="N223">
        <v>648.65</v>
      </c>
      <c r="O223">
        <v>739.22500000000002</v>
      </c>
      <c r="P223">
        <v>8361.15</v>
      </c>
      <c r="R223">
        <v>8255.86</v>
      </c>
    </row>
    <row r="224" spans="1:19">
      <c r="A224">
        <v>22</v>
      </c>
      <c r="B224" t="s">
        <v>98</v>
      </c>
      <c r="C224" t="s">
        <v>120</v>
      </c>
      <c r="P224">
        <v>0</v>
      </c>
      <c r="Q224">
        <v>9879.61</v>
      </c>
      <c r="R224">
        <v>0</v>
      </c>
      <c r="S224">
        <v>17742.18</v>
      </c>
    </row>
    <row r="226" spans="1:18">
      <c r="B226" t="s">
        <v>121</v>
      </c>
    </row>
    <row r="227" spans="1:18">
      <c r="A227">
        <v>1</v>
      </c>
      <c r="B227" t="s">
        <v>121</v>
      </c>
      <c r="C227" t="s">
        <v>121</v>
      </c>
      <c r="D227">
        <v>100.38500000000001</v>
      </c>
      <c r="E227">
        <v>0</v>
      </c>
      <c r="F227">
        <v>0</v>
      </c>
      <c r="G227">
        <v>0</v>
      </c>
      <c r="H227">
        <v>546.32500000000005</v>
      </c>
      <c r="I227">
        <v>530.16499999999996</v>
      </c>
      <c r="J227">
        <v>522.17999999999995</v>
      </c>
      <c r="K227">
        <v>549.08500000000004</v>
      </c>
      <c r="L227">
        <v>491.185</v>
      </c>
      <c r="M227">
        <v>426.25</v>
      </c>
      <c r="N227">
        <v>467.19499999999999</v>
      </c>
      <c r="O227">
        <v>514.63499999999999</v>
      </c>
      <c r="P227">
        <v>4147.4049999999997</v>
      </c>
      <c r="R227">
        <v>5256.97</v>
      </c>
    </row>
    <row r="228" spans="1:18">
      <c r="A228">
        <v>2</v>
      </c>
      <c r="B228" t="s">
        <v>121</v>
      </c>
      <c r="C228" t="s">
        <v>122</v>
      </c>
      <c r="D228">
        <v>71.069999999999993</v>
      </c>
      <c r="E228">
        <v>44.84</v>
      </c>
      <c r="F228">
        <v>49.83</v>
      </c>
      <c r="G228">
        <v>51.27</v>
      </c>
      <c r="H228">
        <v>52.98</v>
      </c>
      <c r="I228">
        <v>47.15</v>
      </c>
      <c r="J228">
        <v>47.37</v>
      </c>
      <c r="K228">
        <v>43.68</v>
      </c>
      <c r="L228">
        <v>36.159999999999997</v>
      </c>
      <c r="M228">
        <v>54.84</v>
      </c>
      <c r="N228">
        <v>44.71</v>
      </c>
      <c r="O228" t="s">
        <v>475</v>
      </c>
      <c r="P228">
        <v>543.90000000000009</v>
      </c>
      <c r="R228">
        <v>571.79</v>
      </c>
    </row>
    <row r="229" spans="1:18">
      <c r="A229">
        <v>3</v>
      </c>
      <c r="B229" t="s">
        <v>121</v>
      </c>
      <c r="C229" t="s">
        <v>123</v>
      </c>
      <c r="D229">
        <v>98.08</v>
      </c>
      <c r="E229">
        <v>110.175</v>
      </c>
      <c r="F229">
        <v>142.22499999999999</v>
      </c>
      <c r="G229">
        <v>148.25</v>
      </c>
      <c r="H229">
        <v>143.37</v>
      </c>
      <c r="I229">
        <v>139.51</v>
      </c>
      <c r="J229">
        <v>151.62</v>
      </c>
      <c r="K229">
        <v>151.05000000000001</v>
      </c>
      <c r="L229">
        <v>139.05500000000001</v>
      </c>
      <c r="M229">
        <v>164.03</v>
      </c>
      <c r="N229">
        <v>123.625</v>
      </c>
      <c r="O229">
        <v>121.65</v>
      </c>
      <c r="P229">
        <v>1632.64</v>
      </c>
      <c r="R229">
        <v>1573</v>
      </c>
    </row>
    <row r="230" spans="1:18">
      <c r="A230">
        <v>4</v>
      </c>
      <c r="B230" t="s">
        <v>121</v>
      </c>
      <c r="C230" t="s">
        <v>124</v>
      </c>
      <c r="D230">
        <v>0</v>
      </c>
      <c r="E230">
        <v>0</v>
      </c>
      <c r="F230">
        <v>0</v>
      </c>
      <c r="G230">
        <v>0</v>
      </c>
      <c r="H230">
        <v>21.4</v>
      </c>
      <c r="I230">
        <v>21.975000000000001</v>
      </c>
      <c r="J230">
        <v>27.25</v>
      </c>
      <c r="K230">
        <v>27.815000000000001</v>
      </c>
      <c r="L230">
        <v>24.48</v>
      </c>
      <c r="M230">
        <v>33.65</v>
      </c>
      <c r="N230">
        <v>23.524999999999999</v>
      </c>
      <c r="O230">
        <v>21.135000000000002</v>
      </c>
      <c r="P230">
        <v>201.23</v>
      </c>
      <c r="R230">
        <v>324.84499999999997</v>
      </c>
    </row>
    <row r="231" spans="1:18">
      <c r="A231">
        <v>5</v>
      </c>
      <c r="B231" t="s">
        <v>121</v>
      </c>
      <c r="C231" t="s">
        <v>125</v>
      </c>
      <c r="D231">
        <v>12.565</v>
      </c>
      <c r="E231">
        <v>11.24</v>
      </c>
      <c r="F231">
        <v>14.994999999999999</v>
      </c>
      <c r="G231">
        <v>12.3</v>
      </c>
      <c r="H231">
        <v>19.035</v>
      </c>
      <c r="I231">
        <v>21.72</v>
      </c>
      <c r="J231">
        <v>18.82</v>
      </c>
      <c r="K231">
        <v>22.445</v>
      </c>
      <c r="L231">
        <v>20.535</v>
      </c>
      <c r="M231">
        <v>20.344999999999999</v>
      </c>
      <c r="N231">
        <v>18.155000000000001</v>
      </c>
      <c r="O231">
        <v>14.095000000000001</v>
      </c>
      <c r="P231">
        <v>206.24999999999997</v>
      </c>
      <c r="R231">
        <v>195.44</v>
      </c>
    </row>
    <row r="232" spans="1:18">
      <c r="A232">
        <v>6</v>
      </c>
      <c r="B232" t="s">
        <v>121</v>
      </c>
      <c r="C232" t="s">
        <v>126</v>
      </c>
      <c r="D232">
        <v>5.1849999999999996</v>
      </c>
      <c r="E232">
        <v>7.0049999999999999</v>
      </c>
      <c r="F232">
        <v>9.24</v>
      </c>
      <c r="G232">
        <v>7.875</v>
      </c>
      <c r="H232">
        <v>9.08</v>
      </c>
      <c r="I232">
        <v>10.305</v>
      </c>
      <c r="J232">
        <v>7.2</v>
      </c>
      <c r="K232">
        <v>9.9250000000000007</v>
      </c>
      <c r="L232">
        <v>13.4</v>
      </c>
      <c r="M232">
        <v>8.7949999999999999</v>
      </c>
      <c r="N232">
        <v>8.41</v>
      </c>
      <c r="O232" t="s">
        <v>475</v>
      </c>
      <c r="P232">
        <v>96.42</v>
      </c>
      <c r="R232">
        <v>104.755</v>
      </c>
    </row>
    <row r="233" spans="1:18">
      <c r="A233">
        <v>7</v>
      </c>
      <c r="B233" t="s">
        <v>121</v>
      </c>
      <c r="C233" t="s">
        <v>127</v>
      </c>
      <c r="D233">
        <v>58.935000000000002</v>
      </c>
      <c r="E233">
        <v>57.094999999999999</v>
      </c>
      <c r="F233">
        <v>77.144999999999996</v>
      </c>
      <c r="G233">
        <v>60.344999999999999</v>
      </c>
      <c r="H233">
        <v>61.325000000000003</v>
      </c>
      <c r="I233">
        <v>65.234999999999999</v>
      </c>
      <c r="J233">
        <v>82.715000000000003</v>
      </c>
      <c r="K233">
        <v>76.805000000000007</v>
      </c>
      <c r="L233">
        <v>62.89</v>
      </c>
      <c r="M233">
        <v>75.415000000000006</v>
      </c>
      <c r="N233">
        <v>57.43</v>
      </c>
      <c r="O233">
        <v>54.774999999999999</v>
      </c>
      <c r="P233">
        <v>790.11</v>
      </c>
      <c r="R233">
        <v>854.58500000000004</v>
      </c>
    </row>
    <row r="234" spans="1:18">
      <c r="A234">
        <v>8</v>
      </c>
      <c r="B234" t="s">
        <v>121</v>
      </c>
      <c r="C234" t="s">
        <v>128</v>
      </c>
      <c r="D234">
        <v>79.504999999999995</v>
      </c>
      <c r="E234">
        <v>72.489999999999995</v>
      </c>
      <c r="F234">
        <v>83.3</v>
      </c>
      <c r="G234">
        <v>80.260000000000005</v>
      </c>
      <c r="H234">
        <v>86.084999999999994</v>
      </c>
      <c r="I234">
        <v>80.87</v>
      </c>
      <c r="J234">
        <v>87.81</v>
      </c>
      <c r="K234">
        <v>98.34</v>
      </c>
      <c r="L234">
        <v>76.349999999999994</v>
      </c>
      <c r="M234">
        <v>90.02</v>
      </c>
      <c r="N234">
        <v>74.88</v>
      </c>
      <c r="O234" t="s">
        <v>475</v>
      </c>
      <c r="P234">
        <v>909.91</v>
      </c>
      <c r="R234">
        <v>910.51</v>
      </c>
    </row>
    <row r="235" spans="1:18">
      <c r="A235">
        <v>9</v>
      </c>
      <c r="B235" t="s">
        <v>121</v>
      </c>
      <c r="C235" t="s">
        <v>129</v>
      </c>
      <c r="D235">
        <v>15.335000000000001</v>
      </c>
      <c r="E235">
        <v>13.865</v>
      </c>
      <c r="F235">
        <v>16.465</v>
      </c>
      <c r="G235">
        <v>19.105</v>
      </c>
      <c r="H235">
        <v>15.805</v>
      </c>
      <c r="I235">
        <v>15.725</v>
      </c>
      <c r="J235">
        <v>16.39</v>
      </c>
      <c r="K235">
        <v>15.05</v>
      </c>
      <c r="L235">
        <v>18.414999999999999</v>
      </c>
      <c r="M235">
        <v>22.594999999999999</v>
      </c>
      <c r="N235">
        <v>19.195</v>
      </c>
      <c r="O235" t="s">
        <v>475</v>
      </c>
      <c r="P235">
        <v>187.94499999999999</v>
      </c>
      <c r="R235">
        <v>196.93</v>
      </c>
    </row>
    <row r="236" spans="1:18">
      <c r="A236">
        <v>10</v>
      </c>
      <c r="B236" t="s">
        <v>121</v>
      </c>
      <c r="C236" t="s">
        <v>130</v>
      </c>
      <c r="D236">
        <v>22.95</v>
      </c>
      <c r="E236">
        <v>15.19</v>
      </c>
      <c r="F236">
        <v>18.16</v>
      </c>
      <c r="G236">
        <v>20.16</v>
      </c>
      <c r="H236">
        <v>18.149999999999999</v>
      </c>
      <c r="I236">
        <v>19.010000000000002</v>
      </c>
      <c r="J236">
        <v>18.100000000000001</v>
      </c>
      <c r="K236">
        <v>20.48</v>
      </c>
      <c r="L236">
        <v>17.89</v>
      </c>
      <c r="M236">
        <v>24.91</v>
      </c>
      <c r="N236">
        <v>19.62</v>
      </c>
      <c r="O236" t="s">
        <v>475</v>
      </c>
      <c r="P236">
        <v>214.61999999999998</v>
      </c>
      <c r="R236">
        <v>233.33</v>
      </c>
    </row>
    <row r="237" spans="1:18">
      <c r="A237">
        <v>11</v>
      </c>
      <c r="B237" t="s">
        <v>121</v>
      </c>
      <c r="C237" t="s">
        <v>131</v>
      </c>
      <c r="D237">
        <v>16.54</v>
      </c>
      <c r="E237">
        <v>14.99</v>
      </c>
      <c r="F237">
        <v>17.14</v>
      </c>
      <c r="G237">
        <v>14.91</v>
      </c>
      <c r="H237">
        <v>16.97</v>
      </c>
      <c r="I237">
        <v>19.079999999999998</v>
      </c>
      <c r="J237">
        <v>17.170000000000002</v>
      </c>
      <c r="K237">
        <v>16.329999999999998</v>
      </c>
      <c r="L237">
        <v>16.13</v>
      </c>
      <c r="M237">
        <v>19.79</v>
      </c>
      <c r="N237">
        <v>16.7</v>
      </c>
      <c r="O237" t="s">
        <v>475</v>
      </c>
      <c r="P237">
        <v>185.74999999999997</v>
      </c>
      <c r="R237">
        <v>193.53</v>
      </c>
    </row>
    <row r="238" spans="1:18">
      <c r="A238">
        <v>12</v>
      </c>
      <c r="B238" t="s">
        <v>121</v>
      </c>
      <c r="C238" t="s">
        <v>132</v>
      </c>
      <c r="D238">
        <v>21.32</v>
      </c>
      <c r="E238">
        <v>18.75</v>
      </c>
      <c r="F238">
        <v>23.55</v>
      </c>
      <c r="G238">
        <v>21.74</v>
      </c>
      <c r="H238">
        <v>15.8</v>
      </c>
      <c r="I238">
        <v>22.81</v>
      </c>
      <c r="J238">
        <v>27.4</v>
      </c>
      <c r="K238">
        <v>23.24</v>
      </c>
      <c r="L238">
        <v>23.36</v>
      </c>
      <c r="M238">
        <v>24.05</v>
      </c>
      <c r="N238" t="s">
        <v>476</v>
      </c>
      <c r="O238" t="s">
        <v>475</v>
      </c>
      <c r="P238">
        <v>222.02000000000004</v>
      </c>
      <c r="R238">
        <v>271.20999999999998</v>
      </c>
    </row>
    <row r="239" spans="1:18">
      <c r="A239">
        <v>13</v>
      </c>
      <c r="B239" t="s">
        <v>121</v>
      </c>
      <c r="C239" t="s">
        <v>133</v>
      </c>
      <c r="D239">
        <v>26.4</v>
      </c>
      <c r="E239">
        <v>22.3</v>
      </c>
      <c r="F239">
        <v>32.03</v>
      </c>
      <c r="G239">
        <v>27.65</v>
      </c>
      <c r="H239">
        <v>33.44</v>
      </c>
      <c r="I239">
        <v>31.1</v>
      </c>
      <c r="J239">
        <v>32.159999999999997</v>
      </c>
      <c r="K239">
        <v>29.29</v>
      </c>
      <c r="L239">
        <v>27.19</v>
      </c>
      <c r="M239">
        <v>30.86</v>
      </c>
      <c r="N239">
        <v>26.12</v>
      </c>
      <c r="O239" t="s">
        <v>475</v>
      </c>
      <c r="P239">
        <v>318.54000000000002</v>
      </c>
      <c r="R239">
        <v>333.47</v>
      </c>
    </row>
    <row r="240" spans="1:18">
      <c r="A240">
        <v>14</v>
      </c>
      <c r="B240" t="s">
        <v>121</v>
      </c>
      <c r="C240" t="s">
        <v>134</v>
      </c>
      <c r="D240">
        <v>24.42</v>
      </c>
      <c r="E240">
        <v>23.08</v>
      </c>
      <c r="F240">
        <v>28.97</v>
      </c>
      <c r="G240">
        <v>28.33</v>
      </c>
      <c r="H240">
        <v>23.71</v>
      </c>
      <c r="I240">
        <v>24.18</v>
      </c>
      <c r="J240">
        <v>25.72</v>
      </c>
      <c r="K240">
        <v>23.36</v>
      </c>
      <c r="L240">
        <v>24.1</v>
      </c>
      <c r="M240">
        <v>27.04</v>
      </c>
      <c r="N240">
        <v>21.46</v>
      </c>
      <c r="O240" t="s">
        <v>475</v>
      </c>
      <c r="P240">
        <v>274.36999999999995</v>
      </c>
      <c r="R240">
        <v>274.3</v>
      </c>
    </row>
    <row r="241" spans="1:19">
      <c r="A241">
        <v>15</v>
      </c>
      <c r="B241" t="s">
        <v>121</v>
      </c>
      <c r="C241" t="s">
        <v>135</v>
      </c>
      <c r="D241">
        <v>17.559999999999999</v>
      </c>
      <c r="E241">
        <v>15.19</v>
      </c>
      <c r="F241">
        <v>23.38</v>
      </c>
      <c r="G241">
        <v>17.98</v>
      </c>
      <c r="H241">
        <v>17.100000000000001</v>
      </c>
      <c r="I241">
        <v>17.010000000000002</v>
      </c>
      <c r="J241">
        <v>17.829999999999998</v>
      </c>
      <c r="K241">
        <v>17.88</v>
      </c>
      <c r="L241">
        <v>15.05</v>
      </c>
      <c r="M241">
        <v>19.8</v>
      </c>
      <c r="N241">
        <v>17.059999999999999</v>
      </c>
      <c r="O241" t="s">
        <v>475</v>
      </c>
      <c r="P241">
        <v>195.84000000000003</v>
      </c>
      <c r="R241">
        <v>226</v>
      </c>
    </row>
    <row r="242" spans="1:19">
      <c r="A242">
        <v>16</v>
      </c>
      <c r="B242" t="s">
        <v>121</v>
      </c>
      <c r="C242" t="s">
        <v>136</v>
      </c>
      <c r="D242">
        <v>348.52499999999998</v>
      </c>
      <c r="E242">
        <v>344.94499999999999</v>
      </c>
      <c r="F242">
        <v>391.15</v>
      </c>
      <c r="G242">
        <v>344.68</v>
      </c>
      <c r="H242">
        <v>385.6</v>
      </c>
      <c r="I242">
        <v>354.52</v>
      </c>
      <c r="J242">
        <v>362.96</v>
      </c>
      <c r="K242">
        <v>363.89499999999998</v>
      </c>
      <c r="L242">
        <v>282.11</v>
      </c>
      <c r="M242">
        <v>363.56</v>
      </c>
      <c r="N242">
        <v>263.04000000000002</v>
      </c>
      <c r="O242" t="s">
        <v>475</v>
      </c>
      <c r="P242">
        <v>3804.9850000000001</v>
      </c>
      <c r="R242">
        <v>4164.37</v>
      </c>
    </row>
    <row r="243" spans="1:19">
      <c r="A243">
        <v>17</v>
      </c>
      <c r="B243" t="s">
        <v>121</v>
      </c>
      <c r="C243" t="s">
        <v>137</v>
      </c>
      <c r="D243">
        <v>82.715000000000003</v>
      </c>
      <c r="E243">
        <v>67.465000000000003</v>
      </c>
      <c r="F243">
        <v>63.49</v>
      </c>
      <c r="G243">
        <v>71.855000000000004</v>
      </c>
      <c r="H243">
        <v>74.055000000000007</v>
      </c>
      <c r="I243">
        <v>73.114999999999995</v>
      </c>
      <c r="J243">
        <v>81.09</v>
      </c>
      <c r="K243">
        <v>41.62</v>
      </c>
      <c r="L243">
        <v>0</v>
      </c>
      <c r="M243">
        <v>0</v>
      </c>
      <c r="N243">
        <v>0</v>
      </c>
      <c r="O243" t="s">
        <v>475</v>
      </c>
      <c r="P243">
        <v>555.40500000000009</v>
      </c>
      <c r="R243">
        <v>921.19</v>
      </c>
    </row>
    <row r="244" spans="1:19">
      <c r="A244">
        <v>18</v>
      </c>
      <c r="B244" t="s">
        <v>121</v>
      </c>
      <c r="C244" t="s">
        <v>138</v>
      </c>
      <c r="P244">
        <v>0</v>
      </c>
      <c r="Q244">
        <v>14487.340000000004</v>
      </c>
      <c r="R244">
        <v>0</v>
      </c>
      <c r="S244">
        <v>16606.224999999999</v>
      </c>
    </row>
    <row r="246" spans="1:19">
      <c r="B246" t="s">
        <v>139</v>
      </c>
    </row>
    <row r="247" spans="1:19">
      <c r="A247">
        <v>1</v>
      </c>
      <c r="B247" t="s">
        <v>139</v>
      </c>
      <c r="C247" t="s">
        <v>140</v>
      </c>
      <c r="D247">
        <v>8.85</v>
      </c>
      <c r="E247">
        <v>0</v>
      </c>
      <c r="F247">
        <v>0</v>
      </c>
      <c r="G247">
        <v>0</v>
      </c>
      <c r="H247">
        <v>2.8149999999999999</v>
      </c>
      <c r="I247">
        <v>5.05</v>
      </c>
      <c r="J247">
        <v>4.9249999999999998</v>
      </c>
      <c r="K247">
        <v>7.4</v>
      </c>
      <c r="L247">
        <v>5.0999999999999996</v>
      </c>
      <c r="M247">
        <v>5.7750000000000004</v>
      </c>
      <c r="N247">
        <v>5.38</v>
      </c>
      <c r="O247" t="s">
        <v>475</v>
      </c>
      <c r="P247">
        <v>45.295000000000002</v>
      </c>
      <c r="R247">
        <v>59.22</v>
      </c>
    </row>
    <row r="248" spans="1:19">
      <c r="A248">
        <v>2</v>
      </c>
      <c r="B248" t="s">
        <v>139</v>
      </c>
      <c r="C248" t="s">
        <v>141</v>
      </c>
      <c r="D248">
        <v>11.164999999999999</v>
      </c>
      <c r="E248">
        <v>10.66</v>
      </c>
      <c r="F248">
        <v>12.24</v>
      </c>
      <c r="G248">
        <v>12.74</v>
      </c>
      <c r="H248">
        <v>14.095000000000001</v>
      </c>
      <c r="I248">
        <v>12.95</v>
      </c>
      <c r="J248">
        <v>18.75</v>
      </c>
      <c r="K248">
        <v>20.76</v>
      </c>
      <c r="L248">
        <v>19.934999999999999</v>
      </c>
      <c r="M248">
        <v>20.46</v>
      </c>
      <c r="N248">
        <v>16.38</v>
      </c>
      <c r="O248" t="s">
        <v>475</v>
      </c>
      <c r="P248">
        <v>170.13499999999999</v>
      </c>
      <c r="R248">
        <v>147.1</v>
      </c>
    </row>
    <row r="249" spans="1:19">
      <c r="A249">
        <v>3</v>
      </c>
      <c r="B249" t="s">
        <v>139</v>
      </c>
      <c r="C249" t="s">
        <v>142</v>
      </c>
      <c r="D249">
        <v>0.82</v>
      </c>
      <c r="F249">
        <v>1.4750000000000001</v>
      </c>
      <c r="G249">
        <v>8.85</v>
      </c>
      <c r="H249">
        <v>9.9</v>
      </c>
      <c r="I249">
        <v>1.24</v>
      </c>
      <c r="J249">
        <v>0.86</v>
      </c>
      <c r="K249">
        <v>1.3</v>
      </c>
      <c r="L249">
        <v>1.81</v>
      </c>
      <c r="M249">
        <v>2.3849999999999998</v>
      </c>
      <c r="N249">
        <v>0.70499999999999996</v>
      </c>
      <c r="O249" t="s">
        <v>475</v>
      </c>
      <c r="P249">
        <v>29.344999999999999</v>
      </c>
      <c r="R249">
        <v>10.56</v>
      </c>
    </row>
    <row r="250" spans="1:19">
      <c r="A250">
        <v>4</v>
      </c>
      <c r="B250" t="s">
        <v>139</v>
      </c>
      <c r="C250" t="s">
        <v>143</v>
      </c>
      <c r="D250">
        <v>6.89</v>
      </c>
      <c r="E250">
        <v>5.17</v>
      </c>
      <c r="F250">
        <v>5.96</v>
      </c>
      <c r="G250">
        <v>5.96</v>
      </c>
      <c r="H250">
        <v>9.43</v>
      </c>
      <c r="I250">
        <v>6.96</v>
      </c>
      <c r="J250">
        <v>7.37</v>
      </c>
      <c r="K250">
        <v>7.81</v>
      </c>
      <c r="L250">
        <v>6.93</v>
      </c>
      <c r="M250">
        <v>11.27</v>
      </c>
      <c r="N250">
        <v>5.53</v>
      </c>
      <c r="O250" t="s">
        <v>475</v>
      </c>
      <c r="P250">
        <v>79.28</v>
      </c>
      <c r="R250">
        <v>78.58</v>
      </c>
    </row>
    <row r="251" spans="1:19">
      <c r="A251">
        <v>5</v>
      </c>
      <c r="B251" t="s">
        <v>139</v>
      </c>
      <c r="C251" t="s">
        <v>144</v>
      </c>
      <c r="D251">
        <v>50.835000000000001</v>
      </c>
      <c r="E251">
        <v>55.225000000000001</v>
      </c>
      <c r="F251">
        <v>60.064999999999998</v>
      </c>
      <c r="G251">
        <v>66.025000000000006</v>
      </c>
      <c r="H251">
        <v>58.72</v>
      </c>
      <c r="I251">
        <v>52.274999999999999</v>
      </c>
      <c r="J251">
        <v>51.54</v>
      </c>
      <c r="K251">
        <v>53.1</v>
      </c>
      <c r="L251">
        <v>56.174999999999997</v>
      </c>
      <c r="M251">
        <v>61.97</v>
      </c>
      <c r="N251">
        <v>49.405000000000001</v>
      </c>
      <c r="O251" t="s">
        <v>475</v>
      </c>
      <c r="P251">
        <v>615.33500000000004</v>
      </c>
      <c r="R251">
        <v>700.98</v>
      </c>
    </row>
    <row r="252" spans="1:19">
      <c r="A252">
        <v>6</v>
      </c>
      <c r="B252" t="s">
        <v>139</v>
      </c>
      <c r="C252" t="s">
        <v>145</v>
      </c>
      <c r="D252">
        <v>19.7</v>
      </c>
      <c r="E252">
        <v>19.600000000000001</v>
      </c>
      <c r="F252">
        <v>22.53</v>
      </c>
      <c r="G252">
        <v>23.88</v>
      </c>
      <c r="H252">
        <v>21.425000000000001</v>
      </c>
      <c r="I252">
        <v>21.195</v>
      </c>
      <c r="J252">
        <v>21.76</v>
      </c>
      <c r="K252">
        <v>23.004999999999999</v>
      </c>
      <c r="L252">
        <v>21.55</v>
      </c>
      <c r="M252">
        <v>24.64</v>
      </c>
      <c r="N252">
        <v>18.024999999999999</v>
      </c>
      <c r="O252" t="s">
        <v>475</v>
      </c>
      <c r="P252">
        <v>237.30999999999997</v>
      </c>
      <c r="R252">
        <v>264.48</v>
      </c>
    </row>
    <row r="253" spans="1:19">
      <c r="A253">
        <v>7</v>
      </c>
      <c r="B253" t="s">
        <v>139</v>
      </c>
      <c r="C253" t="s">
        <v>21</v>
      </c>
      <c r="D253">
        <v>0</v>
      </c>
      <c r="E253">
        <v>7.14</v>
      </c>
      <c r="F253">
        <v>2.38</v>
      </c>
      <c r="G253">
        <v>0</v>
      </c>
      <c r="H253">
        <v>2.66</v>
      </c>
      <c r="I253">
        <v>6.1</v>
      </c>
      <c r="J253">
        <v>0</v>
      </c>
      <c r="K253">
        <v>8.7899999999999991</v>
      </c>
      <c r="L253">
        <v>0</v>
      </c>
      <c r="M253">
        <v>14.06</v>
      </c>
      <c r="N253">
        <v>1.97</v>
      </c>
      <c r="O253" t="s">
        <v>475</v>
      </c>
      <c r="P253">
        <v>43.1</v>
      </c>
      <c r="R253">
        <v>18.579999999999998</v>
      </c>
    </row>
    <row r="254" spans="1:19">
      <c r="A254">
        <v>8</v>
      </c>
      <c r="B254" t="s">
        <v>139</v>
      </c>
      <c r="C254" t="s">
        <v>146</v>
      </c>
      <c r="D254">
        <v>310.78500000000003</v>
      </c>
      <c r="E254">
        <v>284.66000000000003</v>
      </c>
      <c r="F254">
        <v>350.85</v>
      </c>
      <c r="G254">
        <v>318.62</v>
      </c>
      <c r="H254">
        <v>334.88499999999999</v>
      </c>
      <c r="I254">
        <v>330.17500000000001</v>
      </c>
      <c r="J254">
        <v>323.55</v>
      </c>
      <c r="K254">
        <v>340.53500000000003</v>
      </c>
      <c r="L254">
        <v>313.89</v>
      </c>
      <c r="M254">
        <v>348.59500000000003</v>
      </c>
      <c r="N254">
        <v>321.89</v>
      </c>
      <c r="O254">
        <v>361.25</v>
      </c>
      <c r="P254">
        <v>3939.6849999999999</v>
      </c>
      <c r="R254">
        <v>3630.7849999999994</v>
      </c>
    </row>
    <row r="255" spans="1:19">
      <c r="A255">
        <v>9</v>
      </c>
      <c r="B255" t="s">
        <v>139</v>
      </c>
      <c r="C255" t="s">
        <v>147</v>
      </c>
      <c r="D255">
        <v>37.869999999999997</v>
      </c>
      <c r="E255">
        <v>38.78</v>
      </c>
      <c r="F255">
        <v>39.234999999999999</v>
      </c>
      <c r="G255">
        <v>41.034999999999997</v>
      </c>
      <c r="H255">
        <v>47.174999999999997</v>
      </c>
      <c r="I255">
        <v>47.174999999999997</v>
      </c>
      <c r="J255">
        <v>45.8</v>
      </c>
      <c r="K255">
        <v>47.63</v>
      </c>
      <c r="L255">
        <v>39.75</v>
      </c>
      <c r="M255">
        <v>58.844999999999999</v>
      </c>
      <c r="N255">
        <v>41.094999999999999</v>
      </c>
      <c r="O255">
        <v>38.200000000000003</v>
      </c>
      <c r="P255">
        <v>522.59000000000015</v>
      </c>
      <c r="R255">
        <v>473.44499999999999</v>
      </c>
    </row>
    <row r="256" spans="1:19">
      <c r="A256">
        <v>10</v>
      </c>
      <c r="B256" t="s">
        <v>139</v>
      </c>
      <c r="C256" t="s">
        <v>148</v>
      </c>
      <c r="D256">
        <v>25.32</v>
      </c>
      <c r="E256">
        <v>21.77</v>
      </c>
      <c r="F256">
        <v>30.05</v>
      </c>
      <c r="G256">
        <v>27.75</v>
      </c>
      <c r="H256">
        <v>26.645</v>
      </c>
      <c r="I256">
        <v>27.85</v>
      </c>
      <c r="J256">
        <v>29.555</v>
      </c>
      <c r="K256">
        <v>28.55</v>
      </c>
      <c r="L256">
        <v>28.495000000000001</v>
      </c>
      <c r="M256">
        <v>27.38</v>
      </c>
      <c r="N256">
        <v>30.664999999999999</v>
      </c>
      <c r="O256">
        <v>23.14</v>
      </c>
      <c r="P256">
        <v>327.17</v>
      </c>
      <c r="R256">
        <v>307.26999999999992</v>
      </c>
    </row>
    <row r="257" spans="1:19">
      <c r="A257">
        <v>11</v>
      </c>
      <c r="B257" t="s">
        <v>139</v>
      </c>
      <c r="C257" t="s">
        <v>149</v>
      </c>
      <c r="D257">
        <v>12.53</v>
      </c>
      <c r="E257">
        <v>14.395</v>
      </c>
      <c r="F257">
        <v>19.045000000000002</v>
      </c>
      <c r="G257">
        <v>19.38</v>
      </c>
      <c r="H257">
        <v>19.164999999999999</v>
      </c>
      <c r="I257">
        <v>19.53</v>
      </c>
      <c r="J257">
        <v>18.035</v>
      </c>
      <c r="K257">
        <v>20.895</v>
      </c>
      <c r="L257">
        <v>16.62</v>
      </c>
      <c r="M257">
        <v>17.96</v>
      </c>
      <c r="N257">
        <v>19.265000000000001</v>
      </c>
      <c r="O257">
        <v>13.54</v>
      </c>
      <c r="P257">
        <v>210.35999999999999</v>
      </c>
      <c r="R257">
        <v>195.11</v>
      </c>
    </row>
    <row r="258" spans="1:19">
      <c r="A258">
        <v>12</v>
      </c>
      <c r="B258" t="s">
        <v>139</v>
      </c>
      <c r="C258" t="s">
        <v>150</v>
      </c>
      <c r="D258">
        <v>5.58</v>
      </c>
      <c r="E258">
        <v>6.2549999999999999</v>
      </c>
      <c r="F258">
        <v>7.52</v>
      </c>
      <c r="G258">
        <v>7.5449999999999999</v>
      </c>
      <c r="H258">
        <v>6.6749999999999998</v>
      </c>
      <c r="I258">
        <v>8.0950000000000006</v>
      </c>
      <c r="J258">
        <v>6.2</v>
      </c>
      <c r="K258">
        <v>8.2949999999999999</v>
      </c>
      <c r="L258">
        <v>8.2149999999999999</v>
      </c>
      <c r="M258">
        <v>18.434999999999999</v>
      </c>
      <c r="N258">
        <v>7.28</v>
      </c>
      <c r="O258">
        <v>5.4450000000000003</v>
      </c>
      <c r="P258">
        <v>95.539999999999992</v>
      </c>
      <c r="R258">
        <v>68.525000000000006</v>
      </c>
    </row>
    <row r="259" spans="1:19">
      <c r="A259">
        <v>13</v>
      </c>
      <c r="B259" t="s">
        <v>139</v>
      </c>
      <c r="C259" t="s">
        <v>151</v>
      </c>
      <c r="D259">
        <v>13.28</v>
      </c>
      <c r="E259">
        <v>13.445</v>
      </c>
      <c r="F259">
        <v>14.015000000000001</v>
      </c>
      <c r="G259">
        <v>13.79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54.53</v>
      </c>
      <c r="R259">
        <v>149.52500000000001</v>
      </c>
    </row>
    <row r="260" spans="1:19">
      <c r="A260">
        <v>14</v>
      </c>
      <c r="B260" t="s">
        <v>139</v>
      </c>
      <c r="C260" t="s">
        <v>152</v>
      </c>
      <c r="D260">
        <v>15.234999999999999</v>
      </c>
      <c r="E260">
        <v>20.66</v>
      </c>
      <c r="F260">
        <v>22.79</v>
      </c>
      <c r="G260">
        <v>23.01</v>
      </c>
      <c r="H260">
        <v>20.94</v>
      </c>
      <c r="I260">
        <v>23.44</v>
      </c>
      <c r="J260">
        <v>21.495000000000001</v>
      </c>
      <c r="K260">
        <v>27.225000000000001</v>
      </c>
      <c r="L260">
        <v>20.664999999999999</v>
      </c>
      <c r="M260">
        <v>25.97</v>
      </c>
      <c r="N260">
        <v>20.76</v>
      </c>
      <c r="O260">
        <v>14.984999999999999</v>
      </c>
      <c r="P260">
        <v>257.17499999999995</v>
      </c>
      <c r="R260">
        <v>239.83499999999998</v>
      </c>
    </row>
    <row r="261" spans="1:19">
      <c r="A261">
        <v>15</v>
      </c>
      <c r="B261" t="s">
        <v>139</v>
      </c>
      <c r="C261" t="s">
        <v>153</v>
      </c>
      <c r="D261">
        <v>15.03</v>
      </c>
      <c r="E261">
        <v>13.38</v>
      </c>
      <c r="F261">
        <v>16.135000000000002</v>
      </c>
      <c r="G261">
        <v>17.78</v>
      </c>
      <c r="H261">
        <v>16.835000000000001</v>
      </c>
      <c r="I261">
        <v>17.745000000000001</v>
      </c>
      <c r="J261">
        <v>17.059999999999999</v>
      </c>
      <c r="K261">
        <v>19.43</v>
      </c>
      <c r="L261">
        <v>16.39</v>
      </c>
      <c r="M261">
        <v>17.285</v>
      </c>
      <c r="N261">
        <v>16.655000000000001</v>
      </c>
      <c r="O261">
        <v>14.435</v>
      </c>
      <c r="P261">
        <v>198.16000000000003</v>
      </c>
      <c r="R261">
        <v>184.15499999999997</v>
      </c>
    </row>
    <row r="262" spans="1:19">
      <c r="A262">
        <v>16</v>
      </c>
      <c r="B262" t="s">
        <v>139</v>
      </c>
      <c r="C262" t="s">
        <v>154</v>
      </c>
      <c r="D262">
        <v>5.8849999999999998</v>
      </c>
      <c r="E262">
        <v>5.5</v>
      </c>
      <c r="F262">
        <v>6.1950000000000003</v>
      </c>
      <c r="G262">
        <v>7.6</v>
      </c>
      <c r="H262">
        <v>6.6349999999999998</v>
      </c>
      <c r="I262">
        <v>5.73</v>
      </c>
      <c r="J262">
        <v>7.52</v>
      </c>
      <c r="K262">
        <v>7.52</v>
      </c>
      <c r="L262">
        <v>6.61</v>
      </c>
      <c r="M262">
        <v>11.17</v>
      </c>
      <c r="N262">
        <v>5.4450000000000003</v>
      </c>
      <c r="O262">
        <v>7.9349999999999996</v>
      </c>
      <c r="P262">
        <v>83.745000000000005</v>
      </c>
      <c r="R262">
        <v>79.47</v>
      </c>
    </row>
    <row r="263" spans="1:19">
      <c r="A263">
        <v>17</v>
      </c>
      <c r="B263" t="s">
        <v>139</v>
      </c>
      <c r="C263" t="s">
        <v>155</v>
      </c>
      <c r="D263">
        <v>18.04</v>
      </c>
      <c r="E263">
        <v>16.649999999999999</v>
      </c>
      <c r="F263">
        <v>21.35</v>
      </c>
      <c r="G263">
        <v>22.8</v>
      </c>
      <c r="H263">
        <v>21.6</v>
      </c>
      <c r="I263">
        <v>16.38</v>
      </c>
      <c r="J263">
        <v>22.995000000000001</v>
      </c>
      <c r="K263">
        <v>24.285</v>
      </c>
      <c r="L263">
        <v>23.35</v>
      </c>
      <c r="M263">
        <v>26.21</v>
      </c>
      <c r="N263">
        <v>25.44</v>
      </c>
      <c r="O263">
        <v>19.364999999999998</v>
      </c>
      <c r="P263">
        <v>258.46499999999997</v>
      </c>
      <c r="R263">
        <v>226.92</v>
      </c>
    </row>
    <row r="264" spans="1:19">
      <c r="A264">
        <v>18</v>
      </c>
      <c r="B264" t="s">
        <v>139</v>
      </c>
      <c r="C264" t="s">
        <v>156</v>
      </c>
      <c r="D264">
        <v>10.99</v>
      </c>
      <c r="E264">
        <v>7.4450000000000003</v>
      </c>
      <c r="F264">
        <v>10.675000000000001</v>
      </c>
      <c r="G264">
        <v>6.82</v>
      </c>
      <c r="H264">
        <v>16.12</v>
      </c>
      <c r="I264">
        <v>10.01</v>
      </c>
      <c r="J264">
        <v>9.4550000000000001</v>
      </c>
      <c r="K264">
        <v>14.645</v>
      </c>
      <c r="L264">
        <v>11.654999999999999</v>
      </c>
      <c r="M264">
        <v>15.16</v>
      </c>
      <c r="N264">
        <v>10.49</v>
      </c>
      <c r="O264">
        <v>8.9849999999999994</v>
      </c>
      <c r="P264">
        <v>132.44999999999999</v>
      </c>
      <c r="R264">
        <v>134.13</v>
      </c>
    </row>
    <row r="265" spans="1:19">
      <c r="A265">
        <v>19</v>
      </c>
      <c r="B265" t="s">
        <v>139</v>
      </c>
      <c r="C265" t="s">
        <v>157</v>
      </c>
      <c r="D265">
        <v>39.505000000000003</v>
      </c>
      <c r="E265">
        <v>34.365000000000002</v>
      </c>
      <c r="F265">
        <v>43.81</v>
      </c>
      <c r="G265">
        <v>43.155000000000001</v>
      </c>
      <c r="H265">
        <v>36.76</v>
      </c>
      <c r="I265">
        <v>40.49</v>
      </c>
      <c r="J265">
        <v>46.064999999999998</v>
      </c>
      <c r="K265">
        <v>40.664999999999999</v>
      </c>
      <c r="L265">
        <v>39.395000000000003</v>
      </c>
      <c r="M265">
        <v>42.41</v>
      </c>
      <c r="N265">
        <v>39.47</v>
      </c>
      <c r="O265">
        <v>41.45</v>
      </c>
      <c r="P265">
        <v>487.54</v>
      </c>
      <c r="R265">
        <v>511.755</v>
      </c>
    </row>
    <row r="266" spans="1:19">
      <c r="A266">
        <v>20</v>
      </c>
      <c r="B266" t="s">
        <v>139</v>
      </c>
      <c r="C266" t="s">
        <v>51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25.09</v>
      </c>
      <c r="M266">
        <v>0</v>
      </c>
      <c r="N266">
        <v>0</v>
      </c>
      <c r="O266">
        <v>0</v>
      </c>
      <c r="P266">
        <v>25.09</v>
      </c>
      <c r="R266">
        <v>43.404999999999994</v>
      </c>
    </row>
    <row r="267" spans="1:19">
      <c r="A267">
        <v>21</v>
      </c>
      <c r="B267" t="s">
        <v>139</v>
      </c>
      <c r="C267" t="s">
        <v>62</v>
      </c>
      <c r="D267">
        <v>0</v>
      </c>
      <c r="E267">
        <v>0</v>
      </c>
      <c r="F267">
        <v>0</v>
      </c>
      <c r="G267">
        <v>0</v>
      </c>
      <c r="H267">
        <v>3.645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3.645</v>
      </c>
      <c r="R267">
        <v>8.6750000000000007</v>
      </c>
    </row>
    <row r="268" spans="1:19">
      <c r="A268">
        <v>22</v>
      </c>
      <c r="B268" t="s">
        <v>139</v>
      </c>
      <c r="C268" t="s">
        <v>158</v>
      </c>
      <c r="D268">
        <v>12</v>
      </c>
      <c r="E268">
        <v>11</v>
      </c>
      <c r="F268">
        <v>12</v>
      </c>
      <c r="G268">
        <v>13</v>
      </c>
      <c r="H268">
        <v>12</v>
      </c>
      <c r="I268">
        <v>13</v>
      </c>
      <c r="J268">
        <v>12</v>
      </c>
      <c r="K268">
        <v>13</v>
      </c>
      <c r="L268">
        <v>13</v>
      </c>
      <c r="M268">
        <v>12</v>
      </c>
      <c r="N268">
        <v>11</v>
      </c>
      <c r="O268">
        <v>12</v>
      </c>
      <c r="P268">
        <v>146</v>
      </c>
      <c r="R268">
        <v>122.95</v>
      </c>
    </row>
    <row r="269" spans="1:19">
      <c r="A269">
        <v>23</v>
      </c>
      <c r="B269" t="s">
        <v>139</v>
      </c>
      <c r="C269" t="s">
        <v>159</v>
      </c>
      <c r="D269">
        <v>25</v>
      </c>
      <c r="E269">
        <v>19</v>
      </c>
      <c r="F269">
        <v>24.1</v>
      </c>
      <c r="G269">
        <v>21.05</v>
      </c>
      <c r="H269">
        <v>20.25</v>
      </c>
      <c r="I269">
        <v>22.75</v>
      </c>
      <c r="J269">
        <v>25</v>
      </c>
      <c r="K269">
        <v>24.75</v>
      </c>
      <c r="L269">
        <v>21.15</v>
      </c>
      <c r="M269">
        <v>23.1</v>
      </c>
      <c r="N269">
        <v>24</v>
      </c>
      <c r="O269">
        <v>16.25</v>
      </c>
      <c r="P269">
        <v>266.39999999999998</v>
      </c>
      <c r="R269">
        <v>338</v>
      </c>
    </row>
    <row r="270" spans="1:19">
      <c r="A270">
        <v>24</v>
      </c>
      <c r="B270" t="s">
        <v>139</v>
      </c>
      <c r="C270" t="s">
        <v>160</v>
      </c>
      <c r="D270">
        <v>7.68</v>
      </c>
      <c r="E270">
        <v>9.7799999999999994</v>
      </c>
      <c r="F270">
        <v>11.685</v>
      </c>
      <c r="G270">
        <v>11.324999999999999</v>
      </c>
      <c r="H270">
        <v>14</v>
      </c>
      <c r="I270">
        <v>16.855</v>
      </c>
      <c r="J270">
        <v>15.285</v>
      </c>
      <c r="K270">
        <v>16.504999999999999</v>
      </c>
      <c r="L270">
        <v>15.93</v>
      </c>
      <c r="M270">
        <v>16.98</v>
      </c>
      <c r="N270">
        <v>14.085000000000001</v>
      </c>
      <c r="O270" t="s">
        <v>475</v>
      </c>
      <c r="P270">
        <v>150.10999999999999</v>
      </c>
      <c r="R270">
        <v>154</v>
      </c>
    </row>
    <row r="271" spans="1:19">
      <c r="A271">
        <v>25</v>
      </c>
      <c r="B271" t="s">
        <v>139</v>
      </c>
      <c r="C271" t="s">
        <v>161</v>
      </c>
      <c r="D271">
        <v>114.75</v>
      </c>
      <c r="E271">
        <v>106.25</v>
      </c>
      <c r="F271">
        <v>126</v>
      </c>
      <c r="G271">
        <v>118</v>
      </c>
      <c r="H271">
        <v>117.25</v>
      </c>
      <c r="I271">
        <v>123.5</v>
      </c>
      <c r="J271">
        <v>137.75</v>
      </c>
      <c r="K271">
        <v>139.75</v>
      </c>
      <c r="L271">
        <v>134.94999999999999</v>
      </c>
      <c r="M271">
        <v>114.25</v>
      </c>
      <c r="N271">
        <v>127.75</v>
      </c>
      <c r="O271">
        <v>151</v>
      </c>
      <c r="P271">
        <v>1511.2</v>
      </c>
      <c r="R271">
        <v>1511.2</v>
      </c>
    </row>
    <row r="272" spans="1:19">
      <c r="A272">
        <v>26</v>
      </c>
      <c r="B272" t="s">
        <v>139</v>
      </c>
      <c r="C272" t="s">
        <v>162</v>
      </c>
      <c r="P272">
        <v>0</v>
      </c>
      <c r="Q272">
        <v>9889.6550000000007</v>
      </c>
      <c r="R272">
        <v>0</v>
      </c>
      <c r="S272">
        <v>9658.6549999999988</v>
      </c>
    </row>
    <row r="274" spans="1:19">
      <c r="B274" t="s">
        <v>477</v>
      </c>
    </row>
    <row r="275" spans="1:19">
      <c r="B275" t="s">
        <v>477</v>
      </c>
      <c r="C275" t="s">
        <v>478</v>
      </c>
      <c r="P275">
        <v>0</v>
      </c>
      <c r="R275">
        <v>2.9450000000000003</v>
      </c>
    </row>
    <row r="276" spans="1:19">
      <c r="B276" t="s">
        <v>477</v>
      </c>
      <c r="C276" t="s">
        <v>479</v>
      </c>
      <c r="P276">
        <v>0</v>
      </c>
      <c r="R276">
        <v>0</v>
      </c>
    </row>
    <row r="277" spans="1:19">
      <c r="C277" t="s">
        <v>480</v>
      </c>
      <c r="P277">
        <v>0</v>
      </c>
      <c r="Q277">
        <v>0</v>
      </c>
      <c r="R277">
        <v>158.94</v>
      </c>
      <c r="S277">
        <v>161.88499999999999</v>
      </c>
    </row>
    <row r="279" spans="1:19">
      <c r="B279" t="s">
        <v>163</v>
      </c>
    </row>
    <row r="280" spans="1:19">
      <c r="A280">
        <v>1</v>
      </c>
      <c r="B280" t="s">
        <v>163</v>
      </c>
      <c r="C280" t="s">
        <v>163</v>
      </c>
      <c r="D280">
        <v>3474.43</v>
      </c>
      <c r="E280">
        <v>3257.4850000000001</v>
      </c>
      <c r="F280">
        <v>3988.24</v>
      </c>
      <c r="G280">
        <v>3925.0749999999998</v>
      </c>
      <c r="H280">
        <v>4089.98</v>
      </c>
      <c r="I280">
        <v>3794.6750000000002</v>
      </c>
      <c r="J280">
        <v>3803.12</v>
      </c>
      <c r="K280">
        <v>3999.7150000000001</v>
      </c>
      <c r="L280">
        <v>3882.335</v>
      </c>
      <c r="M280">
        <v>4221.8900000000003</v>
      </c>
      <c r="N280">
        <v>3608.0949999999998</v>
      </c>
      <c r="O280">
        <v>3759.8850000000002</v>
      </c>
      <c r="P280">
        <v>45804.925000000003</v>
      </c>
      <c r="R280">
        <v>42780.934999999998</v>
      </c>
    </row>
    <row r="281" spans="1:19">
      <c r="A281">
        <v>2</v>
      </c>
      <c r="B281" t="s">
        <v>163</v>
      </c>
      <c r="C281" t="s">
        <v>164</v>
      </c>
      <c r="D281">
        <v>13.38</v>
      </c>
      <c r="E281">
        <v>13.01</v>
      </c>
      <c r="F281">
        <v>17.88</v>
      </c>
      <c r="G281">
        <v>14.54</v>
      </c>
      <c r="H281">
        <v>17.739999999999998</v>
      </c>
      <c r="I281">
        <v>12.46</v>
      </c>
      <c r="J281">
        <v>12.95</v>
      </c>
      <c r="K281">
        <v>15.445</v>
      </c>
      <c r="L281">
        <v>17.32</v>
      </c>
      <c r="M281">
        <v>18.149999999999999</v>
      </c>
      <c r="N281">
        <v>13.14</v>
      </c>
      <c r="O281">
        <v>12.95</v>
      </c>
      <c r="P281">
        <v>178.96499999999997</v>
      </c>
      <c r="R281">
        <v>169.63</v>
      </c>
    </row>
    <row r="282" spans="1:19">
      <c r="A282">
        <v>3</v>
      </c>
      <c r="B282" t="s">
        <v>163</v>
      </c>
      <c r="C282" t="s">
        <v>165</v>
      </c>
      <c r="D282">
        <v>4.7249999999999996</v>
      </c>
      <c r="E282">
        <v>3.03</v>
      </c>
      <c r="F282">
        <v>3.58</v>
      </c>
      <c r="G282">
        <v>4.8849999999999998</v>
      </c>
      <c r="H282">
        <v>5.2050000000000001</v>
      </c>
      <c r="I282">
        <v>4.3</v>
      </c>
      <c r="J282">
        <v>4.0599999999999996</v>
      </c>
      <c r="K282">
        <v>4.25</v>
      </c>
      <c r="L282">
        <v>4.6150000000000002</v>
      </c>
      <c r="M282">
        <v>6.98</v>
      </c>
      <c r="N282">
        <v>3.9950000000000001</v>
      </c>
      <c r="O282">
        <v>3.4849999999999999</v>
      </c>
      <c r="P282">
        <v>53.109999999999992</v>
      </c>
      <c r="R282">
        <v>47.814999999999998</v>
      </c>
    </row>
    <row r="283" spans="1:19">
      <c r="A283">
        <v>4</v>
      </c>
      <c r="B283" t="s">
        <v>163</v>
      </c>
      <c r="C283" t="s">
        <v>166</v>
      </c>
      <c r="D283">
        <v>27.495000000000001</v>
      </c>
      <c r="E283">
        <v>25.15</v>
      </c>
      <c r="F283">
        <v>29.734999999999999</v>
      </c>
      <c r="G283">
        <v>34.604999999999997</v>
      </c>
      <c r="H283">
        <v>27.344999999999999</v>
      </c>
      <c r="I283">
        <v>31.114999999999998</v>
      </c>
      <c r="J283">
        <v>31.364999999999998</v>
      </c>
      <c r="K283">
        <v>33.765000000000001</v>
      </c>
      <c r="L283">
        <v>28.77</v>
      </c>
      <c r="M283">
        <v>34.56</v>
      </c>
      <c r="N283">
        <v>31.73</v>
      </c>
      <c r="O283">
        <v>31.97</v>
      </c>
      <c r="P283">
        <v>367.60500000000002</v>
      </c>
      <c r="R283">
        <v>337.27499999999998</v>
      </c>
    </row>
    <row r="284" spans="1:19">
      <c r="A284">
        <v>5</v>
      </c>
      <c r="B284" t="s">
        <v>163</v>
      </c>
      <c r="C284" t="s">
        <v>167</v>
      </c>
      <c r="D284">
        <v>110.69499999999999</v>
      </c>
      <c r="E284">
        <v>97.55</v>
      </c>
      <c r="F284">
        <v>139.08500000000001</v>
      </c>
      <c r="G284">
        <v>142.47499999999999</v>
      </c>
      <c r="H284">
        <v>123.22</v>
      </c>
      <c r="I284">
        <v>120.465</v>
      </c>
      <c r="J284">
        <v>135.095</v>
      </c>
      <c r="K284">
        <v>139.38499999999999</v>
      </c>
      <c r="L284">
        <v>114.72499999999999</v>
      </c>
      <c r="M284">
        <v>130.875</v>
      </c>
      <c r="N284">
        <v>110.435</v>
      </c>
      <c r="O284">
        <v>123.345</v>
      </c>
      <c r="P284">
        <v>1487.3500000000001</v>
      </c>
      <c r="R284">
        <v>1355.1450000000002</v>
      </c>
    </row>
    <row r="285" spans="1:19">
      <c r="A285">
        <v>6</v>
      </c>
      <c r="B285" t="s">
        <v>163</v>
      </c>
      <c r="C285" t="s">
        <v>168</v>
      </c>
      <c r="D285">
        <v>70.745000000000005</v>
      </c>
      <c r="E285">
        <v>65.37</v>
      </c>
      <c r="F285">
        <v>73.72</v>
      </c>
      <c r="G285">
        <v>78.42</v>
      </c>
      <c r="H285">
        <v>99.974999999999994</v>
      </c>
      <c r="I285">
        <v>81.655000000000001</v>
      </c>
      <c r="J285">
        <v>93.35</v>
      </c>
      <c r="K285">
        <v>94.4</v>
      </c>
      <c r="L285">
        <v>81.064999999999998</v>
      </c>
      <c r="M285">
        <v>97.325000000000003</v>
      </c>
      <c r="N285">
        <v>77.655000000000001</v>
      </c>
      <c r="O285">
        <v>76.194999999999993</v>
      </c>
      <c r="P285">
        <v>989.875</v>
      </c>
      <c r="R285">
        <v>867.54000000000008</v>
      </c>
    </row>
    <row r="286" spans="1:19">
      <c r="A286">
        <v>7</v>
      </c>
      <c r="B286" t="s">
        <v>163</v>
      </c>
      <c r="C286" t="s">
        <v>169</v>
      </c>
      <c r="D286">
        <v>6.35</v>
      </c>
      <c r="E286">
        <v>5.9749999999999996</v>
      </c>
      <c r="F286">
        <v>6.3250000000000002</v>
      </c>
      <c r="G286">
        <v>6.21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7.7649999999999997</v>
      </c>
      <c r="N286">
        <v>7.6950000000000003</v>
      </c>
      <c r="O286">
        <v>5.9249999999999998</v>
      </c>
      <c r="P286">
        <v>46.244999999999997</v>
      </c>
      <c r="R286">
        <v>75.150000000000006</v>
      </c>
    </row>
    <row r="287" spans="1:19">
      <c r="A287">
        <v>8</v>
      </c>
      <c r="B287" t="s">
        <v>163</v>
      </c>
      <c r="C287" t="s">
        <v>170</v>
      </c>
      <c r="D287">
        <v>33.9</v>
      </c>
      <c r="E287">
        <v>41.4</v>
      </c>
      <c r="F287">
        <v>31.98</v>
      </c>
      <c r="G287">
        <v>37.933</v>
      </c>
      <c r="H287">
        <v>42.424999999999997</v>
      </c>
      <c r="I287">
        <v>47.7</v>
      </c>
      <c r="J287">
        <v>40.844999999999999</v>
      </c>
      <c r="K287">
        <v>55.2</v>
      </c>
      <c r="L287">
        <v>45.204999999999998</v>
      </c>
      <c r="M287">
        <v>43.54</v>
      </c>
      <c r="N287">
        <v>37.284999999999997</v>
      </c>
      <c r="O287">
        <v>36.115000000000002</v>
      </c>
      <c r="P287">
        <v>493.52800000000002</v>
      </c>
      <c r="R287">
        <v>398.75</v>
      </c>
    </row>
    <row r="288" spans="1:19">
      <c r="A288">
        <v>9</v>
      </c>
      <c r="B288" t="s">
        <v>163</v>
      </c>
      <c r="C288" t="s">
        <v>171</v>
      </c>
      <c r="D288">
        <v>9.4149999999999991</v>
      </c>
      <c r="E288">
        <v>22.225000000000001</v>
      </c>
      <c r="F288">
        <v>23.975000000000001</v>
      </c>
      <c r="G288">
        <v>22.635000000000002</v>
      </c>
      <c r="H288">
        <v>8.6549999999999994</v>
      </c>
      <c r="I288">
        <v>8.0250000000000004</v>
      </c>
      <c r="J288">
        <v>6.09</v>
      </c>
      <c r="K288">
        <v>4.0599999999999996</v>
      </c>
      <c r="L288">
        <v>0</v>
      </c>
      <c r="M288">
        <v>60.13</v>
      </c>
      <c r="N288">
        <v>11.975</v>
      </c>
      <c r="O288">
        <v>7.93</v>
      </c>
      <c r="P288">
        <v>185.11500000000001</v>
      </c>
      <c r="R288">
        <v>272.42</v>
      </c>
    </row>
    <row r="289" spans="1:19">
      <c r="A289">
        <v>10</v>
      </c>
      <c r="B289" t="s">
        <v>163</v>
      </c>
      <c r="C289" t="s">
        <v>172</v>
      </c>
      <c r="D289">
        <v>17.829999999999998</v>
      </c>
      <c r="E289">
        <v>14.44</v>
      </c>
      <c r="F289">
        <v>20.46</v>
      </c>
      <c r="G289">
        <v>12.53</v>
      </c>
      <c r="H289">
        <v>11.28</v>
      </c>
      <c r="I289">
        <v>14.54</v>
      </c>
      <c r="J289">
        <v>12.07</v>
      </c>
      <c r="K289">
        <v>18.53</v>
      </c>
      <c r="L289">
        <v>16.59</v>
      </c>
      <c r="M289">
        <v>12.66</v>
      </c>
      <c r="N289">
        <v>13.55</v>
      </c>
      <c r="O289">
        <v>10.36</v>
      </c>
      <c r="P289">
        <v>174.83999999999997</v>
      </c>
      <c r="R289">
        <v>168.58999999999997</v>
      </c>
    </row>
    <row r="290" spans="1:19">
      <c r="A290">
        <v>11</v>
      </c>
      <c r="B290" t="s">
        <v>163</v>
      </c>
      <c r="C290" t="s">
        <v>173</v>
      </c>
      <c r="D290">
        <v>17.29</v>
      </c>
      <c r="E290">
        <v>13.69</v>
      </c>
      <c r="F290">
        <v>11.71</v>
      </c>
      <c r="G290">
        <v>8.8800000000000008</v>
      </c>
      <c r="H290">
        <v>9.77</v>
      </c>
      <c r="I290">
        <v>9.51</v>
      </c>
      <c r="J290">
        <v>9.34</v>
      </c>
      <c r="K290">
        <v>11.17</v>
      </c>
      <c r="L290">
        <v>12.37</v>
      </c>
      <c r="M290">
        <v>11.06</v>
      </c>
      <c r="N290">
        <v>10.55</v>
      </c>
      <c r="O290">
        <v>10.59</v>
      </c>
      <c r="P290">
        <v>135.93</v>
      </c>
      <c r="R290">
        <v>128.55000000000001</v>
      </c>
    </row>
    <row r="291" spans="1:19">
      <c r="A291">
        <v>12</v>
      </c>
      <c r="B291" t="s">
        <v>163</v>
      </c>
      <c r="C291" t="s">
        <v>174</v>
      </c>
      <c r="D291">
        <v>27.425000000000001</v>
      </c>
      <c r="E291">
        <v>19.04</v>
      </c>
      <c r="F291">
        <v>22.245000000000001</v>
      </c>
      <c r="G291">
        <v>18.614999999999998</v>
      </c>
      <c r="H291">
        <v>21.684999999999999</v>
      </c>
      <c r="I291">
        <v>20.83</v>
      </c>
      <c r="J291">
        <v>26.195</v>
      </c>
      <c r="K291">
        <v>22.1</v>
      </c>
      <c r="L291">
        <v>19.239999999999998</v>
      </c>
      <c r="M291">
        <v>28.885000000000002</v>
      </c>
      <c r="N291">
        <v>17.850000000000001</v>
      </c>
      <c r="O291">
        <v>19.024999999999999</v>
      </c>
      <c r="P291">
        <v>263.13499999999999</v>
      </c>
      <c r="R291">
        <v>325.65999999999997</v>
      </c>
    </row>
    <row r="292" spans="1:19">
      <c r="A292">
        <v>13</v>
      </c>
      <c r="B292" t="s">
        <v>163</v>
      </c>
      <c r="C292" t="s">
        <v>175</v>
      </c>
      <c r="D292">
        <v>35.03</v>
      </c>
      <c r="E292">
        <v>35.92</v>
      </c>
      <c r="F292">
        <v>44.1</v>
      </c>
      <c r="G292">
        <v>43.104999999999997</v>
      </c>
      <c r="H292">
        <v>40.33</v>
      </c>
      <c r="I292">
        <v>40.055</v>
      </c>
      <c r="J292">
        <v>40.685000000000002</v>
      </c>
      <c r="K292">
        <v>44.335000000000001</v>
      </c>
      <c r="L292">
        <v>41.244999999999997</v>
      </c>
      <c r="M292">
        <v>42.45</v>
      </c>
      <c r="N292">
        <v>38.145000000000003</v>
      </c>
      <c r="O292">
        <v>38.299999999999997</v>
      </c>
      <c r="P292">
        <v>483.7</v>
      </c>
      <c r="R292">
        <v>463.91000000000008</v>
      </c>
    </row>
    <row r="293" spans="1:19">
      <c r="A293">
        <v>14</v>
      </c>
      <c r="B293" t="s">
        <v>163</v>
      </c>
      <c r="C293" t="s">
        <v>176</v>
      </c>
      <c r="D293">
        <v>63.05</v>
      </c>
      <c r="E293">
        <v>66.015000000000001</v>
      </c>
      <c r="F293">
        <v>78.534999999999997</v>
      </c>
      <c r="G293">
        <v>80.53</v>
      </c>
      <c r="H293">
        <v>89.064999999999998</v>
      </c>
      <c r="I293">
        <v>74.06</v>
      </c>
      <c r="J293">
        <v>73.575000000000003</v>
      </c>
      <c r="K293">
        <v>79.534999999999997</v>
      </c>
      <c r="L293">
        <v>71.61</v>
      </c>
      <c r="M293">
        <v>78.614999999999995</v>
      </c>
      <c r="N293">
        <v>68.52</v>
      </c>
      <c r="O293">
        <v>74.575000000000003</v>
      </c>
      <c r="P293">
        <v>897.68500000000006</v>
      </c>
      <c r="R293">
        <v>845.96</v>
      </c>
    </row>
    <row r="294" spans="1:19">
      <c r="A294">
        <v>15</v>
      </c>
      <c r="B294" t="s">
        <v>163</v>
      </c>
      <c r="C294" t="s">
        <v>177</v>
      </c>
      <c r="D294">
        <v>47.204999999999998</v>
      </c>
      <c r="E294">
        <v>17.285</v>
      </c>
      <c r="F294">
        <v>46.54</v>
      </c>
      <c r="G294">
        <v>56.92</v>
      </c>
      <c r="H294">
        <v>72.81</v>
      </c>
      <c r="I294">
        <v>68.575000000000003</v>
      </c>
      <c r="J294">
        <v>64.67</v>
      </c>
      <c r="K294">
        <v>81.855000000000004</v>
      </c>
      <c r="L294">
        <v>78.314999999999998</v>
      </c>
      <c r="M294">
        <v>81.094999999999999</v>
      </c>
      <c r="N294">
        <v>70.37</v>
      </c>
      <c r="O294">
        <v>57.825000000000003</v>
      </c>
      <c r="P294">
        <v>743.46500000000003</v>
      </c>
      <c r="R294">
        <v>703.54500000000007</v>
      </c>
    </row>
    <row r="295" spans="1:19">
      <c r="A295">
        <v>16</v>
      </c>
      <c r="B295" t="s">
        <v>163</v>
      </c>
      <c r="C295" t="s">
        <v>178</v>
      </c>
      <c r="D295">
        <v>40.99</v>
      </c>
      <c r="E295">
        <v>44.594999999999999</v>
      </c>
      <c r="F295">
        <v>44.37</v>
      </c>
      <c r="G295">
        <v>51.906999999999996</v>
      </c>
      <c r="H295">
        <v>60.454999999999998</v>
      </c>
      <c r="I295">
        <v>55.4</v>
      </c>
      <c r="J295">
        <v>52.755000000000003</v>
      </c>
      <c r="K295">
        <v>63.88</v>
      </c>
      <c r="L295">
        <v>48.47</v>
      </c>
      <c r="M295">
        <v>57.52</v>
      </c>
      <c r="N295">
        <v>46.234999999999999</v>
      </c>
      <c r="O295">
        <v>44.48</v>
      </c>
      <c r="P295">
        <v>611.05700000000002</v>
      </c>
      <c r="R295">
        <v>570.57500000000005</v>
      </c>
    </row>
    <row r="296" spans="1:19">
      <c r="A296">
        <v>17</v>
      </c>
      <c r="B296" t="s">
        <v>163</v>
      </c>
      <c r="C296" t="s">
        <v>179</v>
      </c>
      <c r="D296">
        <v>106.125</v>
      </c>
      <c r="E296">
        <v>94.61</v>
      </c>
      <c r="F296">
        <v>111.31</v>
      </c>
      <c r="G296">
        <v>109.875</v>
      </c>
      <c r="H296">
        <v>206.52</v>
      </c>
      <c r="I296">
        <v>139.125</v>
      </c>
      <c r="J296">
        <v>139.815</v>
      </c>
      <c r="K296">
        <v>151.91</v>
      </c>
      <c r="L296">
        <v>122.295</v>
      </c>
      <c r="M296">
        <v>140.54</v>
      </c>
      <c r="N296">
        <v>115.83</v>
      </c>
      <c r="O296">
        <v>123.565</v>
      </c>
      <c r="P296">
        <v>1561.5200000000002</v>
      </c>
      <c r="R296">
        <v>1332.6950000000002</v>
      </c>
    </row>
    <row r="297" spans="1:19">
      <c r="A297">
        <v>18</v>
      </c>
      <c r="B297" t="s">
        <v>163</v>
      </c>
      <c r="C297" t="s">
        <v>180</v>
      </c>
      <c r="D297">
        <v>93.974999999999994</v>
      </c>
      <c r="E297">
        <v>87.12</v>
      </c>
      <c r="F297">
        <v>127.265</v>
      </c>
      <c r="G297">
        <v>123.58</v>
      </c>
      <c r="H297">
        <v>127.01</v>
      </c>
      <c r="I297">
        <v>137.61500000000001</v>
      </c>
      <c r="J297">
        <v>115.715</v>
      </c>
      <c r="K297">
        <v>132.345</v>
      </c>
      <c r="L297">
        <v>123.005</v>
      </c>
      <c r="M297">
        <v>130.13</v>
      </c>
      <c r="N297">
        <v>110.185</v>
      </c>
      <c r="O297">
        <v>109.73</v>
      </c>
      <c r="P297">
        <v>1417.6750000000002</v>
      </c>
      <c r="R297">
        <v>1429.0450000000001</v>
      </c>
    </row>
    <row r="298" spans="1:19">
      <c r="A298">
        <v>19</v>
      </c>
      <c r="B298" t="s">
        <v>163</v>
      </c>
      <c r="C298" t="s">
        <v>181</v>
      </c>
      <c r="D298">
        <v>41.424999999999997</v>
      </c>
      <c r="E298">
        <v>43.38</v>
      </c>
      <c r="F298">
        <v>51.325000000000003</v>
      </c>
      <c r="G298">
        <v>43.185000000000002</v>
      </c>
      <c r="H298">
        <v>66.784999999999997</v>
      </c>
      <c r="I298">
        <v>55.41</v>
      </c>
      <c r="J298">
        <v>52.25</v>
      </c>
      <c r="K298">
        <v>63.13</v>
      </c>
      <c r="L298">
        <v>56.234999999999999</v>
      </c>
      <c r="M298">
        <v>64.954999999999998</v>
      </c>
      <c r="N298">
        <v>50.265000000000001</v>
      </c>
      <c r="O298">
        <v>51.195</v>
      </c>
      <c r="P298">
        <v>639.54000000000008</v>
      </c>
      <c r="R298">
        <v>611.09999999999991</v>
      </c>
    </row>
    <row r="299" spans="1:19">
      <c r="A299">
        <v>20</v>
      </c>
      <c r="B299" t="s">
        <v>163</v>
      </c>
      <c r="C299" t="s">
        <v>182</v>
      </c>
      <c r="D299">
        <v>147.565</v>
      </c>
      <c r="E299">
        <v>142.22</v>
      </c>
      <c r="F299">
        <v>179.47499999999999</v>
      </c>
      <c r="G299">
        <v>168.80500000000001</v>
      </c>
      <c r="H299">
        <v>195.72499999999999</v>
      </c>
      <c r="I299">
        <v>189.01</v>
      </c>
      <c r="J299">
        <v>181.08</v>
      </c>
      <c r="K299">
        <v>191.66499999999999</v>
      </c>
      <c r="L299">
        <v>201.99700000000001</v>
      </c>
      <c r="M299">
        <v>214.95500000000001</v>
      </c>
      <c r="N299">
        <v>170.75</v>
      </c>
      <c r="O299">
        <v>165.495</v>
      </c>
      <c r="P299">
        <v>2148.7420000000002</v>
      </c>
      <c r="Q299">
        <v>58684.006999999991</v>
      </c>
      <c r="R299">
        <v>2082.7109999999998</v>
      </c>
      <c r="S299">
        <v>54967.000999999997</v>
      </c>
    </row>
    <row r="301" spans="1:19">
      <c r="B301" t="s">
        <v>183</v>
      </c>
    </row>
    <row r="302" spans="1:19">
      <c r="A302">
        <v>1</v>
      </c>
      <c r="B302" t="s">
        <v>183</v>
      </c>
      <c r="C302" t="s">
        <v>184</v>
      </c>
      <c r="D302">
        <v>209.33</v>
      </c>
      <c r="E302">
        <v>177.85</v>
      </c>
      <c r="F302">
        <v>199.49</v>
      </c>
      <c r="G302">
        <v>200.75</v>
      </c>
      <c r="H302">
        <v>246.1</v>
      </c>
      <c r="I302">
        <v>209.33</v>
      </c>
      <c r="J302">
        <v>203.66</v>
      </c>
      <c r="K302">
        <v>214.28</v>
      </c>
      <c r="L302">
        <v>194.79</v>
      </c>
      <c r="M302">
        <v>205.94</v>
      </c>
      <c r="N302">
        <v>175.37</v>
      </c>
      <c r="O302">
        <v>198.16</v>
      </c>
      <c r="P302">
        <v>2435.0499999999997</v>
      </c>
      <c r="R302">
        <v>2403.1400000000003</v>
      </c>
    </row>
    <row r="303" spans="1:19">
      <c r="A303">
        <v>2</v>
      </c>
      <c r="B303" t="s">
        <v>183</v>
      </c>
      <c r="C303" t="s">
        <v>185</v>
      </c>
      <c r="D303">
        <v>0</v>
      </c>
      <c r="E303">
        <v>209.95</v>
      </c>
      <c r="F303">
        <v>248.83</v>
      </c>
      <c r="G303">
        <v>248.87</v>
      </c>
      <c r="H303">
        <v>281.58999999999997</v>
      </c>
      <c r="I303">
        <v>285.36</v>
      </c>
      <c r="J303">
        <v>278.77</v>
      </c>
      <c r="K303">
        <v>283.7</v>
      </c>
      <c r="L303">
        <v>258.17</v>
      </c>
      <c r="M303">
        <v>273.32</v>
      </c>
      <c r="N303">
        <v>223.28</v>
      </c>
      <c r="O303">
        <v>244.08</v>
      </c>
      <c r="P303">
        <v>2835.92</v>
      </c>
      <c r="R303">
        <v>1372</v>
      </c>
    </row>
    <row r="304" spans="1:19">
      <c r="A304">
        <v>3</v>
      </c>
      <c r="B304" t="s">
        <v>183</v>
      </c>
      <c r="C304" t="s">
        <v>183</v>
      </c>
      <c r="D304">
        <v>14493</v>
      </c>
      <c r="E304">
        <v>13628.37</v>
      </c>
      <c r="F304">
        <v>15061.73</v>
      </c>
      <c r="G304">
        <v>14628.64</v>
      </c>
      <c r="H304">
        <v>17735.830000000002</v>
      </c>
      <c r="I304">
        <v>16424.38</v>
      </c>
      <c r="J304">
        <v>16928.48</v>
      </c>
      <c r="K304">
        <v>16759.87</v>
      </c>
      <c r="L304">
        <v>15887.58</v>
      </c>
      <c r="M304">
        <v>16646.29</v>
      </c>
      <c r="N304">
        <v>14063.78</v>
      </c>
      <c r="O304">
        <v>15294.09</v>
      </c>
      <c r="P304">
        <v>187552.04</v>
      </c>
      <c r="R304">
        <v>185325.68</v>
      </c>
    </row>
    <row r="305" spans="1:19">
      <c r="A305">
        <v>4</v>
      </c>
      <c r="B305" t="s">
        <v>183</v>
      </c>
      <c r="C305" t="s">
        <v>186</v>
      </c>
      <c r="D305">
        <v>4858.96</v>
      </c>
      <c r="E305">
        <v>4231.84</v>
      </c>
      <c r="F305">
        <v>4806.83</v>
      </c>
      <c r="G305">
        <v>4956.9399999999996</v>
      </c>
      <c r="H305">
        <v>4923.96</v>
      </c>
      <c r="I305">
        <v>5293.82</v>
      </c>
      <c r="J305">
        <v>5484.54</v>
      </c>
      <c r="K305">
        <v>5542.24</v>
      </c>
      <c r="L305">
        <v>5069.17</v>
      </c>
      <c r="M305">
        <v>5318.44</v>
      </c>
      <c r="N305">
        <v>4532.62</v>
      </c>
      <c r="O305">
        <v>4722.79</v>
      </c>
      <c r="P305">
        <v>59742.15</v>
      </c>
      <c r="R305">
        <v>60742.729999999996</v>
      </c>
    </row>
    <row r="306" spans="1:19">
      <c r="A306">
        <v>5</v>
      </c>
      <c r="B306" t="s">
        <v>183</v>
      </c>
      <c r="C306" t="s">
        <v>187</v>
      </c>
      <c r="D306">
        <v>1814.95</v>
      </c>
      <c r="E306">
        <v>1574.93</v>
      </c>
      <c r="F306">
        <v>1754.46</v>
      </c>
      <c r="G306">
        <v>1808.46</v>
      </c>
      <c r="H306">
        <v>2109.1999999999998</v>
      </c>
      <c r="I306">
        <v>2004.67</v>
      </c>
      <c r="J306">
        <v>2123.14</v>
      </c>
      <c r="K306">
        <v>2170.33</v>
      </c>
      <c r="L306">
        <v>1990.94</v>
      </c>
      <c r="M306">
        <v>2069.9</v>
      </c>
      <c r="N306">
        <v>1748.6</v>
      </c>
      <c r="O306">
        <v>1833.01</v>
      </c>
      <c r="P306">
        <v>23002.589999999997</v>
      </c>
      <c r="R306">
        <v>22249.660000000003</v>
      </c>
    </row>
    <row r="307" spans="1:19">
      <c r="A307">
        <v>6</v>
      </c>
      <c r="B307" t="s">
        <v>183</v>
      </c>
      <c r="C307" t="s">
        <v>188</v>
      </c>
      <c r="D307">
        <v>2485.4699999999998</v>
      </c>
      <c r="E307">
        <v>2242.17</v>
      </c>
      <c r="F307">
        <v>2389.61</v>
      </c>
      <c r="G307">
        <v>2550.1</v>
      </c>
      <c r="H307">
        <v>3138.04</v>
      </c>
      <c r="I307">
        <v>2857.47</v>
      </c>
      <c r="J307">
        <v>3005.63</v>
      </c>
      <c r="K307">
        <v>2932.35</v>
      </c>
      <c r="L307">
        <v>2739.99</v>
      </c>
      <c r="M307">
        <v>2864.77</v>
      </c>
      <c r="N307">
        <v>2468.9499999999998</v>
      </c>
      <c r="O307">
        <v>2655.99</v>
      </c>
      <c r="P307">
        <v>32330.539999999994</v>
      </c>
      <c r="R307">
        <v>30410.9</v>
      </c>
    </row>
    <row r="308" spans="1:19">
      <c r="A308">
        <v>7</v>
      </c>
      <c r="B308" t="s">
        <v>183</v>
      </c>
      <c r="C308" t="s">
        <v>189</v>
      </c>
      <c r="D308">
        <v>1021.75</v>
      </c>
      <c r="E308">
        <v>879.19</v>
      </c>
      <c r="F308">
        <v>990.78</v>
      </c>
      <c r="G308">
        <v>997.74</v>
      </c>
      <c r="H308">
        <v>1139.1400000000001</v>
      </c>
      <c r="I308">
        <v>1066.42</v>
      </c>
      <c r="J308">
        <v>1153.94</v>
      </c>
      <c r="K308">
        <v>1134.07</v>
      </c>
      <c r="L308">
        <v>1047.0899999999999</v>
      </c>
      <c r="M308">
        <v>1097.27</v>
      </c>
      <c r="N308">
        <v>958.63</v>
      </c>
      <c r="O308">
        <v>1024.72</v>
      </c>
      <c r="P308">
        <v>12510.74</v>
      </c>
      <c r="R308">
        <v>15058.64</v>
      </c>
    </row>
    <row r="309" spans="1:19">
      <c r="A309">
        <v>8</v>
      </c>
      <c r="B309" t="s">
        <v>183</v>
      </c>
      <c r="C309" t="s">
        <v>190</v>
      </c>
      <c r="D309">
        <v>1021.75</v>
      </c>
      <c r="E309">
        <v>879.19</v>
      </c>
      <c r="F309">
        <v>990.78</v>
      </c>
      <c r="G309">
        <v>997.74</v>
      </c>
      <c r="H309">
        <v>1139.1400000000001</v>
      </c>
      <c r="I309">
        <v>1066.42</v>
      </c>
      <c r="J309">
        <v>1153.94</v>
      </c>
      <c r="K309">
        <v>1134.07</v>
      </c>
      <c r="L309">
        <v>1047.0899999999999</v>
      </c>
      <c r="M309">
        <v>1097.27</v>
      </c>
      <c r="N309">
        <v>958.63</v>
      </c>
      <c r="O309">
        <v>1024.72</v>
      </c>
      <c r="P309">
        <v>12510.74</v>
      </c>
      <c r="R309">
        <v>12117.32</v>
      </c>
    </row>
    <row r="310" spans="1:19">
      <c r="A310">
        <v>9</v>
      </c>
      <c r="B310" t="s">
        <v>183</v>
      </c>
      <c r="C310" t="s">
        <v>191</v>
      </c>
      <c r="D310">
        <v>1854.62</v>
      </c>
      <c r="E310">
        <v>1674.73</v>
      </c>
      <c r="F310">
        <v>1856.26</v>
      </c>
      <c r="G310">
        <v>1930.46</v>
      </c>
      <c r="H310">
        <v>2287.63</v>
      </c>
      <c r="I310">
        <v>2125.81</v>
      </c>
      <c r="J310">
        <v>2262.85</v>
      </c>
      <c r="K310">
        <v>2306.19</v>
      </c>
      <c r="L310">
        <v>2047.93</v>
      </c>
      <c r="M310">
        <v>2143.9899999999998</v>
      </c>
      <c r="N310">
        <v>1821.37</v>
      </c>
      <c r="O310">
        <v>1992.85</v>
      </c>
      <c r="P310">
        <v>24304.69</v>
      </c>
      <c r="R310">
        <v>23853.95</v>
      </c>
    </row>
    <row r="311" spans="1:19">
      <c r="A311">
        <v>10</v>
      </c>
      <c r="B311" t="s">
        <v>183</v>
      </c>
      <c r="C311" t="s">
        <v>192</v>
      </c>
      <c r="D311">
        <v>458.14</v>
      </c>
      <c r="E311">
        <v>429.72</v>
      </c>
      <c r="F311">
        <v>450.32</v>
      </c>
      <c r="G311">
        <v>473.8</v>
      </c>
      <c r="H311">
        <v>555.03</v>
      </c>
      <c r="I311">
        <v>590.26</v>
      </c>
      <c r="J311">
        <v>689.07</v>
      </c>
      <c r="K311">
        <v>568.05999999999995</v>
      </c>
      <c r="L311">
        <v>518.70000000000005</v>
      </c>
      <c r="M311">
        <v>554.47</v>
      </c>
      <c r="N311">
        <v>471.69</v>
      </c>
      <c r="O311">
        <v>502.49</v>
      </c>
      <c r="P311">
        <v>6380.14</v>
      </c>
      <c r="R311">
        <v>5825.38</v>
      </c>
    </row>
    <row r="312" spans="1:19">
      <c r="A312">
        <v>11</v>
      </c>
      <c r="B312" t="s">
        <v>183</v>
      </c>
      <c r="C312" t="s">
        <v>193</v>
      </c>
      <c r="D312">
        <v>43.87</v>
      </c>
      <c r="E312">
        <v>43</v>
      </c>
      <c r="F312">
        <v>53.72</v>
      </c>
      <c r="G312">
        <v>66.92</v>
      </c>
      <c r="H312">
        <v>72.900000000000006</v>
      </c>
      <c r="I312">
        <v>68.47</v>
      </c>
      <c r="J312">
        <v>77.87</v>
      </c>
      <c r="K312">
        <v>82.44</v>
      </c>
      <c r="L312">
        <v>77.709999999999994</v>
      </c>
      <c r="M312">
        <v>85.16</v>
      </c>
      <c r="N312">
        <v>57.71</v>
      </c>
      <c r="O312">
        <v>61.72</v>
      </c>
      <c r="P312">
        <v>791.49</v>
      </c>
      <c r="R312">
        <v>662.29000000000008</v>
      </c>
    </row>
    <row r="313" spans="1:19">
      <c r="A313">
        <v>12</v>
      </c>
      <c r="B313" t="s">
        <v>183</v>
      </c>
      <c r="C313" t="s">
        <v>194</v>
      </c>
      <c r="D313">
        <v>944.58</v>
      </c>
      <c r="E313">
        <v>818.01</v>
      </c>
      <c r="F313">
        <v>964.34</v>
      </c>
      <c r="G313">
        <v>978.04</v>
      </c>
      <c r="H313">
        <v>1149.78</v>
      </c>
      <c r="I313">
        <v>1080.01</v>
      </c>
      <c r="J313">
        <v>1083.6500000000001</v>
      </c>
      <c r="K313">
        <v>1194.29</v>
      </c>
      <c r="L313">
        <v>1084.8399999999999</v>
      </c>
      <c r="M313">
        <v>1117.44</v>
      </c>
      <c r="N313">
        <v>917.16</v>
      </c>
      <c r="O313">
        <v>1013.33</v>
      </c>
      <c r="P313">
        <v>12345.470000000001</v>
      </c>
      <c r="R313">
        <v>11922.869999999999</v>
      </c>
    </row>
    <row r="314" spans="1:19">
      <c r="A314">
        <v>13</v>
      </c>
      <c r="B314" t="s">
        <v>183</v>
      </c>
      <c r="C314" t="s">
        <v>195</v>
      </c>
      <c r="D314">
        <v>393.85</v>
      </c>
      <c r="E314">
        <v>336.5</v>
      </c>
      <c r="F314">
        <v>390.72</v>
      </c>
      <c r="G314">
        <v>409.38</v>
      </c>
      <c r="H314">
        <v>510.83</v>
      </c>
      <c r="I314">
        <v>483.53</v>
      </c>
      <c r="J314">
        <v>487.69</v>
      </c>
      <c r="K314">
        <v>513</v>
      </c>
      <c r="L314">
        <v>440.07</v>
      </c>
      <c r="M314">
        <v>439.83</v>
      </c>
      <c r="N314">
        <v>359.23</v>
      </c>
      <c r="O314">
        <v>391.26</v>
      </c>
      <c r="P314">
        <v>5155.8900000000012</v>
      </c>
      <c r="R314">
        <v>4723.5200000000004</v>
      </c>
    </row>
    <row r="315" spans="1:19">
      <c r="A315">
        <v>14</v>
      </c>
      <c r="B315" t="s">
        <v>183</v>
      </c>
      <c r="C315" t="s">
        <v>196</v>
      </c>
      <c r="D315">
        <v>953.19</v>
      </c>
      <c r="E315">
        <v>832.22</v>
      </c>
      <c r="F315">
        <v>953.57</v>
      </c>
      <c r="G315">
        <v>1024.6500000000001</v>
      </c>
      <c r="H315">
        <v>1101.5899999999999</v>
      </c>
      <c r="I315">
        <v>1041.54</v>
      </c>
      <c r="J315">
        <v>1084.5899999999999</v>
      </c>
      <c r="K315">
        <v>1071.3800000000001</v>
      </c>
      <c r="L315">
        <v>1002.23</v>
      </c>
      <c r="M315">
        <v>1052.72</v>
      </c>
      <c r="N315">
        <v>892.95</v>
      </c>
      <c r="O315">
        <v>922.97</v>
      </c>
      <c r="P315">
        <v>11933.6</v>
      </c>
      <c r="R315">
        <v>11721.15</v>
      </c>
    </row>
    <row r="316" spans="1:19">
      <c r="A316">
        <v>15</v>
      </c>
      <c r="B316" t="s">
        <v>183</v>
      </c>
      <c r="C316" t="s">
        <v>197</v>
      </c>
      <c r="D316">
        <v>115.47</v>
      </c>
      <c r="E316">
        <v>100.15</v>
      </c>
      <c r="F316">
        <v>117.78</v>
      </c>
      <c r="G316">
        <v>124.24</v>
      </c>
      <c r="H316">
        <v>149.79</v>
      </c>
      <c r="I316">
        <v>131.5</v>
      </c>
      <c r="J316">
        <v>132.61000000000001</v>
      </c>
      <c r="K316">
        <v>141.77000000000001</v>
      </c>
      <c r="L316">
        <v>128.18</v>
      </c>
      <c r="M316">
        <v>131.34</v>
      </c>
      <c r="N316">
        <v>103.11</v>
      </c>
      <c r="O316">
        <v>104.55</v>
      </c>
      <c r="P316">
        <v>1480.4899999999998</v>
      </c>
      <c r="R316">
        <v>1492.7299999999998</v>
      </c>
    </row>
    <row r="317" spans="1:19">
      <c r="A317">
        <v>16</v>
      </c>
      <c r="B317" t="s">
        <v>183</v>
      </c>
      <c r="C317" t="s">
        <v>198</v>
      </c>
      <c r="P317">
        <v>0</v>
      </c>
      <c r="R317">
        <v>324.39999999999998</v>
      </c>
    </row>
    <row r="318" spans="1:19">
      <c r="A318">
        <v>17</v>
      </c>
      <c r="B318" t="s">
        <v>183</v>
      </c>
      <c r="C318" t="s">
        <v>199</v>
      </c>
      <c r="P318">
        <v>0</v>
      </c>
      <c r="R318">
        <v>3695.15</v>
      </c>
    </row>
    <row r="319" spans="1:19">
      <c r="A319">
        <v>18</v>
      </c>
      <c r="B319" t="s">
        <v>183</v>
      </c>
      <c r="C319" t="s">
        <v>200</v>
      </c>
      <c r="D319">
        <v>18.579999999999998</v>
      </c>
      <c r="E319">
        <v>29.14</v>
      </c>
      <c r="F319">
        <v>28.28</v>
      </c>
      <c r="G319">
        <v>14.46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90.460000000000008</v>
      </c>
      <c r="R319">
        <v>421.46000000000004</v>
      </c>
    </row>
    <row r="320" spans="1:19">
      <c r="A320">
        <v>19</v>
      </c>
      <c r="B320" t="s">
        <v>183</v>
      </c>
      <c r="C320" t="s">
        <v>201</v>
      </c>
      <c r="D320">
        <v>1113.43</v>
      </c>
      <c r="E320">
        <v>1012.17</v>
      </c>
      <c r="F320">
        <v>1063.19</v>
      </c>
      <c r="G320">
        <v>1128.81</v>
      </c>
      <c r="H320">
        <v>1396.36</v>
      </c>
      <c r="I320">
        <v>1259.3399999999999</v>
      </c>
      <c r="J320">
        <v>1388.73</v>
      </c>
      <c r="K320">
        <v>1394.49</v>
      </c>
      <c r="L320">
        <v>1190.9100000000001</v>
      </c>
      <c r="M320">
        <v>1363.05</v>
      </c>
      <c r="N320">
        <v>1103.26</v>
      </c>
      <c r="O320">
        <v>1162.49</v>
      </c>
      <c r="P320">
        <v>14576.23</v>
      </c>
      <c r="Q320">
        <v>409978.22999999992</v>
      </c>
      <c r="R320">
        <v>13609.820000000002</v>
      </c>
      <c r="S320">
        <v>407932.7900000001</v>
      </c>
    </row>
    <row r="322" spans="1:19">
      <c r="B322" t="s">
        <v>202</v>
      </c>
    </row>
    <row r="323" spans="1:19">
      <c r="A323">
        <v>1</v>
      </c>
      <c r="B323" t="s">
        <v>202</v>
      </c>
      <c r="C323" t="s">
        <v>203</v>
      </c>
      <c r="D323">
        <v>137.72999999999999</v>
      </c>
      <c r="E323">
        <v>125.53</v>
      </c>
      <c r="F323">
        <v>120.81</v>
      </c>
      <c r="G323">
        <v>98.09</v>
      </c>
      <c r="H323">
        <v>107.56</v>
      </c>
      <c r="I323">
        <v>113.08</v>
      </c>
      <c r="J323">
        <v>112.04</v>
      </c>
      <c r="K323">
        <v>127.21</v>
      </c>
      <c r="L323">
        <v>127.59</v>
      </c>
      <c r="M323">
        <v>123.69</v>
      </c>
      <c r="N323">
        <v>109.85</v>
      </c>
      <c r="O323">
        <v>117.54</v>
      </c>
      <c r="P323">
        <v>1420.72</v>
      </c>
      <c r="R323">
        <v>1456.1399999999999</v>
      </c>
    </row>
    <row r="324" spans="1:19">
      <c r="A324">
        <v>2</v>
      </c>
      <c r="B324" t="s">
        <v>202</v>
      </c>
      <c r="C324" t="s">
        <v>204</v>
      </c>
      <c r="D324">
        <v>127.91</v>
      </c>
      <c r="E324">
        <v>118.91</v>
      </c>
      <c r="F324">
        <v>117.44</v>
      </c>
      <c r="G324">
        <v>83.39</v>
      </c>
      <c r="H324">
        <v>79.069999999999993</v>
      </c>
      <c r="I324">
        <v>87.05</v>
      </c>
      <c r="J324">
        <v>112.97</v>
      </c>
      <c r="K324">
        <v>112.11</v>
      </c>
      <c r="L324">
        <v>108.64</v>
      </c>
      <c r="M324">
        <v>91.73</v>
      </c>
      <c r="N324">
        <v>90.6</v>
      </c>
      <c r="O324">
        <v>97.59</v>
      </c>
      <c r="P324">
        <v>1227.4099999999999</v>
      </c>
      <c r="R324">
        <v>1313.69</v>
      </c>
    </row>
    <row r="325" spans="1:19">
      <c r="A325">
        <v>3</v>
      </c>
      <c r="B325" t="s">
        <v>202</v>
      </c>
      <c r="C325" t="s">
        <v>205</v>
      </c>
      <c r="D325">
        <v>38.07</v>
      </c>
      <c r="E325">
        <v>41.56</v>
      </c>
      <c r="F325">
        <v>41.63</v>
      </c>
      <c r="G325">
        <v>42.91</v>
      </c>
      <c r="H325">
        <v>48.97</v>
      </c>
      <c r="I325">
        <v>47.41</v>
      </c>
      <c r="J325">
        <v>48.83</v>
      </c>
      <c r="K325">
        <v>55.13</v>
      </c>
      <c r="L325">
        <v>44.87</v>
      </c>
      <c r="M325">
        <v>45.31</v>
      </c>
      <c r="N325">
        <v>39.01</v>
      </c>
      <c r="O325">
        <v>38.950000000000003</v>
      </c>
      <c r="P325">
        <v>532.65</v>
      </c>
      <c r="R325">
        <v>673.27999999999986</v>
      </c>
    </row>
    <row r="326" spans="1:19">
      <c r="A326">
        <v>4</v>
      </c>
      <c r="B326" t="s">
        <v>202</v>
      </c>
      <c r="C326" t="s">
        <v>206</v>
      </c>
      <c r="D326">
        <v>31.96</v>
      </c>
      <c r="E326">
        <v>28.47</v>
      </c>
      <c r="F326">
        <v>37.74</v>
      </c>
      <c r="G326">
        <v>39.01</v>
      </c>
      <c r="H326">
        <v>44.42</v>
      </c>
      <c r="I326">
        <v>41.78</v>
      </c>
      <c r="J326">
        <v>45.77</v>
      </c>
      <c r="K326">
        <v>56.15</v>
      </c>
      <c r="L326">
        <v>39.21</v>
      </c>
      <c r="M326">
        <v>29.57</v>
      </c>
      <c r="N326">
        <v>11.9</v>
      </c>
      <c r="O326">
        <v>10.36</v>
      </c>
      <c r="P326">
        <v>416.34</v>
      </c>
      <c r="R326">
        <v>435.03000000000009</v>
      </c>
    </row>
    <row r="327" spans="1:19">
      <c r="A327">
        <v>5</v>
      </c>
      <c r="B327" t="s">
        <v>202</v>
      </c>
      <c r="C327" t="s">
        <v>207</v>
      </c>
      <c r="D327">
        <v>38.46</v>
      </c>
      <c r="E327">
        <v>31.71</v>
      </c>
      <c r="F327">
        <v>42.09</v>
      </c>
      <c r="G327">
        <v>39.49</v>
      </c>
      <c r="H327">
        <v>55</v>
      </c>
      <c r="I327">
        <v>45.72</v>
      </c>
      <c r="J327">
        <v>38.729999999999997</v>
      </c>
      <c r="K327">
        <v>45.5</v>
      </c>
      <c r="L327">
        <v>44.62</v>
      </c>
      <c r="M327">
        <v>42.27</v>
      </c>
      <c r="N327">
        <v>37.700000000000003</v>
      </c>
      <c r="O327">
        <v>36.97</v>
      </c>
      <c r="P327">
        <v>498.26</v>
      </c>
      <c r="R327">
        <v>452.88000000000005</v>
      </c>
    </row>
    <row r="328" spans="1:19">
      <c r="A328">
        <v>6</v>
      </c>
      <c r="B328" t="s">
        <v>202</v>
      </c>
      <c r="C328" t="s">
        <v>208</v>
      </c>
      <c r="D328">
        <v>27.74</v>
      </c>
      <c r="E328">
        <v>28.94</v>
      </c>
      <c r="F328">
        <v>27.42</v>
      </c>
      <c r="G328">
        <v>30.48</v>
      </c>
      <c r="H328">
        <v>48.61</v>
      </c>
      <c r="I328">
        <v>29.91</v>
      </c>
      <c r="J328">
        <v>22.96</v>
      </c>
      <c r="K328">
        <v>30.31</v>
      </c>
      <c r="L328">
        <v>29.96</v>
      </c>
      <c r="M328">
        <v>24.58</v>
      </c>
      <c r="N328">
        <v>53.84</v>
      </c>
      <c r="O328">
        <v>58.65</v>
      </c>
      <c r="P328">
        <v>413.4</v>
      </c>
      <c r="R328">
        <v>415.78000000000003</v>
      </c>
    </row>
    <row r="329" spans="1:19">
      <c r="A329">
        <v>7</v>
      </c>
      <c r="B329" t="s">
        <v>202</v>
      </c>
      <c r="C329" t="s">
        <v>10</v>
      </c>
      <c r="D329">
        <v>22.35</v>
      </c>
      <c r="E329">
        <v>31.95</v>
      </c>
      <c r="F329">
        <v>23.27</v>
      </c>
      <c r="G329">
        <v>17.649999999999999</v>
      </c>
      <c r="H329">
        <v>22.98</v>
      </c>
      <c r="I329">
        <v>18.760000000000002</v>
      </c>
      <c r="J329">
        <v>18.600000000000001</v>
      </c>
      <c r="K329">
        <v>36.340000000000003</v>
      </c>
      <c r="L329">
        <v>26.76</v>
      </c>
      <c r="M329">
        <v>21.69</v>
      </c>
      <c r="N329">
        <v>21.36</v>
      </c>
      <c r="O329">
        <v>21.71</v>
      </c>
      <c r="P329">
        <v>283.41999999999996</v>
      </c>
      <c r="R329">
        <v>255.83</v>
      </c>
    </row>
    <row r="330" spans="1:19">
      <c r="A330">
        <v>8</v>
      </c>
      <c r="B330" t="s">
        <v>202</v>
      </c>
      <c r="C330" t="s">
        <v>209</v>
      </c>
      <c r="D330">
        <v>25.74</v>
      </c>
      <c r="E330">
        <v>33.57</v>
      </c>
      <c r="F330">
        <v>24.78</v>
      </c>
      <c r="G330">
        <v>15.64</v>
      </c>
      <c r="H330">
        <v>21.06</v>
      </c>
      <c r="I330">
        <v>16.18</v>
      </c>
      <c r="J330">
        <v>16.260000000000002</v>
      </c>
      <c r="K330">
        <v>37.21</v>
      </c>
      <c r="L330">
        <v>26.44</v>
      </c>
      <c r="M330">
        <v>26.28</v>
      </c>
      <c r="N330">
        <v>17.55</v>
      </c>
      <c r="O330">
        <v>16.36</v>
      </c>
      <c r="P330">
        <v>277.07</v>
      </c>
      <c r="R330">
        <v>294.99</v>
      </c>
    </row>
    <row r="331" spans="1:19">
      <c r="A331">
        <v>9</v>
      </c>
      <c r="B331" t="s">
        <v>202</v>
      </c>
      <c r="C331" t="s">
        <v>210</v>
      </c>
      <c r="D331">
        <v>7.37</v>
      </c>
      <c r="E331">
        <v>7.49</v>
      </c>
      <c r="F331">
        <v>5.24</v>
      </c>
      <c r="G331">
        <v>7.57</v>
      </c>
      <c r="H331">
        <v>10.26</v>
      </c>
      <c r="I331">
        <v>10.07</v>
      </c>
      <c r="J331">
        <v>9.51</v>
      </c>
      <c r="K331">
        <v>15.87</v>
      </c>
      <c r="L331">
        <v>13.26</v>
      </c>
      <c r="M331">
        <v>13.73</v>
      </c>
      <c r="N331">
        <v>8.85</v>
      </c>
      <c r="O331">
        <v>8.3800000000000008</v>
      </c>
      <c r="P331">
        <v>117.6</v>
      </c>
      <c r="R331">
        <v>79.149999999999991</v>
      </c>
    </row>
    <row r="332" spans="1:19">
      <c r="A332">
        <v>10</v>
      </c>
      <c r="B332" t="s">
        <v>202</v>
      </c>
      <c r="C332" t="s">
        <v>211</v>
      </c>
      <c r="D332">
        <v>54.715000000000003</v>
      </c>
      <c r="E332">
        <v>51.704999999999998</v>
      </c>
      <c r="F332">
        <v>55.454999999999998</v>
      </c>
      <c r="G332">
        <v>59.92</v>
      </c>
      <c r="H332">
        <v>65.56</v>
      </c>
      <c r="I332">
        <v>61.005000000000003</v>
      </c>
      <c r="J332">
        <v>54.465000000000003</v>
      </c>
      <c r="K332">
        <v>73.73</v>
      </c>
      <c r="L332">
        <v>67.525000000000006</v>
      </c>
      <c r="M332">
        <v>58.4</v>
      </c>
      <c r="N332">
        <v>0</v>
      </c>
      <c r="O332">
        <v>0</v>
      </c>
      <c r="P332">
        <v>602.48</v>
      </c>
      <c r="R332">
        <v>659.68</v>
      </c>
    </row>
    <row r="333" spans="1:19">
      <c r="A333">
        <v>11</v>
      </c>
      <c r="B333" t="s">
        <v>202</v>
      </c>
      <c r="C333" t="s">
        <v>212</v>
      </c>
      <c r="D333">
        <v>31.954999999999998</v>
      </c>
      <c r="E333">
        <v>29.57</v>
      </c>
      <c r="F333">
        <v>28.96</v>
      </c>
      <c r="G333">
        <v>26.855</v>
      </c>
      <c r="H333">
        <v>29.11</v>
      </c>
      <c r="I333">
        <v>28.23</v>
      </c>
      <c r="J333">
        <v>31.565000000000001</v>
      </c>
      <c r="K333">
        <v>34.659999999999997</v>
      </c>
      <c r="L333">
        <v>31.84</v>
      </c>
      <c r="M333">
        <v>33.994999999999997</v>
      </c>
      <c r="N333">
        <v>29.86</v>
      </c>
      <c r="O333">
        <v>27.45</v>
      </c>
      <c r="P333">
        <v>364.04999999999995</v>
      </c>
      <c r="R333">
        <v>344.95499999999998</v>
      </c>
    </row>
    <row r="334" spans="1:19">
      <c r="A334">
        <v>12</v>
      </c>
      <c r="B334" t="s">
        <v>202</v>
      </c>
      <c r="C334" t="s">
        <v>202</v>
      </c>
      <c r="D334">
        <v>798.70500000000004</v>
      </c>
      <c r="E334">
        <v>701.505</v>
      </c>
      <c r="F334">
        <v>799.38</v>
      </c>
      <c r="G334">
        <v>820.98500000000001</v>
      </c>
      <c r="H334">
        <v>886.20500000000004</v>
      </c>
      <c r="I334">
        <v>845.16</v>
      </c>
      <c r="J334">
        <v>837.85</v>
      </c>
      <c r="K334">
        <v>909.97</v>
      </c>
      <c r="L334">
        <v>832.93499999999995</v>
      </c>
      <c r="M334">
        <v>954.7</v>
      </c>
      <c r="N334">
        <v>824.44500000000005</v>
      </c>
      <c r="O334">
        <v>820.56500000000005</v>
      </c>
      <c r="P334">
        <v>10032.405000000002</v>
      </c>
      <c r="R334">
        <v>9607.5550000000003</v>
      </c>
    </row>
    <row r="335" spans="1:19">
      <c r="A335">
        <v>13</v>
      </c>
      <c r="B335" t="s">
        <v>202</v>
      </c>
      <c r="C335" t="s">
        <v>213</v>
      </c>
      <c r="D335">
        <v>67.635000000000005</v>
      </c>
      <c r="E335">
        <v>66.375</v>
      </c>
      <c r="F335">
        <v>75.594999999999999</v>
      </c>
      <c r="G335">
        <v>95.54</v>
      </c>
      <c r="H335">
        <v>104.67</v>
      </c>
      <c r="I335">
        <v>92.954999999999998</v>
      </c>
      <c r="J335">
        <v>98.825000000000003</v>
      </c>
      <c r="K335">
        <v>112.96</v>
      </c>
      <c r="L335">
        <v>105.355</v>
      </c>
      <c r="M335">
        <v>123.44499999999999</v>
      </c>
      <c r="N335">
        <v>82.344999999999999</v>
      </c>
      <c r="O335">
        <v>83.034999999999997</v>
      </c>
      <c r="P335">
        <v>1108.7350000000001</v>
      </c>
      <c r="Q335">
        <v>17294.540000000005</v>
      </c>
      <c r="R335">
        <v>1090.115</v>
      </c>
      <c r="S335">
        <v>17079.075000000001</v>
      </c>
    </row>
    <row r="337" spans="1:19">
      <c r="B337" t="s">
        <v>214</v>
      </c>
    </row>
    <row r="338" spans="1:19">
      <c r="A338">
        <v>1</v>
      </c>
      <c r="B338" t="s">
        <v>214</v>
      </c>
      <c r="C338" t="s">
        <v>215</v>
      </c>
      <c r="D338">
        <v>60.39</v>
      </c>
      <c r="E338">
        <v>61.8</v>
      </c>
      <c r="F338">
        <v>63.24</v>
      </c>
      <c r="G338">
        <v>77.62</v>
      </c>
      <c r="H338">
        <v>64.12</v>
      </c>
      <c r="I338">
        <v>68.53</v>
      </c>
      <c r="J338">
        <v>80.319999999999993</v>
      </c>
      <c r="K338">
        <v>65</v>
      </c>
      <c r="L338">
        <v>65</v>
      </c>
      <c r="M338">
        <v>65.709999999999994</v>
      </c>
      <c r="N338">
        <v>78.59</v>
      </c>
      <c r="O338">
        <v>79.69</v>
      </c>
      <c r="P338">
        <v>830.01</v>
      </c>
      <c r="R338">
        <v>914.64999999999986</v>
      </c>
    </row>
    <row r="339" spans="1:19">
      <c r="A339">
        <v>2</v>
      </c>
      <c r="B339" t="s">
        <v>214</v>
      </c>
      <c r="C339" t="s">
        <v>216</v>
      </c>
      <c r="D339">
        <v>57.9</v>
      </c>
      <c r="E339">
        <v>51.84</v>
      </c>
      <c r="F339">
        <v>49.25</v>
      </c>
      <c r="G339">
        <v>36.130000000000003</v>
      </c>
      <c r="H339">
        <v>26.5</v>
      </c>
      <c r="I339">
        <v>42.51</v>
      </c>
      <c r="J339">
        <v>70.28</v>
      </c>
      <c r="K339">
        <v>84.58</v>
      </c>
      <c r="L339">
        <v>69.2</v>
      </c>
      <c r="M339">
        <v>71.62</v>
      </c>
      <c r="N339">
        <v>54.68</v>
      </c>
      <c r="O339">
        <v>49.26</v>
      </c>
      <c r="P339">
        <v>663.74999999999989</v>
      </c>
      <c r="R339">
        <v>871.77</v>
      </c>
    </row>
    <row r="340" spans="1:19">
      <c r="A340">
        <v>3</v>
      </c>
      <c r="B340" t="s">
        <v>214</v>
      </c>
      <c r="C340" t="s">
        <v>357</v>
      </c>
      <c r="D340">
        <v>10.14</v>
      </c>
      <c r="E340">
        <v>9.8800000000000008</v>
      </c>
      <c r="F340">
        <v>11.68</v>
      </c>
      <c r="G340">
        <v>12.79</v>
      </c>
      <c r="H340">
        <v>12.27</v>
      </c>
      <c r="I340">
        <v>10.1</v>
      </c>
      <c r="J340">
        <v>23.35</v>
      </c>
      <c r="K340">
        <v>22.94</v>
      </c>
      <c r="L340">
        <v>11.19</v>
      </c>
      <c r="M340">
        <v>14.97</v>
      </c>
      <c r="N340">
        <v>11.56</v>
      </c>
      <c r="O340">
        <v>9.7899999999999991</v>
      </c>
      <c r="P340">
        <v>160.66</v>
      </c>
      <c r="R340">
        <v>155.69999999999999</v>
      </c>
    </row>
    <row r="341" spans="1:19">
      <c r="A341">
        <v>4</v>
      </c>
      <c r="B341" t="s">
        <v>214</v>
      </c>
      <c r="C341" t="s">
        <v>218</v>
      </c>
      <c r="D341">
        <v>196.75</v>
      </c>
      <c r="E341">
        <v>2.57</v>
      </c>
      <c r="F341">
        <v>0</v>
      </c>
      <c r="G341">
        <v>34.11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233.43</v>
      </c>
      <c r="R341">
        <v>1666.69</v>
      </c>
    </row>
    <row r="342" spans="1:19">
      <c r="A342">
        <v>5</v>
      </c>
      <c r="B342" t="s">
        <v>214</v>
      </c>
      <c r="C342" t="s">
        <v>219</v>
      </c>
      <c r="D342">
        <v>274.43</v>
      </c>
      <c r="E342">
        <v>243.64</v>
      </c>
      <c r="F342">
        <v>267.52999999999997</v>
      </c>
      <c r="G342">
        <v>299.06</v>
      </c>
      <c r="H342">
        <v>345.25</v>
      </c>
      <c r="I342">
        <v>332.09</v>
      </c>
      <c r="J342">
        <v>344.63</v>
      </c>
      <c r="K342">
        <v>392.66</v>
      </c>
      <c r="L342">
        <v>344.74</v>
      </c>
      <c r="M342">
        <v>344.51</v>
      </c>
      <c r="N342">
        <v>255.67</v>
      </c>
      <c r="O342">
        <v>270.08</v>
      </c>
      <c r="P342">
        <v>3714.29</v>
      </c>
      <c r="R342">
        <v>3489.87</v>
      </c>
    </row>
    <row r="343" spans="1:19">
      <c r="A343">
        <v>6</v>
      </c>
      <c r="B343" t="s">
        <v>214</v>
      </c>
      <c r="C343" t="s">
        <v>214</v>
      </c>
      <c r="D343">
        <v>4501.59</v>
      </c>
      <c r="E343">
        <v>4010.66</v>
      </c>
      <c r="F343">
        <v>3290.82</v>
      </c>
      <c r="G343">
        <v>3269.76</v>
      </c>
      <c r="H343">
        <v>3862.16</v>
      </c>
      <c r="I343">
        <v>4462.68</v>
      </c>
      <c r="J343">
        <v>2746.63</v>
      </c>
      <c r="K343">
        <v>2803.09</v>
      </c>
      <c r="L343">
        <v>1968.87</v>
      </c>
      <c r="M343">
        <v>1944.7</v>
      </c>
      <c r="N343">
        <v>1449.87</v>
      </c>
      <c r="O343">
        <v>1298.56</v>
      </c>
      <c r="P343">
        <v>35609.39</v>
      </c>
      <c r="R343">
        <v>33489.439999999995</v>
      </c>
    </row>
    <row r="344" spans="1:19">
      <c r="A344">
        <v>7</v>
      </c>
      <c r="B344" t="s">
        <v>214</v>
      </c>
      <c r="C344" t="s">
        <v>220</v>
      </c>
      <c r="D344">
        <v>590.08000000000004</v>
      </c>
      <c r="E344">
        <v>556.16999999999996</v>
      </c>
      <c r="F344">
        <v>608.74</v>
      </c>
      <c r="G344">
        <v>684.27</v>
      </c>
      <c r="H344">
        <v>743.29</v>
      </c>
      <c r="I344">
        <v>741.78</v>
      </c>
      <c r="J344">
        <v>749.98</v>
      </c>
      <c r="K344">
        <v>814.88</v>
      </c>
      <c r="L344">
        <v>678.43</v>
      </c>
      <c r="M344">
        <v>692.29</v>
      </c>
      <c r="N344">
        <v>558.12</v>
      </c>
      <c r="O344">
        <v>629.75</v>
      </c>
      <c r="P344">
        <v>8047.78</v>
      </c>
      <c r="R344">
        <v>6908.4300000000012</v>
      </c>
    </row>
    <row r="345" spans="1:19">
      <c r="A345">
        <v>8</v>
      </c>
      <c r="B345" t="s">
        <v>214</v>
      </c>
      <c r="C345" t="s">
        <v>221</v>
      </c>
      <c r="D345">
        <v>3.99</v>
      </c>
      <c r="E345">
        <v>9.58</v>
      </c>
      <c r="F345">
        <v>2.2200000000000002</v>
      </c>
      <c r="G345">
        <v>5.82</v>
      </c>
      <c r="H345">
        <v>10.51</v>
      </c>
      <c r="I345">
        <v>9.51</v>
      </c>
      <c r="J345">
        <v>7.47</v>
      </c>
      <c r="K345">
        <v>7.58</v>
      </c>
      <c r="L345">
        <v>7.21</v>
      </c>
      <c r="M345">
        <v>6.23</v>
      </c>
      <c r="N345">
        <v>8.42</v>
      </c>
      <c r="O345">
        <v>5.94</v>
      </c>
      <c r="P345">
        <v>84.47999999999999</v>
      </c>
      <c r="R345">
        <v>19.420000000000002</v>
      </c>
    </row>
    <row r="346" spans="1:19">
      <c r="A346">
        <v>9</v>
      </c>
      <c r="B346" t="s">
        <v>214</v>
      </c>
      <c r="C346" t="s">
        <v>222</v>
      </c>
      <c r="D346">
        <v>339.51</v>
      </c>
      <c r="E346">
        <v>352.7</v>
      </c>
      <c r="F346">
        <v>329.07</v>
      </c>
      <c r="G346">
        <v>273.88</v>
      </c>
      <c r="H346">
        <v>479.83</v>
      </c>
      <c r="I346">
        <v>510.43</v>
      </c>
      <c r="J346">
        <v>397.66</v>
      </c>
      <c r="K346">
        <v>469.74</v>
      </c>
      <c r="L346">
        <v>366.5</v>
      </c>
      <c r="M346">
        <v>498.57</v>
      </c>
      <c r="N346">
        <v>341.19</v>
      </c>
      <c r="O346">
        <v>342.1</v>
      </c>
      <c r="P346">
        <v>4701.18</v>
      </c>
      <c r="R346">
        <v>4930.619999999999</v>
      </c>
    </row>
    <row r="347" spans="1:19">
      <c r="A347">
        <v>10</v>
      </c>
      <c r="B347" t="s">
        <v>214</v>
      </c>
      <c r="C347" t="s">
        <v>223</v>
      </c>
      <c r="D347">
        <v>12.02</v>
      </c>
      <c r="E347">
        <v>5.54</v>
      </c>
      <c r="F347">
        <v>11.1</v>
      </c>
      <c r="G347">
        <v>7.47</v>
      </c>
      <c r="H347">
        <v>6.92</v>
      </c>
      <c r="I347">
        <v>13.97</v>
      </c>
      <c r="J347">
        <v>6.82</v>
      </c>
      <c r="K347">
        <v>14.47</v>
      </c>
      <c r="L347">
        <v>6.79</v>
      </c>
      <c r="M347">
        <v>14.53</v>
      </c>
      <c r="N347">
        <v>6.21</v>
      </c>
      <c r="O347">
        <v>6.12</v>
      </c>
      <c r="P347">
        <v>111.96000000000001</v>
      </c>
      <c r="R347">
        <v>79.98</v>
      </c>
    </row>
    <row r="348" spans="1:19">
      <c r="A348">
        <v>11</v>
      </c>
      <c r="B348" t="s">
        <v>214</v>
      </c>
      <c r="C348" t="s">
        <v>224</v>
      </c>
      <c r="D348">
        <v>17.899999999999999</v>
      </c>
      <c r="E348">
        <v>16.71</v>
      </c>
      <c r="F348">
        <v>21.72</v>
      </c>
      <c r="G348">
        <v>20.22</v>
      </c>
      <c r="H348">
        <v>17.940000000000001</v>
      </c>
      <c r="I348">
        <v>20.21</v>
      </c>
      <c r="J348">
        <v>22.43</v>
      </c>
      <c r="K348">
        <v>24.44</v>
      </c>
      <c r="L348">
        <v>17.54</v>
      </c>
      <c r="M348">
        <v>18.809999999999999</v>
      </c>
      <c r="N348">
        <v>17.91</v>
      </c>
      <c r="O348">
        <v>16.64</v>
      </c>
      <c r="P348">
        <v>232.46999999999997</v>
      </c>
      <c r="R348">
        <v>226.78999999999994</v>
      </c>
    </row>
    <row r="349" spans="1:19">
      <c r="A349">
        <v>12</v>
      </c>
      <c r="B349" t="s">
        <v>214</v>
      </c>
      <c r="C349" t="s">
        <v>225</v>
      </c>
      <c r="D349">
        <v>73.38</v>
      </c>
      <c r="E349">
        <v>56.28</v>
      </c>
      <c r="F349">
        <v>43.35</v>
      </c>
      <c r="G349">
        <v>74.72</v>
      </c>
      <c r="H349">
        <v>72.319999999999993</v>
      </c>
      <c r="I349">
        <v>81.64</v>
      </c>
      <c r="J349">
        <v>81.27</v>
      </c>
      <c r="K349">
        <v>66.86</v>
      </c>
      <c r="L349">
        <v>71.569999999999993</v>
      </c>
      <c r="M349">
        <v>76.17</v>
      </c>
      <c r="N349">
        <v>9.7799999999999994</v>
      </c>
      <c r="O349">
        <v>48.6</v>
      </c>
      <c r="P349">
        <v>755.93999999999983</v>
      </c>
      <c r="R349">
        <v>790.3900000000001</v>
      </c>
    </row>
    <row r="350" spans="1:19">
      <c r="A350">
        <v>13</v>
      </c>
      <c r="B350" t="s">
        <v>214</v>
      </c>
      <c r="C350" t="s">
        <v>226</v>
      </c>
      <c r="D350">
        <v>6.43</v>
      </c>
      <c r="E350">
        <v>12.64</v>
      </c>
      <c r="F350">
        <v>21.3</v>
      </c>
      <c r="G350">
        <v>11.22</v>
      </c>
      <c r="H350">
        <v>13.1</v>
      </c>
      <c r="I350">
        <v>11.33</v>
      </c>
      <c r="J350">
        <v>8.48</v>
      </c>
      <c r="K350">
        <v>13.39</v>
      </c>
      <c r="L350">
        <v>13.1</v>
      </c>
      <c r="M350">
        <v>7.2</v>
      </c>
      <c r="N350">
        <v>11.43</v>
      </c>
      <c r="O350">
        <v>12.69</v>
      </c>
      <c r="P350">
        <v>142.31</v>
      </c>
      <c r="Q350">
        <v>55287.65</v>
      </c>
      <c r="R350">
        <v>97.83</v>
      </c>
      <c r="S350">
        <v>53641.58</v>
      </c>
    </row>
    <row r="352" spans="1:19">
      <c r="B352" t="s">
        <v>227</v>
      </c>
    </row>
    <row r="353" spans="1:19">
      <c r="A353">
        <v>1</v>
      </c>
      <c r="B353" t="s">
        <v>227</v>
      </c>
      <c r="C353" t="s">
        <v>228</v>
      </c>
      <c r="D353">
        <v>475.37</v>
      </c>
      <c r="E353">
        <v>357.67</v>
      </c>
      <c r="F353">
        <v>489.37</v>
      </c>
      <c r="G353">
        <v>455.17</v>
      </c>
      <c r="H353">
        <v>491.66</v>
      </c>
      <c r="I353">
        <v>474.71</v>
      </c>
      <c r="J353">
        <v>514.08000000000004</v>
      </c>
      <c r="K353">
        <v>549.70000000000005</v>
      </c>
      <c r="L353">
        <v>497.33</v>
      </c>
      <c r="M353">
        <v>492.19</v>
      </c>
      <c r="N353">
        <v>399.15</v>
      </c>
      <c r="O353">
        <v>405.43</v>
      </c>
      <c r="P353">
        <v>5601.829999999999</v>
      </c>
      <c r="R353">
        <v>6163.2699999999995</v>
      </c>
    </row>
    <row r="354" spans="1:19">
      <c r="A354">
        <v>2</v>
      </c>
      <c r="B354" t="s">
        <v>227</v>
      </c>
      <c r="C354" t="s">
        <v>229</v>
      </c>
      <c r="D354">
        <v>306.61</v>
      </c>
      <c r="E354">
        <v>266.45</v>
      </c>
      <c r="F354">
        <v>315.13</v>
      </c>
      <c r="G354">
        <v>331.46</v>
      </c>
      <c r="H354">
        <v>345.14</v>
      </c>
      <c r="I354">
        <v>319.79000000000002</v>
      </c>
      <c r="J354">
        <v>337.95</v>
      </c>
      <c r="K354">
        <v>349.7</v>
      </c>
      <c r="L354">
        <v>293.02999999999997</v>
      </c>
      <c r="M354">
        <v>337.73</v>
      </c>
      <c r="N354">
        <v>276.91000000000003</v>
      </c>
      <c r="O354">
        <v>304.8</v>
      </c>
      <c r="P354">
        <v>3784.6999999999994</v>
      </c>
      <c r="R354">
        <v>3703.4999999999995</v>
      </c>
    </row>
    <row r="355" spans="1:19">
      <c r="A355">
        <v>3</v>
      </c>
      <c r="B355" t="s">
        <v>227</v>
      </c>
      <c r="C355" t="s">
        <v>230</v>
      </c>
      <c r="D355">
        <v>45.94</v>
      </c>
      <c r="E355">
        <v>39.1</v>
      </c>
      <c r="F355">
        <v>47.61</v>
      </c>
      <c r="G355">
        <v>53.3</v>
      </c>
      <c r="H355">
        <v>49.03</v>
      </c>
      <c r="I355">
        <v>47.92</v>
      </c>
      <c r="J355">
        <v>50.15</v>
      </c>
      <c r="K355">
        <v>63.03</v>
      </c>
      <c r="L355">
        <v>52.15</v>
      </c>
      <c r="M355">
        <v>57.6</v>
      </c>
      <c r="N355">
        <v>47.91</v>
      </c>
      <c r="O355">
        <v>51.03</v>
      </c>
      <c r="P355">
        <v>604.76999999999987</v>
      </c>
      <c r="R355">
        <v>569.68000000000006</v>
      </c>
    </row>
    <row r="356" spans="1:19">
      <c r="A356">
        <v>4</v>
      </c>
      <c r="B356" t="s">
        <v>227</v>
      </c>
      <c r="C356" t="s">
        <v>231</v>
      </c>
      <c r="D356">
        <v>34.450000000000003</v>
      </c>
      <c r="E356">
        <v>31.09</v>
      </c>
      <c r="F356">
        <v>39.299999999999997</v>
      </c>
      <c r="G356">
        <v>33.81</v>
      </c>
      <c r="H356">
        <v>34.090000000000003</v>
      </c>
      <c r="I356">
        <v>38.049999999999997</v>
      </c>
      <c r="J356">
        <v>37.42</v>
      </c>
      <c r="K356">
        <v>55.13</v>
      </c>
      <c r="L356">
        <v>42.16</v>
      </c>
      <c r="M356">
        <v>41.28</v>
      </c>
      <c r="N356">
        <v>35.42</v>
      </c>
      <c r="O356">
        <v>32.75</v>
      </c>
      <c r="P356">
        <v>454.95</v>
      </c>
      <c r="R356">
        <v>418.81000000000006</v>
      </c>
    </row>
    <row r="357" spans="1:19">
      <c r="A357">
        <v>5</v>
      </c>
      <c r="B357" t="s">
        <v>227</v>
      </c>
      <c r="C357" t="s">
        <v>232</v>
      </c>
      <c r="D357">
        <v>475.32</v>
      </c>
      <c r="E357">
        <v>413.39</v>
      </c>
      <c r="F357">
        <v>509.52</v>
      </c>
      <c r="G357">
        <v>479.05</v>
      </c>
      <c r="H357">
        <v>536.88</v>
      </c>
      <c r="I357">
        <v>510.54</v>
      </c>
      <c r="J357">
        <v>507.98</v>
      </c>
      <c r="K357">
        <v>575.05999999999995</v>
      </c>
      <c r="L357">
        <v>523.69000000000005</v>
      </c>
      <c r="M357">
        <v>526.41999999999996</v>
      </c>
      <c r="N357">
        <v>466.77</v>
      </c>
      <c r="O357">
        <v>485.66</v>
      </c>
      <c r="P357">
        <v>6010.2800000000007</v>
      </c>
      <c r="R357">
        <v>6225.9699999999993</v>
      </c>
    </row>
    <row r="358" spans="1:19">
      <c r="A358">
        <v>6</v>
      </c>
      <c r="B358" t="s">
        <v>227</v>
      </c>
      <c r="C358" t="s">
        <v>233</v>
      </c>
      <c r="D358">
        <v>324.87</v>
      </c>
      <c r="E358">
        <v>224.2</v>
      </c>
      <c r="F358">
        <v>301.54000000000002</v>
      </c>
      <c r="G358">
        <v>378.97</v>
      </c>
      <c r="H358">
        <v>323.55</v>
      </c>
      <c r="I358">
        <v>309.93</v>
      </c>
      <c r="J358">
        <v>340.23</v>
      </c>
      <c r="K358">
        <v>403.86</v>
      </c>
      <c r="L358">
        <v>329</v>
      </c>
      <c r="M358">
        <v>314.36</v>
      </c>
      <c r="N358">
        <v>265.98</v>
      </c>
      <c r="O358">
        <v>280.89999999999998</v>
      </c>
      <c r="P358">
        <v>3797.3900000000003</v>
      </c>
      <c r="R358">
        <v>3756.33</v>
      </c>
    </row>
    <row r="359" spans="1:19">
      <c r="A359">
        <v>7</v>
      </c>
      <c r="B359" t="s">
        <v>227</v>
      </c>
      <c r="C359" t="s">
        <v>234</v>
      </c>
      <c r="D359">
        <v>246.27</v>
      </c>
      <c r="E359">
        <v>207.25</v>
      </c>
      <c r="F359">
        <v>258.69</v>
      </c>
      <c r="G359">
        <v>282.77</v>
      </c>
      <c r="H359">
        <v>287.18</v>
      </c>
      <c r="I359">
        <v>299.60000000000002</v>
      </c>
      <c r="J359">
        <v>303.27</v>
      </c>
      <c r="K359">
        <v>335.25</v>
      </c>
      <c r="L359">
        <v>290.31</v>
      </c>
      <c r="M359">
        <v>301.95</v>
      </c>
      <c r="N359">
        <v>248.09</v>
      </c>
      <c r="O359">
        <v>269.69</v>
      </c>
      <c r="P359">
        <v>3330.32</v>
      </c>
      <c r="R359">
        <v>2941.05</v>
      </c>
    </row>
    <row r="360" spans="1:19">
      <c r="A360">
        <v>8</v>
      </c>
      <c r="B360" t="s">
        <v>227</v>
      </c>
      <c r="C360" t="s">
        <v>235</v>
      </c>
      <c r="D360">
        <v>84.02</v>
      </c>
      <c r="E360">
        <v>72.48</v>
      </c>
      <c r="F360">
        <v>99.74</v>
      </c>
      <c r="G360">
        <v>88.04</v>
      </c>
      <c r="H360">
        <v>95.3</v>
      </c>
      <c r="I360">
        <v>85.2</v>
      </c>
      <c r="J360">
        <v>102.42</v>
      </c>
      <c r="K360">
        <v>106.48</v>
      </c>
      <c r="L360">
        <v>92.7</v>
      </c>
      <c r="M360">
        <v>98.8</v>
      </c>
      <c r="N360">
        <v>79.349999999999994</v>
      </c>
      <c r="O360">
        <v>80.05</v>
      </c>
      <c r="P360">
        <v>1084.5800000000002</v>
      </c>
      <c r="R360">
        <v>1257.8399999999997</v>
      </c>
    </row>
    <row r="361" spans="1:19">
      <c r="A361">
        <v>9</v>
      </c>
      <c r="B361" t="s">
        <v>227</v>
      </c>
      <c r="C361" t="s">
        <v>236</v>
      </c>
      <c r="D361">
        <v>59.49</v>
      </c>
      <c r="E361">
        <v>50.79</v>
      </c>
      <c r="F361">
        <v>55.86</v>
      </c>
      <c r="G361">
        <v>62.16</v>
      </c>
      <c r="H361">
        <v>62.63</v>
      </c>
      <c r="I361">
        <v>67.489999999999995</v>
      </c>
      <c r="J361">
        <v>72.430000000000007</v>
      </c>
      <c r="K361">
        <v>83.88</v>
      </c>
      <c r="L361">
        <v>57.43</v>
      </c>
      <c r="M361">
        <v>66.69</v>
      </c>
      <c r="N361">
        <v>56.75</v>
      </c>
      <c r="O361">
        <v>58.61</v>
      </c>
      <c r="P361">
        <v>754.20999999999992</v>
      </c>
      <c r="R361">
        <v>707.52</v>
      </c>
    </row>
    <row r="362" spans="1:19">
      <c r="A362">
        <v>10</v>
      </c>
      <c r="B362" t="s">
        <v>227</v>
      </c>
      <c r="C362" t="s">
        <v>237</v>
      </c>
      <c r="D362">
        <v>260.18</v>
      </c>
      <c r="E362">
        <v>211.84</v>
      </c>
      <c r="F362">
        <v>290.77</v>
      </c>
      <c r="G362">
        <v>259.17</v>
      </c>
      <c r="H362">
        <v>280.20999999999998</v>
      </c>
      <c r="I362">
        <v>297.55</v>
      </c>
      <c r="J362">
        <v>291.76</v>
      </c>
      <c r="K362">
        <v>306.86</v>
      </c>
      <c r="L362">
        <v>272.83999999999997</v>
      </c>
      <c r="M362">
        <v>290.70999999999998</v>
      </c>
      <c r="N362">
        <v>236.33</v>
      </c>
      <c r="O362">
        <v>266.41000000000003</v>
      </c>
      <c r="P362">
        <v>3264.63</v>
      </c>
      <c r="R362">
        <v>3284.4299999999994</v>
      </c>
    </row>
    <row r="363" spans="1:19">
      <c r="A363">
        <v>11</v>
      </c>
      <c r="B363" t="s">
        <v>227</v>
      </c>
      <c r="C363" t="s">
        <v>238</v>
      </c>
      <c r="D363">
        <v>105.06</v>
      </c>
      <c r="E363">
        <v>85.83</v>
      </c>
      <c r="F363">
        <v>104.87</v>
      </c>
      <c r="G363">
        <v>95.89</v>
      </c>
      <c r="H363">
        <v>119.42</v>
      </c>
      <c r="I363">
        <v>117.3</v>
      </c>
      <c r="J363">
        <v>130.18</v>
      </c>
      <c r="K363">
        <v>131.24</v>
      </c>
      <c r="L363">
        <v>124</v>
      </c>
      <c r="M363">
        <v>120.53</v>
      </c>
      <c r="N363">
        <v>100.82</v>
      </c>
      <c r="O363">
        <v>92.74</v>
      </c>
      <c r="P363">
        <v>1327.8799999999999</v>
      </c>
      <c r="R363">
        <v>490.95</v>
      </c>
    </row>
    <row r="364" spans="1:19">
      <c r="A364">
        <v>12</v>
      </c>
      <c r="B364" t="s">
        <v>227</v>
      </c>
      <c r="C364" t="s">
        <v>239</v>
      </c>
      <c r="D364">
        <v>77.44</v>
      </c>
      <c r="E364">
        <v>63.23</v>
      </c>
      <c r="F364">
        <v>71.239999999999995</v>
      </c>
      <c r="G364">
        <v>70.45</v>
      </c>
      <c r="H364">
        <v>80.37</v>
      </c>
      <c r="I364">
        <v>83.29</v>
      </c>
      <c r="J364">
        <v>90.1</v>
      </c>
      <c r="K364">
        <v>110.73</v>
      </c>
      <c r="L364">
        <v>89.12</v>
      </c>
      <c r="M364">
        <v>89.55</v>
      </c>
      <c r="N364">
        <v>82.38</v>
      </c>
      <c r="O364">
        <v>77.5</v>
      </c>
      <c r="P364">
        <v>985.4</v>
      </c>
      <c r="R364">
        <v>883.9899999999999</v>
      </c>
    </row>
    <row r="365" spans="1:19">
      <c r="A365">
        <v>13</v>
      </c>
      <c r="B365" t="s">
        <v>227</v>
      </c>
      <c r="C365" t="s">
        <v>227</v>
      </c>
      <c r="D365">
        <v>1631.56</v>
      </c>
      <c r="E365">
        <v>1347.35</v>
      </c>
      <c r="F365">
        <v>1653.45</v>
      </c>
      <c r="G365">
        <v>1486.59</v>
      </c>
      <c r="H365">
        <v>1671.76</v>
      </c>
      <c r="I365">
        <v>1678.85</v>
      </c>
      <c r="J365">
        <v>1697.31</v>
      </c>
      <c r="K365">
        <v>1729.92</v>
      </c>
      <c r="L365">
        <v>1519.66</v>
      </c>
      <c r="M365">
        <v>1687.85</v>
      </c>
      <c r="N365">
        <v>1426.87</v>
      </c>
      <c r="O365">
        <v>1560.8</v>
      </c>
      <c r="P365">
        <v>19091.969999999998</v>
      </c>
      <c r="R365">
        <v>18889.810000000001</v>
      </c>
    </row>
    <row r="366" spans="1:19">
      <c r="A366">
        <v>14</v>
      </c>
      <c r="B366" t="s">
        <v>227</v>
      </c>
      <c r="C366" t="s">
        <v>240</v>
      </c>
      <c r="D366">
        <v>410.17</v>
      </c>
      <c r="E366">
        <v>355.54</v>
      </c>
      <c r="F366">
        <v>449.27</v>
      </c>
      <c r="G366">
        <v>420.5</v>
      </c>
      <c r="H366">
        <v>473.7</v>
      </c>
      <c r="I366">
        <v>479.64</v>
      </c>
      <c r="J366">
        <v>477.37</v>
      </c>
      <c r="K366">
        <v>536.66999999999996</v>
      </c>
      <c r="L366">
        <v>428.48</v>
      </c>
      <c r="M366">
        <v>489.68</v>
      </c>
      <c r="N366">
        <v>396.92</v>
      </c>
      <c r="O366">
        <v>425.76</v>
      </c>
      <c r="P366">
        <v>5343.7</v>
      </c>
      <c r="R366">
        <v>5286.4100000000008</v>
      </c>
    </row>
    <row r="367" spans="1:19">
      <c r="A367">
        <v>15</v>
      </c>
      <c r="B367" t="s">
        <v>227</v>
      </c>
      <c r="C367" t="s">
        <v>241</v>
      </c>
      <c r="D367">
        <v>36.619999999999997</v>
      </c>
      <c r="E367">
        <v>20.63</v>
      </c>
      <c r="F367">
        <v>29.47</v>
      </c>
      <c r="G367">
        <v>33.81</v>
      </c>
      <c r="H367">
        <v>10.14</v>
      </c>
      <c r="I367">
        <v>21.48</v>
      </c>
      <c r="J367">
        <v>36.94</v>
      </c>
      <c r="K367">
        <v>29.95</v>
      </c>
      <c r="L367">
        <v>19.559999999999999</v>
      </c>
      <c r="M367">
        <v>59.12</v>
      </c>
      <c r="N367">
        <v>23.91</v>
      </c>
      <c r="O367">
        <v>17.79</v>
      </c>
      <c r="P367">
        <v>339.42</v>
      </c>
      <c r="R367">
        <v>347.13000000000005</v>
      </c>
    </row>
    <row r="368" spans="1:19">
      <c r="A368">
        <v>16</v>
      </c>
      <c r="B368" t="s">
        <v>227</v>
      </c>
      <c r="C368" t="s">
        <v>242</v>
      </c>
      <c r="D368">
        <v>50</v>
      </c>
      <c r="E368">
        <v>37</v>
      </c>
      <c r="F368">
        <v>40</v>
      </c>
      <c r="G368">
        <v>34</v>
      </c>
      <c r="H368">
        <v>50</v>
      </c>
      <c r="I368">
        <v>46</v>
      </c>
      <c r="J368">
        <v>38</v>
      </c>
      <c r="K368">
        <v>40</v>
      </c>
      <c r="L368">
        <v>38</v>
      </c>
      <c r="M368">
        <v>43</v>
      </c>
      <c r="N368">
        <v>40</v>
      </c>
      <c r="O368">
        <v>37</v>
      </c>
      <c r="P368">
        <v>493</v>
      </c>
      <c r="Q368">
        <v>56269.03</v>
      </c>
      <c r="R368">
        <v>570</v>
      </c>
      <c r="S368">
        <v>55496.69</v>
      </c>
    </row>
    <row r="370" spans="1:18">
      <c r="B370" t="s">
        <v>243</v>
      </c>
    </row>
    <row r="371" spans="1:18">
      <c r="A371">
        <v>1</v>
      </c>
      <c r="B371" t="s">
        <v>243</v>
      </c>
      <c r="C371" t="s">
        <v>243</v>
      </c>
      <c r="D371">
        <v>826.29</v>
      </c>
      <c r="E371">
        <v>765.78499999999997</v>
      </c>
      <c r="F371">
        <v>917.4</v>
      </c>
      <c r="G371">
        <v>874.35500000000002</v>
      </c>
      <c r="H371">
        <v>974.64499999999998</v>
      </c>
      <c r="I371">
        <v>967.91499999999996</v>
      </c>
      <c r="J371">
        <v>945.625</v>
      </c>
      <c r="K371">
        <v>940.97</v>
      </c>
      <c r="L371">
        <v>910.23</v>
      </c>
      <c r="M371">
        <v>1018.1849999999999</v>
      </c>
      <c r="N371">
        <v>869.10500000000002</v>
      </c>
      <c r="O371">
        <v>909.779</v>
      </c>
      <c r="P371">
        <v>10920.284</v>
      </c>
      <c r="R371">
        <v>10808.065000000001</v>
      </c>
    </row>
    <row r="372" spans="1:18">
      <c r="A372">
        <v>2</v>
      </c>
      <c r="B372" t="s">
        <v>243</v>
      </c>
      <c r="C372" t="s">
        <v>244</v>
      </c>
      <c r="D372">
        <v>100.03</v>
      </c>
      <c r="E372">
        <v>97.11</v>
      </c>
      <c r="F372">
        <v>132.22999999999999</v>
      </c>
      <c r="G372">
        <v>116.355</v>
      </c>
      <c r="H372">
        <v>127.37</v>
      </c>
      <c r="I372">
        <v>116.13500000000001</v>
      </c>
      <c r="J372">
        <v>114.12</v>
      </c>
      <c r="K372">
        <v>122.72</v>
      </c>
      <c r="L372">
        <v>116.97</v>
      </c>
      <c r="M372">
        <v>134.79499999999999</v>
      </c>
      <c r="N372">
        <v>106.19499999999999</v>
      </c>
      <c r="O372">
        <v>107.52500000000001</v>
      </c>
      <c r="P372">
        <v>1391.5550000000001</v>
      </c>
      <c r="R372">
        <v>1451.5649999999998</v>
      </c>
    </row>
    <row r="373" spans="1:18">
      <c r="A373">
        <v>3</v>
      </c>
      <c r="B373" t="s">
        <v>243</v>
      </c>
      <c r="C373" t="s">
        <v>245</v>
      </c>
      <c r="D373">
        <v>63.06</v>
      </c>
      <c r="E373">
        <v>61.38</v>
      </c>
      <c r="F373">
        <v>95.734999999999999</v>
      </c>
      <c r="G373">
        <v>86.17</v>
      </c>
      <c r="H373">
        <v>93.435000000000002</v>
      </c>
      <c r="I373">
        <v>83.74</v>
      </c>
      <c r="J373">
        <v>72.215000000000003</v>
      </c>
      <c r="K373">
        <v>89.465000000000003</v>
      </c>
      <c r="L373">
        <v>78.89</v>
      </c>
      <c r="M373">
        <v>90.56</v>
      </c>
      <c r="N373">
        <v>68.575000000000003</v>
      </c>
      <c r="O373">
        <v>69.760000000000005</v>
      </c>
      <c r="P373">
        <v>952.98500000000013</v>
      </c>
      <c r="R373">
        <v>957.74</v>
      </c>
    </row>
    <row r="374" spans="1:18">
      <c r="A374">
        <v>4</v>
      </c>
      <c r="B374" t="s">
        <v>243</v>
      </c>
      <c r="C374" t="s">
        <v>246</v>
      </c>
      <c r="D374">
        <v>89.61</v>
      </c>
      <c r="E374">
        <v>67.36</v>
      </c>
      <c r="F374">
        <v>81.569999999999993</v>
      </c>
      <c r="G374">
        <v>80.13</v>
      </c>
      <c r="H374">
        <v>84.545000000000002</v>
      </c>
      <c r="I374">
        <v>81.28</v>
      </c>
      <c r="J374">
        <v>77.540000000000006</v>
      </c>
      <c r="K374">
        <v>75.534999999999997</v>
      </c>
      <c r="L374">
        <v>76.004999999999995</v>
      </c>
      <c r="M374">
        <v>93.76</v>
      </c>
      <c r="N374">
        <v>73.394999999999996</v>
      </c>
      <c r="O374">
        <v>73.064999999999998</v>
      </c>
      <c r="P374">
        <v>953.79499999999985</v>
      </c>
      <c r="R374">
        <v>985.2700000000001</v>
      </c>
    </row>
    <row r="375" spans="1:18">
      <c r="A375">
        <v>5</v>
      </c>
      <c r="B375" t="s">
        <v>243</v>
      </c>
      <c r="C375" t="s">
        <v>247</v>
      </c>
      <c r="D375">
        <v>189.97499999999999</v>
      </c>
      <c r="E375">
        <v>128.79499999999999</v>
      </c>
      <c r="F375">
        <v>160.63499999999999</v>
      </c>
      <c r="G375">
        <v>83.075000000000003</v>
      </c>
      <c r="H375">
        <v>190.69</v>
      </c>
      <c r="I375">
        <v>221.91499999999999</v>
      </c>
      <c r="J375">
        <v>165.60499999999999</v>
      </c>
      <c r="K375">
        <v>158.64500000000001</v>
      </c>
      <c r="L375">
        <v>117.33</v>
      </c>
      <c r="M375">
        <v>227.905</v>
      </c>
      <c r="N375">
        <v>121.57</v>
      </c>
      <c r="O375">
        <v>132.91</v>
      </c>
      <c r="P375">
        <v>1899.05</v>
      </c>
      <c r="R375">
        <v>2172.1249999999995</v>
      </c>
    </row>
    <row r="376" spans="1:18">
      <c r="A376">
        <v>6</v>
      </c>
      <c r="B376" t="s">
        <v>243</v>
      </c>
      <c r="C376" t="s">
        <v>248</v>
      </c>
      <c r="D376">
        <v>32.36</v>
      </c>
      <c r="E376">
        <v>28.774999999999999</v>
      </c>
      <c r="F376">
        <v>35.21</v>
      </c>
      <c r="G376">
        <v>55.405000000000001</v>
      </c>
      <c r="H376">
        <v>41.08</v>
      </c>
      <c r="I376">
        <v>34.89</v>
      </c>
      <c r="J376">
        <v>34.409999999999997</v>
      </c>
      <c r="K376">
        <v>47.695</v>
      </c>
      <c r="L376">
        <v>36.19</v>
      </c>
      <c r="M376">
        <v>38.619999999999997</v>
      </c>
      <c r="N376">
        <v>29.82</v>
      </c>
      <c r="O376">
        <v>33.825000000000003</v>
      </c>
      <c r="P376">
        <v>448.28</v>
      </c>
      <c r="R376">
        <v>447.16900000000004</v>
      </c>
    </row>
    <row r="377" spans="1:18">
      <c r="A377">
        <v>7</v>
      </c>
      <c r="B377" t="s">
        <v>243</v>
      </c>
      <c r="C377" t="s">
        <v>249</v>
      </c>
      <c r="D377">
        <v>139.69499999999999</v>
      </c>
      <c r="E377">
        <v>130.16499999999999</v>
      </c>
      <c r="F377">
        <v>166.28</v>
      </c>
      <c r="G377">
        <v>165.15</v>
      </c>
      <c r="H377">
        <v>189.565</v>
      </c>
      <c r="I377">
        <v>154.12</v>
      </c>
      <c r="J377">
        <v>209.68</v>
      </c>
      <c r="K377">
        <v>170.30500000000001</v>
      </c>
      <c r="L377">
        <v>206.63499999999999</v>
      </c>
      <c r="M377">
        <v>219.655</v>
      </c>
      <c r="N377">
        <v>154.01499999999999</v>
      </c>
      <c r="O377">
        <v>131.53</v>
      </c>
      <c r="P377">
        <v>2036.7949999999998</v>
      </c>
      <c r="R377">
        <v>1913.1850000000002</v>
      </c>
    </row>
    <row r="378" spans="1:18">
      <c r="A378">
        <v>8</v>
      </c>
      <c r="B378" t="s">
        <v>243</v>
      </c>
      <c r="C378" t="s">
        <v>250</v>
      </c>
      <c r="D378">
        <v>41.475000000000001</v>
      </c>
      <c r="E378">
        <v>41.38</v>
      </c>
      <c r="F378">
        <v>45.375</v>
      </c>
      <c r="G378">
        <v>47.83</v>
      </c>
      <c r="H378">
        <v>45.005000000000003</v>
      </c>
      <c r="I378">
        <v>45.064999999999998</v>
      </c>
      <c r="J378">
        <v>43.695</v>
      </c>
      <c r="K378">
        <v>52.5</v>
      </c>
      <c r="L378">
        <v>51.395000000000003</v>
      </c>
      <c r="M378">
        <v>50.19</v>
      </c>
      <c r="N378">
        <v>41.97</v>
      </c>
      <c r="O378">
        <v>47.234999999999999</v>
      </c>
      <c r="P378">
        <v>553.11500000000001</v>
      </c>
      <c r="R378">
        <v>548.47000000000014</v>
      </c>
    </row>
    <row r="379" spans="1:18">
      <c r="A379">
        <v>9</v>
      </c>
      <c r="B379" t="s">
        <v>243</v>
      </c>
      <c r="C379" t="s">
        <v>251</v>
      </c>
      <c r="D379">
        <v>19.984999999999999</v>
      </c>
      <c r="E379">
        <v>18.86</v>
      </c>
      <c r="F379">
        <v>20.29</v>
      </c>
      <c r="G379">
        <v>25.11</v>
      </c>
      <c r="H379">
        <v>25.945</v>
      </c>
      <c r="I379">
        <v>24.515000000000001</v>
      </c>
      <c r="J379">
        <v>26.82</v>
      </c>
      <c r="K379">
        <v>28.414999999999999</v>
      </c>
      <c r="L379">
        <v>22.32</v>
      </c>
      <c r="M379">
        <v>24.85</v>
      </c>
      <c r="N379">
        <v>18.324999999999999</v>
      </c>
      <c r="O379">
        <v>19.954999999999998</v>
      </c>
      <c r="P379">
        <v>275.38999999999993</v>
      </c>
      <c r="R379">
        <v>276.95</v>
      </c>
    </row>
    <row r="380" spans="1:18">
      <c r="A380">
        <v>10</v>
      </c>
      <c r="B380" t="s">
        <v>243</v>
      </c>
      <c r="C380" t="s">
        <v>252</v>
      </c>
      <c r="D380">
        <v>96.05</v>
      </c>
      <c r="E380">
        <v>88.25</v>
      </c>
      <c r="F380">
        <v>127.37</v>
      </c>
      <c r="G380">
        <v>120.96</v>
      </c>
      <c r="H380">
        <v>141.61500000000001</v>
      </c>
      <c r="I380">
        <v>117.515</v>
      </c>
      <c r="J380">
        <v>113.52500000000001</v>
      </c>
      <c r="K380">
        <v>135.41999999999999</v>
      </c>
      <c r="L380">
        <v>118.315</v>
      </c>
      <c r="M380">
        <v>132.09</v>
      </c>
      <c r="N380">
        <v>107.62</v>
      </c>
      <c r="O380">
        <v>105.58</v>
      </c>
      <c r="P380">
        <v>1404.31</v>
      </c>
      <c r="R380">
        <v>1463.72</v>
      </c>
    </row>
    <row r="381" spans="1:18">
      <c r="A381">
        <v>11</v>
      </c>
      <c r="B381" t="s">
        <v>243</v>
      </c>
      <c r="C381" t="s">
        <v>253</v>
      </c>
      <c r="D381">
        <v>16.73</v>
      </c>
      <c r="E381">
        <v>21.44</v>
      </c>
      <c r="F381">
        <v>18.305</v>
      </c>
      <c r="G381">
        <v>15.49</v>
      </c>
      <c r="H381">
        <v>20.285</v>
      </c>
      <c r="I381">
        <v>17.600000000000001</v>
      </c>
      <c r="J381">
        <v>19.84</v>
      </c>
      <c r="K381">
        <v>22.065000000000001</v>
      </c>
      <c r="L381">
        <v>18.36</v>
      </c>
      <c r="M381">
        <v>23.41</v>
      </c>
      <c r="N381">
        <v>14.545</v>
      </c>
      <c r="O381">
        <v>16.875</v>
      </c>
      <c r="P381">
        <v>224.94499999999999</v>
      </c>
      <c r="R381">
        <v>192.88500000000002</v>
      </c>
    </row>
    <row r="382" spans="1:18">
      <c r="A382">
        <v>12</v>
      </c>
      <c r="B382" t="s">
        <v>243</v>
      </c>
      <c r="C382" t="s">
        <v>254</v>
      </c>
      <c r="D382">
        <v>278.52499999999998</v>
      </c>
      <c r="E382">
        <v>258.95</v>
      </c>
      <c r="F382">
        <v>281.77999999999997</v>
      </c>
      <c r="G382">
        <v>292.27499999999998</v>
      </c>
      <c r="H382">
        <v>322.935</v>
      </c>
      <c r="I382">
        <v>327.64999999999998</v>
      </c>
      <c r="J382">
        <v>251.56</v>
      </c>
      <c r="K382">
        <v>322.27999999999997</v>
      </c>
      <c r="L382">
        <v>272.95</v>
      </c>
      <c r="M382">
        <v>304.19499999999999</v>
      </c>
      <c r="N382">
        <v>249.05</v>
      </c>
      <c r="O382">
        <v>274.54500000000002</v>
      </c>
      <c r="P382">
        <v>3436.6950000000002</v>
      </c>
      <c r="R382">
        <v>3502.9110000000001</v>
      </c>
    </row>
    <row r="383" spans="1:18">
      <c r="A383">
        <v>13</v>
      </c>
      <c r="B383" t="s">
        <v>243</v>
      </c>
      <c r="C383" t="s">
        <v>255</v>
      </c>
      <c r="D383">
        <v>50.954000000000001</v>
      </c>
      <c r="E383">
        <v>45.6</v>
      </c>
      <c r="F383">
        <v>52.814999999999998</v>
      </c>
      <c r="G383">
        <v>58.37</v>
      </c>
      <c r="H383">
        <v>111.485</v>
      </c>
      <c r="I383">
        <v>64.650000000000006</v>
      </c>
      <c r="J383">
        <v>62</v>
      </c>
      <c r="K383">
        <v>82.55</v>
      </c>
      <c r="L383">
        <v>59.555</v>
      </c>
      <c r="M383">
        <v>63.64</v>
      </c>
      <c r="N383">
        <v>70.91</v>
      </c>
      <c r="O383">
        <v>56.12</v>
      </c>
      <c r="P383">
        <v>778.64899999999989</v>
      </c>
      <c r="R383">
        <v>622.81500000000005</v>
      </c>
    </row>
    <row r="384" spans="1:18">
      <c r="A384">
        <v>14</v>
      </c>
      <c r="B384" t="s">
        <v>243</v>
      </c>
      <c r="C384" t="s">
        <v>256</v>
      </c>
      <c r="D384">
        <v>13.395</v>
      </c>
      <c r="E384">
        <v>10.275</v>
      </c>
      <c r="F384">
        <v>12.025</v>
      </c>
      <c r="G384">
        <v>14.7</v>
      </c>
      <c r="H384">
        <v>13.91</v>
      </c>
      <c r="I384">
        <v>17.335000000000001</v>
      </c>
      <c r="J384">
        <v>17.71</v>
      </c>
      <c r="K384">
        <v>21.035</v>
      </c>
      <c r="L384">
        <v>18.690000000000001</v>
      </c>
      <c r="M384">
        <v>20.21</v>
      </c>
      <c r="N384">
        <v>20.079999999999998</v>
      </c>
      <c r="O384">
        <v>16.885000000000002</v>
      </c>
      <c r="P384">
        <v>196.25</v>
      </c>
      <c r="R384">
        <v>175.35499999999999</v>
      </c>
    </row>
    <row r="385" spans="1:19">
      <c r="A385">
        <v>15</v>
      </c>
      <c r="B385" t="s">
        <v>243</v>
      </c>
      <c r="C385" t="s">
        <v>257</v>
      </c>
      <c r="D385">
        <v>176.11500000000001</v>
      </c>
      <c r="E385">
        <v>164.35</v>
      </c>
      <c r="F385">
        <v>175.54499999999999</v>
      </c>
      <c r="G385">
        <v>207.89500000000001</v>
      </c>
      <c r="H385">
        <v>241.13499999999999</v>
      </c>
      <c r="I385">
        <v>211.63</v>
      </c>
      <c r="J385">
        <v>211.565</v>
      </c>
      <c r="K385">
        <v>224.33</v>
      </c>
      <c r="L385">
        <v>198.10499999999999</v>
      </c>
      <c r="M385">
        <v>228.48</v>
      </c>
      <c r="N385">
        <v>181.02</v>
      </c>
      <c r="O385">
        <v>190.04499999999999</v>
      </c>
      <c r="P385">
        <v>2410.2150000000001</v>
      </c>
      <c r="R385">
        <v>2078.6549999999997</v>
      </c>
    </row>
    <row r="386" spans="1:19">
      <c r="A386">
        <v>16</v>
      </c>
      <c r="B386" t="s">
        <v>243</v>
      </c>
      <c r="C386" t="s">
        <v>258</v>
      </c>
      <c r="D386">
        <v>40.045000000000002</v>
      </c>
      <c r="E386">
        <v>36.395000000000003</v>
      </c>
      <c r="F386">
        <v>33.674999999999997</v>
      </c>
      <c r="G386">
        <v>40.914999999999999</v>
      </c>
      <c r="H386">
        <v>42.95</v>
      </c>
      <c r="I386">
        <v>44.2</v>
      </c>
      <c r="J386">
        <v>48.56</v>
      </c>
      <c r="K386">
        <v>50.2</v>
      </c>
      <c r="L386">
        <v>40.57</v>
      </c>
      <c r="M386">
        <v>52.045000000000002</v>
      </c>
      <c r="N386">
        <v>38.814999999999998</v>
      </c>
      <c r="O386">
        <v>38.64</v>
      </c>
      <c r="P386">
        <v>507.01</v>
      </c>
      <c r="R386">
        <v>488.88000000000005</v>
      </c>
    </row>
    <row r="387" spans="1:19">
      <c r="A387">
        <v>17</v>
      </c>
      <c r="B387" t="s">
        <v>243</v>
      </c>
      <c r="C387" t="s">
        <v>259</v>
      </c>
      <c r="D387">
        <v>52.555</v>
      </c>
      <c r="E387">
        <v>45.9</v>
      </c>
      <c r="F387">
        <v>60.284999999999997</v>
      </c>
      <c r="G387">
        <v>52.064999999999998</v>
      </c>
      <c r="H387">
        <v>83.72</v>
      </c>
      <c r="I387">
        <v>90.385000000000005</v>
      </c>
      <c r="J387">
        <v>100.855</v>
      </c>
      <c r="K387">
        <v>102.245</v>
      </c>
      <c r="L387">
        <v>97.28</v>
      </c>
      <c r="M387">
        <v>89.084999999999994</v>
      </c>
      <c r="N387">
        <v>73.31</v>
      </c>
      <c r="O387">
        <v>80.66</v>
      </c>
      <c r="P387">
        <v>928.34499999999991</v>
      </c>
      <c r="R387">
        <v>739.875</v>
      </c>
    </row>
    <row r="388" spans="1:19">
      <c r="A388">
        <v>18</v>
      </c>
      <c r="B388" t="s">
        <v>243</v>
      </c>
      <c r="C388" t="s">
        <v>260</v>
      </c>
      <c r="D388">
        <v>47.674999999999997</v>
      </c>
      <c r="E388">
        <v>44.05</v>
      </c>
      <c r="F388">
        <v>53.784999999999997</v>
      </c>
      <c r="G388">
        <v>60.594999999999999</v>
      </c>
      <c r="H388">
        <v>58.475000000000001</v>
      </c>
      <c r="I388">
        <v>61.02</v>
      </c>
      <c r="J388">
        <v>59.51</v>
      </c>
      <c r="K388">
        <v>70.05</v>
      </c>
      <c r="L388">
        <v>52.115000000000002</v>
      </c>
      <c r="M388">
        <v>72.58</v>
      </c>
      <c r="N388">
        <v>56.615000000000002</v>
      </c>
      <c r="O388">
        <v>54.884999999999998</v>
      </c>
      <c r="P388">
        <v>691.35500000000002</v>
      </c>
      <c r="R388">
        <v>627.36500000000001</v>
      </c>
    </row>
    <row r="389" spans="1:19">
      <c r="A389">
        <v>19</v>
      </c>
      <c r="B389" t="s">
        <v>243</v>
      </c>
      <c r="C389" t="s">
        <v>261</v>
      </c>
      <c r="D389">
        <v>10.295</v>
      </c>
      <c r="E389">
        <v>10.210000000000001</v>
      </c>
      <c r="F389">
        <v>16.344999999999999</v>
      </c>
      <c r="G389">
        <v>12.27</v>
      </c>
      <c r="H389">
        <v>22.36</v>
      </c>
      <c r="I389">
        <v>24.164999999999999</v>
      </c>
      <c r="J389">
        <v>19.975000000000001</v>
      </c>
      <c r="K389">
        <v>21.17</v>
      </c>
      <c r="L389">
        <v>12.015000000000001</v>
      </c>
      <c r="M389">
        <v>8.83</v>
      </c>
      <c r="N389">
        <v>8.8350000000000009</v>
      </c>
      <c r="O389">
        <v>5.08</v>
      </c>
      <c r="P389">
        <v>171.55000000000004</v>
      </c>
      <c r="R389">
        <v>142.52500000000001</v>
      </c>
    </row>
    <row r="390" spans="1:19">
      <c r="A390">
        <v>20</v>
      </c>
      <c r="B390" t="s">
        <v>243</v>
      </c>
      <c r="C390" t="s">
        <v>262</v>
      </c>
      <c r="D390">
        <v>149.05500000000001</v>
      </c>
      <c r="E390">
        <v>137.91999999999999</v>
      </c>
      <c r="F390">
        <v>144.24</v>
      </c>
      <c r="G390">
        <v>120.705</v>
      </c>
      <c r="H390">
        <v>204.83500000000001</v>
      </c>
      <c r="I390">
        <v>200.36500000000001</v>
      </c>
      <c r="J390">
        <v>200.89500000000001</v>
      </c>
      <c r="K390">
        <v>227.345</v>
      </c>
      <c r="L390">
        <v>181.77500000000001</v>
      </c>
      <c r="M390">
        <v>201.73500000000001</v>
      </c>
      <c r="N390">
        <v>168.96</v>
      </c>
      <c r="O390">
        <v>170.5</v>
      </c>
      <c r="P390">
        <v>2108.3300000000004</v>
      </c>
      <c r="R390">
        <v>1787.1499999999999</v>
      </c>
    </row>
    <row r="391" spans="1:19">
      <c r="A391">
        <v>21</v>
      </c>
      <c r="B391" t="s">
        <v>243</v>
      </c>
      <c r="C391" t="s">
        <v>263</v>
      </c>
      <c r="D391">
        <v>11.77</v>
      </c>
      <c r="E391">
        <v>11.515000000000001</v>
      </c>
      <c r="F391">
        <v>15.025</v>
      </c>
      <c r="G391">
        <v>15.01</v>
      </c>
      <c r="H391">
        <v>15.305</v>
      </c>
      <c r="I391">
        <v>22.59</v>
      </c>
      <c r="J391">
        <v>21.960999999999999</v>
      </c>
      <c r="K391">
        <v>19.64</v>
      </c>
      <c r="L391">
        <v>19.350000000000001</v>
      </c>
      <c r="M391">
        <v>18.774999999999999</v>
      </c>
      <c r="N391">
        <v>16.395</v>
      </c>
      <c r="O391">
        <v>15.994999999999999</v>
      </c>
      <c r="P391">
        <v>203.33100000000002</v>
      </c>
      <c r="R391">
        <v>202.23000000000002</v>
      </c>
    </row>
    <row r="392" spans="1:19">
      <c r="A392">
        <v>22</v>
      </c>
      <c r="B392" t="s">
        <v>243</v>
      </c>
      <c r="C392" t="s">
        <v>264</v>
      </c>
      <c r="D392">
        <v>42.825000000000003</v>
      </c>
      <c r="E392">
        <v>39.585000000000001</v>
      </c>
      <c r="F392">
        <v>44.325000000000003</v>
      </c>
      <c r="G392">
        <v>49.47</v>
      </c>
      <c r="H392">
        <v>50.62</v>
      </c>
      <c r="I392">
        <v>60.51</v>
      </c>
      <c r="J392">
        <v>52.18</v>
      </c>
      <c r="K392">
        <v>54.835000000000001</v>
      </c>
      <c r="L392">
        <v>51.06</v>
      </c>
      <c r="M392">
        <v>51.89</v>
      </c>
      <c r="N392">
        <v>48.6</v>
      </c>
      <c r="O392">
        <v>46.85</v>
      </c>
      <c r="P392">
        <v>592.75</v>
      </c>
      <c r="R392">
        <v>563.00999999999988</v>
      </c>
    </row>
    <row r="393" spans="1:19">
      <c r="A393">
        <v>23</v>
      </c>
      <c r="B393" t="s">
        <v>243</v>
      </c>
      <c r="C393" t="s">
        <v>265</v>
      </c>
      <c r="D393">
        <v>22.74</v>
      </c>
      <c r="E393">
        <v>22.52</v>
      </c>
      <c r="F393">
        <v>24.14</v>
      </c>
      <c r="G393">
        <v>26.66</v>
      </c>
      <c r="H393">
        <v>30.745000000000001</v>
      </c>
      <c r="I393">
        <v>29.32</v>
      </c>
      <c r="J393">
        <v>28.63</v>
      </c>
      <c r="K393">
        <v>30.035</v>
      </c>
      <c r="L393">
        <v>29.46</v>
      </c>
      <c r="M393">
        <v>34.46</v>
      </c>
      <c r="N393">
        <v>24.38</v>
      </c>
      <c r="O393">
        <v>23.015000000000001</v>
      </c>
      <c r="P393">
        <v>326.10499999999996</v>
      </c>
      <c r="Q393">
        <v>33411.089</v>
      </c>
      <c r="R393">
        <v>328.72699999999998</v>
      </c>
      <c r="S393">
        <v>32476.642000000003</v>
      </c>
    </row>
    <row r="394" spans="1:19">
      <c r="P394">
        <v>992895.90600000008</v>
      </c>
      <c r="Q394">
        <v>992895.90599999996</v>
      </c>
      <c r="R394">
        <v>1010778.388</v>
      </c>
    </row>
    <row r="396" spans="1:19">
      <c r="C396" t="s">
        <v>481</v>
      </c>
      <c r="D396" t="s">
        <v>482</v>
      </c>
      <c r="P396">
        <v>2720.262756164384</v>
      </c>
    </row>
    <row r="397" spans="1:19">
      <c r="B397">
        <v>1</v>
      </c>
      <c r="C397" t="s">
        <v>333</v>
      </c>
      <c r="D397">
        <v>412920.42999999993</v>
      </c>
    </row>
    <row r="398" spans="1:19">
      <c r="B398">
        <v>2</v>
      </c>
      <c r="C398" t="s">
        <v>270</v>
      </c>
      <c r="D398">
        <v>113281.06999999998</v>
      </c>
    </row>
    <row r="399" spans="1:19">
      <c r="B399">
        <v>3</v>
      </c>
      <c r="C399" t="s">
        <v>334</v>
      </c>
      <c r="D399">
        <v>56269.03</v>
      </c>
    </row>
    <row r="400" spans="1:19">
      <c r="B400">
        <v>4</v>
      </c>
      <c r="C400" t="s">
        <v>278</v>
      </c>
      <c r="D400">
        <v>58947.141999999993</v>
      </c>
    </row>
    <row r="401" spans="2:4">
      <c r="B401">
        <v>5</v>
      </c>
      <c r="C401" t="s">
        <v>269</v>
      </c>
      <c r="D401">
        <v>55287.65</v>
      </c>
    </row>
    <row r="402" spans="2:4">
      <c r="B402">
        <v>6</v>
      </c>
      <c r="C402" t="s">
        <v>335</v>
      </c>
      <c r="D402">
        <v>33411.089</v>
      </c>
    </row>
    <row r="404" spans="2:4">
      <c r="B404">
        <v>7</v>
      </c>
      <c r="C404" t="s">
        <v>336</v>
      </c>
      <c r="D404">
        <v>9879.61</v>
      </c>
    </row>
    <row r="405" spans="2:4">
      <c r="B405">
        <v>8</v>
      </c>
      <c r="C405" t="s">
        <v>337</v>
      </c>
      <c r="D405">
        <v>17577.960000000003</v>
      </c>
    </row>
    <row r="406" spans="2:4">
      <c r="B406">
        <v>9</v>
      </c>
      <c r="C406" t="s">
        <v>338</v>
      </c>
      <c r="D406">
        <v>13943.440000000002</v>
      </c>
    </row>
    <row r="407" spans="2:4">
      <c r="B407">
        <v>10</v>
      </c>
      <c r="C407" t="s">
        <v>339</v>
      </c>
      <c r="D407">
        <v>14254.230000000003</v>
      </c>
    </row>
    <row r="408" spans="2:4">
      <c r="B408">
        <v>11</v>
      </c>
      <c r="C408" t="s">
        <v>340</v>
      </c>
      <c r="D408">
        <v>17864.900000000001</v>
      </c>
    </row>
    <row r="409" spans="2:4">
      <c r="B409">
        <v>12</v>
      </c>
      <c r="C409" t="s">
        <v>341</v>
      </c>
      <c r="D409">
        <v>16003.550000000003</v>
      </c>
    </row>
    <row r="410" spans="2:4">
      <c r="B410">
        <v>13</v>
      </c>
      <c r="C410" t="s">
        <v>342</v>
      </c>
      <c r="D410">
        <v>13340.680000000002</v>
      </c>
    </row>
    <row r="411" spans="2:4">
      <c r="B411">
        <v>14</v>
      </c>
      <c r="C411" t="s">
        <v>343</v>
      </c>
      <c r="D411">
        <v>10433.555000000002</v>
      </c>
    </row>
    <row r="412" spans="2:4">
      <c r="C412" t="s">
        <v>344</v>
      </c>
      <c r="D412">
        <v>156303.12499999997</v>
      </c>
    </row>
    <row r="413" spans="2:4">
      <c r="D413">
        <v>999717.46100000001</v>
      </c>
    </row>
  </sheetData>
  <mergeCells count="3">
    <mergeCell ref="E1:N1"/>
    <mergeCell ref="E2:N2"/>
    <mergeCell ref="E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68"/>
  <sheetViews>
    <sheetView workbookViewId="0">
      <selection activeCell="A3" sqref="A3:J3"/>
    </sheetView>
  </sheetViews>
  <sheetFormatPr baseColWidth="10" defaultRowHeight="15"/>
  <cols>
    <col min="2" max="2" width="14.42578125" customWidth="1"/>
    <col min="4" max="4" width="23.140625" customWidth="1"/>
    <col min="5" max="5" width="16.85546875" customWidth="1"/>
  </cols>
  <sheetData>
    <row r="1" spans="1:10" ht="15.75">
      <c r="A1" s="186" t="s">
        <v>565</v>
      </c>
      <c r="B1" s="187"/>
      <c r="C1" s="187"/>
      <c r="D1" s="187"/>
      <c r="E1" s="187"/>
      <c r="F1" s="187"/>
      <c r="G1" s="187"/>
      <c r="H1" s="187"/>
      <c r="I1" s="187"/>
      <c r="J1" s="188"/>
    </row>
    <row r="2" spans="1:10" ht="15.75">
      <c r="A2" s="189" t="s">
        <v>566</v>
      </c>
      <c r="B2" s="190"/>
      <c r="C2" s="190"/>
      <c r="D2" s="190"/>
      <c r="E2" s="190"/>
      <c r="F2" s="190"/>
      <c r="G2" s="190"/>
      <c r="H2" s="190"/>
      <c r="I2" s="190"/>
      <c r="J2" s="191"/>
    </row>
    <row r="3" spans="1:10" ht="16.5" thickBot="1">
      <c r="A3" s="192" t="s">
        <v>567</v>
      </c>
      <c r="B3" s="193"/>
      <c r="C3" s="193"/>
      <c r="D3" s="193"/>
      <c r="E3" s="193"/>
      <c r="F3" s="193"/>
      <c r="G3" s="193"/>
      <c r="H3" s="193"/>
      <c r="I3" s="193"/>
      <c r="J3" s="194"/>
    </row>
    <row r="4" spans="1:10" ht="14.45" customHeight="1"/>
    <row r="5" spans="1:10" ht="18.75">
      <c r="A5" s="175" t="s">
        <v>345</v>
      </c>
      <c r="B5" s="176"/>
      <c r="C5" s="176"/>
      <c r="D5" s="176"/>
      <c r="E5" s="176"/>
      <c r="F5" s="176"/>
      <c r="G5" s="176"/>
      <c r="H5" s="176"/>
      <c r="I5" s="176"/>
      <c r="J5" s="177"/>
    </row>
    <row r="6" spans="1:10" ht="60">
      <c r="A6" s="96" t="s">
        <v>346</v>
      </c>
      <c r="B6" s="96" t="s">
        <v>347</v>
      </c>
      <c r="C6" s="96" t="s">
        <v>348</v>
      </c>
      <c r="D6" s="96" t="s">
        <v>330</v>
      </c>
      <c r="E6" s="96" t="s">
        <v>349</v>
      </c>
      <c r="F6" s="97" t="s">
        <v>350</v>
      </c>
      <c r="G6" s="98" t="s">
        <v>351</v>
      </c>
      <c r="H6" s="98" t="s">
        <v>352</v>
      </c>
      <c r="I6" s="98" t="s">
        <v>353</v>
      </c>
      <c r="J6" s="98" t="s">
        <v>354</v>
      </c>
    </row>
    <row r="7" spans="1:10" ht="30">
      <c r="A7" s="99">
        <v>1</v>
      </c>
      <c r="B7" s="100" t="s">
        <v>5</v>
      </c>
      <c r="C7" s="101">
        <v>1</v>
      </c>
      <c r="D7" s="102" t="s">
        <v>4</v>
      </c>
      <c r="E7" s="103" t="s">
        <v>355</v>
      </c>
      <c r="F7" s="104"/>
      <c r="G7" s="105"/>
      <c r="H7" s="106" t="e">
        <f t="shared" ref="H7:H70" si="0">F7/G7</f>
        <v>#DIV/0!</v>
      </c>
      <c r="I7" s="107" t="e">
        <f t="shared" ref="I7:I70" si="1">H7/365</f>
        <v>#DIV/0!</v>
      </c>
      <c r="J7" s="107">
        <f t="shared" ref="J7:J70" si="2">F7/365</f>
        <v>0</v>
      </c>
    </row>
    <row r="8" spans="1:10">
      <c r="A8" s="99">
        <v>2</v>
      </c>
      <c r="B8" s="100" t="s">
        <v>5</v>
      </c>
      <c r="C8" s="101">
        <v>2</v>
      </c>
      <c r="D8" s="31" t="s">
        <v>6</v>
      </c>
      <c r="E8" s="108" t="s">
        <v>8</v>
      </c>
      <c r="F8" s="104">
        <v>1526.29</v>
      </c>
      <c r="G8" s="109"/>
      <c r="H8" s="106" t="e">
        <f t="shared" si="0"/>
        <v>#DIV/0!</v>
      </c>
      <c r="I8" s="107" t="e">
        <f t="shared" si="1"/>
        <v>#DIV/0!</v>
      </c>
      <c r="J8" s="107">
        <f t="shared" si="2"/>
        <v>4.1816164383561647</v>
      </c>
    </row>
    <row r="9" spans="1:10">
      <c r="A9" s="99">
        <v>3</v>
      </c>
      <c r="B9" s="100" t="s">
        <v>5</v>
      </c>
      <c r="C9" s="101">
        <v>3</v>
      </c>
      <c r="D9" s="31" t="s">
        <v>7</v>
      </c>
      <c r="E9" s="108" t="s">
        <v>356</v>
      </c>
      <c r="F9" s="17">
        <v>512.19999999999993</v>
      </c>
      <c r="G9" s="109">
        <v>0.93600000000000005</v>
      </c>
      <c r="H9" s="106">
        <f t="shared" si="0"/>
        <v>547.22222222222217</v>
      </c>
      <c r="I9" s="107">
        <f t="shared" si="1"/>
        <v>1.4992389649923896</v>
      </c>
      <c r="J9" s="107">
        <f t="shared" si="2"/>
        <v>1.4032876712328766</v>
      </c>
    </row>
    <row r="10" spans="1:10">
      <c r="A10" s="99">
        <v>4</v>
      </c>
      <c r="B10" s="100" t="s">
        <v>5</v>
      </c>
      <c r="C10" s="101">
        <v>4</v>
      </c>
      <c r="D10" s="31" t="s">
        <v>8</v>
      </c>
      <c r="E10" s="108" t="s">
        <v>8</v>
      </c>
      <c r="F10" s="104">
        <v>3859.8099999999995</v>
      </c>
      <c r="G10" s="109"/>
      <c r="H10" s="106" t="e">
        <f t="shared" si="0"/>
        <v>#DIV/0!</v>
      </c>
      <c r="I10" s="107" t="e">
        <f t="shared" si="1"/>
        <v>#DIV/0!</v>
      </c>
      <c r="J10" s="107">
        <f t="shared" si="2"/>
        <v>10.574821917808217</v>
      </c>
    </row>
    <row r="11" spans="1:10">
      <c r="A11" s="99">
        <v>5</v>
      </c>
      <c r="B11" s="100" t="s">
        <v>5</v>
      </c>
      <c r="C11" s="101">
        <v>5</v>
      </c>
      <c r="D11" s="31" t="s">
        <v>9</v>
      </c>
      <c r="E11" s="108" t="s">
        <v>8</v>
      </c>
      <c r="F11" s="104">
        <v>1148.21</v>
      </c>
      <c r="G11" s="109"/>
      <c r="H11" s="106" t="e">
        <f t="shared" si="0"/>
        <v>#DIV/0!</v>
      </c>
      <c r="I11" s="107" t="e">
        <f t="shared" si="1"/>
        <v>#DIV/0!</v>
      </c>
      <c r="J11" s="107">
        <f t="shared" si="2"/>
        <v>3.1457808219178083</v>
      </c>
    </row>
    <row r="12" spans="1:10">
      <c r="A12" s="99">
        <v>6</v>
      </c>
      <c r="B12" s="100" t="s">
        <v>5</v>
      </c>
      <c r="C12" s="101">
        <v>6</v>
      </c>
      <c r="D12" s="31" t="s">
        <v>10</v>
      </c>
      <c r="E12" s="108" t="s">
        <v>8</v>
      </c>
      <c r="F12" s="104">
        <v>537.03</v>
      </c>
      <c r="G12" s="109"/>
      <c r="H12" s="106" t="e">
        <f t="shared" si="0"/>
        <v>#DIV/0!</v>
      </c>
      <c r="I12" s="107" t="e">
        <f t="shared" si="1"/>
        <v>#DIV/0!</v>
      </c>
      <c r="J12" s="107">
        <f t="shared" si="2"/>
        <v>1.4713150684931506</v>
      </c>
    </row>
    <row r="13" spans="1:10">
      <c r="A13" s="99">
        <v>7</v>
      </c>
      <c r="B13" s="100" t="s">
        <v>5</v>
      </c>
      <c r="C13" s="101">
        <v>7</v>
      </c>
      <c r="D13" s="12" t="s">
        <v>11</v>
      </c>
      <c r="E13" s="108" t="s">
        <v>272</v>
      </c>
      <c r="F13" s="104">
        <v>1319.71</v>
      </c>
      <c r="G13" s="109">
        <v>0.90949999999999998</v>
      </c>
      <c r="H13" s="106">
        <f t="shared" si="0"/>
        <v>1451.0280373831777</v>
      </c>
      <c r="I13" s="107">
        <f t="shared" si="1"/>
        <v>3.9754192805018564</v>
      </c>
      <c r="J13" s="107">
        <f t="shared" si="2"/>
        <v>3.6156438356164387</v>
      </c>
    </row>
    <row r="14" spans="1:10">
      <c r="A14" s="99">
        <v>8</v>
      </c>
      <c r="B14" s="100" t="s">
        <v>5</v>
      </c>
      <c r="C14" s="101">
        <v>8</v>
      </c>
      <c r="D14" s="102" t="s">
        <v>12</v>
      </c>
      <c r="E14" s="108" t="s">
        <v>272</v>
      </c>
      <c r="F14" s="104">
        <v>899.97</v>
      </c>
      <c r="G14" s="110"/>
      <c r="H14" s="106" t="e">
        <f t="shared" si="0"/>
        <v>#DIV/0!</v>
      </c>
      <c r="I14" s="107" t="e">
        <f t="shared" si="1"/>
        <v>#DIV/0!</v>
      </c>
      <c r="J14" s="107">
        <f t="shared" si="2"/>
        <v>2.4656712328767125</v>
      </c>
    </row>
    <row r="15" spans="1:10">
      <c r="A15" s="99">
        <v>9</v>
      </c>
      <c r="B15" s="100" t="s">
        <v>5</v>
      </c>
      <c r="C15" s="101">
        <v>9</v>
      </c>
      <c r="D15" s="12" t="s">
        <v>13</v>
      </c>
      <c r="E15" s="108" t="s">
        <v>272</v>
      </c>
      <c r="F15" s="104">
        <v>153.14999999999998</v>
      </c>
      <c r="G15" s="109">
        <v>0.58819999999999995</v>
      </c>
      <c r="H15" s="106">
        <f t="shared" si="0"/>
        <v>260.3706222373342</v>
      </c>
      <c r="I15" s="107">
        <f t="shared" si="1"/>
        <v>0.71334417051324439</v>
      </c>
      <c r="J15" s="107">
        <f t="shared" si="2"/>
        <v>0.41958904109589035</v>
      </c>
    </row>
    <row r="16" spans="1:10">
      <c r="A16" s="99">
        <v>10</v>
      </c>
      <c r="B16" s="100" t="s">
        <v>5</v>
      </c>
      <c r="C16" s="101">
        <v>10</v>
      </c>
      <c r="D16" s="102" t="s">
        <v>14</v>
      </c>
      <c r="E16" s="108" t="s">
        <v>272</v>
      </c>
      <c r="F16" s="104">
        <v>720.84</v>
      </c>
      <c r="G16" s="109">
        <v>0.75360000000000005</v>
      </c>
      <c r="H16" s="106">
        <f t="shared" si="0"/>
        <v>956.52866242038215</v>
      </c>
      <c r="I16" s="107">
        <f t="shared" si="1"/>
        <v>2.6206264723846084</v>
      </c>
      <c r="J16" s="107">
        <f t="shared" si="2"/>
        <v>1.9749041095890412</v>
      </c>
    </row>
    <row r="17" spans="1:10">
      <c r="A17" s="99">
        <v>11</v>
      </c>
      <c r="B17" s="100" t="s">
        <v>5</v>
      </c>
      <c r="C17" s="101">
        <v>11</v>
      </c>
      <c r="D17" s="102" t="s">
        <v>15</v>
      </c>
      <c r="E17" s="108" t="s">
        <v>272</v>
      </c>
      <c r="F17" s="104"/>
      <c r="G17" s="109">
        <v>1</v>
      </c>
      <c r="H17" s="106">
        <f t="shared" si="0"/>
        <v>0</v>
      </c>
      <c r="I17" s="107">
        <f t="shared" si="1"/>
        <v>0</v>
      </c>
      <c r="J17" s="107">
        <f t="shared" si="2"/>
        <v>0</v>
      </c>
    </row>
    <row r="18" spans="1:10">
      <c r="A18" s="99">
        <v>12</v>
      </c>
      <c r="B18" s="102" t="s">
        <v>5</v>
      </c>
      <c r="C18" s="101">
        <v>12</v>
      </c>
      <c r="D18" s="102" t="s">
        <v>5</v>
      </c>
      <c r="E18" s="108" t="s">
        <v>273</v>
      </c>
      <c r="F18" s="17">
        <v>1925.76</v>
      </c>
      <c r="G18" s="111">
        <v>0.8306</v>
      </c>
      <c r="H18" s="106">
        <f t="shared" si="0"/>
        <v>2318.5167348904406</v>
      </c>
      <c r="I18" s="107">
        <f t="shared" si="1"/>
        <v>6.3521006435354535</v>
      </c>
      <c r="J18" s="107">
        <f t="shared" si="2"/>
        <v>5.2760547945205483</v>
      </c>
    </row>
    <row r="19" spans="1:10">
      <c r="A19" s="99">
        <v>13</v>
      </c>
      <c r="B19" s="112" t="s">
        <v>214</v>
      </c>
      <c r="C19" s="101">
        <v>1</v>
      </c>
      <c r="D19" s="12" t="s">
        <v>215</v>
      </c>
      <c r="E19" s="112" t="s">
        <v>8</v>
      </c>
      <c r="F19" s="104">
        <v>946.42000000000007</v>
      </c>
      <c r="G19" s="111">
        <v>0.6159</v>
      </c>
      <c r="H19" s="106">
        <f t="shared" si="0"/>
        <v>1536.6455593440494</v>
      </c>
      <c r="I19" s="107">
        <f t="shared" si="1"/>
        <v>4.2099878338193131</v>
      </c>
      <c r="J19" s="107">
        <f t="shared" si="2"/>
        <v>2.5929315068493151</v>
      </c>
    </row>
    <row r="20" spans="1:10">
      <c r="A20" s="99">
        <v>14</v>
      </c>
      <c r="B20" s="112" t="s">
        <v>214</v>
      </c>
      <c r="C20" s="101">
        <v>2</v>
      </c>
      <c r="D20" s="12" t="s">
        <v>216</v>
      </c>
      <c r="E20" s="112" t="s">
        <v>272</v>
      </c>
      <c r="F20" s="104">
        <v>832.09</v>
      </c>
      <c r="G20" s="111">
        <v>1</v>
      </c>
      <c r="H20" s="106">
        <f t="shared" si="0"/>
        <v>832.09</v>
      </c>
      <c r="I20" s="107">
        <f t="shared" si="1"/>
        <v>2.2796986301369864</v>
      </c>
      <c r="J20" s="107">
        <f t="shared" si="2"/>
        <v>2.2796986301369864</v>
      </c>
    </row>
    <row r="21" spans="1:10">
      <c r="A21" s="99">
        <v>15</v>
      </c>
      <c r="B21" s="112" t="s">
        <v>214</v>
      </c>
      <c r="C21" s="101">
        <v>3</v>
      </c>
      <c r="D21" s="12" t="s">
        <v>357</v>
      </c>
      <c r="E21" s="112" t="s">
        <v>272</v>
      </c>
      <c r="F21" s="104">
        <v>159.62000000000003</v>
      </c>
      <c r="G21" s="111">
        <v>0.46179999999999999</v>
      </c>
      <c r="H21" s="106">
        <f t="shared" si="0"/>
        <v>345.64746643568651</v>
      </c>
      <c r="I21" s="107">
        <f t="shared" si="1"/>
        <v>0.94697936009777128</v>
      </c>
      <c r="J21" s="107">
        <f t="shared" si="2"/>
        <v>0.43731506849315077</v>
      </c>
    </row>
    <row r="22" spans="1:10">
      <c r="A22" s="99">
        <v>16</v>
      </c>
      <c r="B22" s="112" t="s">
        <v>214</v>
      </c>
      <c r="C22" s="101">
        <v>4</v>
      </c>
      <c r="D22" s="12" t="s">
        <v>218</v>
      </c>
      <c r="E22" s="112" t="s">
        <v>272</v>
      </c>
      <c r="F22" s="104"/>
      <c r="G22" s="111">
        <v>1</v>
      </c>
      <c r="H22" s="106">
        <f t="shared" si="0"/>
        <v>0</v>
      </c>
      <c r="I22" s="107">
        <f t="shared" si="1"/>
        <v>0</v>
      </c>
      <c r="J22" s="107">
        <f t="shared" si="2"/>
        <v>0</v>
      </c>
    </row>
    <row r="23" spans="1:10">
      <c r="A23" s="99">
        <v>17</v>
      </c>
      <c r="B23" s="112" t="s">
        <v>214</v>
      </c>
      <c r="C23" s="101">
        <v>5</v>
      </c>
      <c r="D23" s="12" t="s">
        <v>219</v>
      </c>
      <c r="E23" s="112" t="s">
        <v>273</v>
      </c>
      <c r="F23" s="17">
        <v>3796.84</v>
      </c>
      <c r="G23" s="113">
        <v>0.63839999999999997</v>
      </c>
      <c r="H23" s="106">
        <f t="shared" si="0"/>
        <v>5947.4310776942357</v>
      </c>
      <c r="I23" s="107">
        <f t="shared" si="1"/>
        <v>16.294331719710236</v>
      </c>
      <c r="J23" s="107">
        <f t="shared" si="2"/>
        <v>10.402301369863014</v>
      </c>
    </row>
    <row r="24" spans="1:10">
      <c r="A24" s="99">
        <v>18</v>
      </c>
      <c r="B24" s="112" t="s">
        <v>214</v>
      </c>
      <c r="C24" s="101">
        <v>6</v>
      </c>
      <c r="D24" s="12" t="s">
        <v>214</v>
      </c>
      <c r="E24" s="112" t="s">
        <v>273</v>
      </c>
      <c r="F24" s="17">
        <v>20323.96</v>
      </c>
      <c r="G24" s="111">
        <v>0.91969999999999996</v>
      </c>
      <c r="H24" s="106">
        <f t="shared" si="0"/>
        <v>22098.466891377622</v>
      </c>
      <c r="I24" s="107">
        <f t="shared" si="1"/>
        <v>60.543744907883898</v>
      </c>
      <c r="J24" s="107">
        <f t="shared" si="2"/>
        <v>55.682082191780822</v>
      </c>
    </row>
    <row r="25" spans="1:10">
      <c r="A25" s="99">
        <v>19</v>
      </c>
      <c r="B25" s="112" t="s">
        <v>214</v>
      </c>
      <c r="C25" s="101">
        <v>7</v>
      </c>
      <c r="D25" s="12" t="s">
        <v>220</v>
      </c>
      <c r="E25" s="112" t="s">
        <v>273</v>
      </c>
      <c r="F25" s="17">
        <v>8619.49</v>
      </c>
      <c r="G25" s="111">
        <v>0.77839999999999998</v>
      </c>
      <c r="H25" s="106">
        <f t="shared" si="0"/>
        <v>11073.342754367934</v>
      </c>
      <c r="I25" s="107">
        <f t="shared" si="1"/>
        <v>30.337925354432695</v>
      </c>
      <c r="J25" s="107">
        <f t="shared" si="2"/>
        <v>23.615041095890412</v>
      </c>
    </row>
    <row r="26" spans="1:10">
      <c r="A26" s="99">
        <v>20</v>
      </c>
      <c r="B26" s="112" t="s">
        <v>214</v>
      </c>
      <c r="C26" s="101">
        <v>8</v>
      </c>
      <c r="D26" s="12" t="s">
        <v>221</v>
      </c>
      <c r="E26" s="114" t="s">
        <v>273</v>
      </c>
      <c r="F26" s="17">
        <v>115.13</v>
      </c>
      <c r="G26" s="113">
        <v>0.19650000000000001</v>
      </c>
      <c r="H26" s="106">
        <f t="shared" si="0"/>
        <v>585.90330788804067</v>
      </c>
      <c r="I26" s="107">
        <f t="shared" si="1"/>
        <v>1.6052145421590156</v>
      </c>
      <c r="J26" s="107">
        <f t="shared" si="2"/>
        <v>0.31542465753424659</v>
      </c>
    </row>
    <row r="27" spans="1:10">
      <c r="A27" s="99">
        <v>21</v>
      </c>
      <c r="B27" s="112" t="s">
        <v>214</v>
      </c>
      <c r="C27" s="101">
        <v>9</v>
      </c>
      <c r="D27" s="12" t="s">
        <v>222</v>
      </c>
      <c r="E27" s="112" t="s">
        <v>273</v>
      </c>
      <c r="F27" s="17">
        <v>4582.92</v>
      </c>
      <c r="G27" s="111">
        <v>0.877</v>
      </c>
      <c r="H27" s="106">
        <f t="shared" si="0"/>
        <v>5225.6784492588367</v>
      </c>
      <c r="I27" s="107">
        <f t="shared" si="1"/>
        <v>14.316927258243389</v>
      </c>
      <c r="J27" s="107">
        <f t="shared" si="2"/>
        <v>12.555945205479452</v>
      </c>
    </row>
    <row r="28" spans="1:10">
      <c r="A28" s="99">
        <v>22</v>
      </c>
      <c r="B28" s="112" t="s">
        <v>214</v>
      </c>
      <c r="C28" s="101">
        <v>10</v>
      </c>
      <c r="D28" s="12" t="s">
        <v>223</v>
      </c>
      <c r="E28" s="112" t="s">
        <v>273</v>
      </c>
      <c r="F28" s="17">
        <v>119.67</v>
      </c>
      <c r="G28" s="110"/>
      <c r="H28" s="106" t="e">
        <f t="shared" si="0"/>
        <v>#DIV/0!</v>
      </c>
      <c r="I28" s="107" t="e">
        <f t="shared" si="1"/>
        <v>#DIV/0!</v>
      </c>
      <c r="J28" s="107">
        <f t="shared" si="2"/>
        <v>0.32786301369863013</v>
      </c>
    </row>
    <row r="29" spans="1:10">
      <c r="A29" s="99">
        <v>23</v>
      </c>
      <c r="B29" s="112" t="s">
        <v>214</v>
      </c>
      <c r="C29" s="101">
        <v>11</v>
      </c>
      <c r="D29" s="12" t="s">
        <v>224</v>
      </c>
      <c r="E29" s="114" t="s">
        <v>273</v>
      </c>
      <c r="F29" s="17">
        <v>243.88</v>
      </c>
      <c r="G29" s="110"/>
      <c r="H29" s="106" t="e">
        <f t="shared" si="0"/>
        <v>#DIV/0!</v>
      </c>
      <c r="I29" s="107" t="e">
        <f t="shared" si="1"/>
        <v>#DIV/0!</v>
      </c>
      <c r="J29" s="107">
        <f t="shared" si="2"/>
        <v>0.66816438356164387</v>
      </c>
    </row>
    <row r="30" spans="1:10">
      <c r="A30" s="99">
        <v>24</v>
      </c>
      <c r="B30" s="112" t="s">
        <v>214</v>
      </c>
      <c r="C30" s="101">
        <v>12</v>
      </c>
      <c r="D30" s="12" t="s">
        <v>225</v>
      </c>
      <c r="E30" s="114" t="s">
        <v>273</v>
      </c>
      <c r="F30" s="17">
        <v>950.37000000000012</v>
      </c>
      <c r="G30" s="111">
        <v>1</v>
      </c>
      <c r="H30" s="106">
        <f t="shared" si="0"/>
        <v>950.37000000000012</v>
      </c>
      <c r="I30" s="107">
        <f t="shared" si="1"/>
        <v>2.6037534246575347</v>
      </c>
      <c r="J30" s="107">
        <f t="shared" si="2"/>
        <v>2.6037534246575347</v>
      </c>
    </row>
    <row r="31" spans="1:10">
      <c r="A31" s="99">
        <v>25</v>
      </c>
      <c r="B31" s="112" t="s">
        <v>214</v>
      </c>
      <c r="C31" s="101">
        <v>13</v>
      </c>
      <c r="D31" s="12" t="s">
        <v>226</v>
      </c>
      <c r="E31" s="112" t="s">
        <v>273</v>
      </c>
      <c r="F31" s="17">
        <v>134.02000000000001</v>
      </c>
      <c r="G31" s="110"/>
      <c r="H31" s="106" t="e">
        <f t="shared" si="0"/>
        <v>#DIV/0!</v>
      </c>
      <c r="I31" s="107" t="e">
        <f t="shared" si="1"/>
        <v>#DIV/0!</v>
      </c>
      <c r="J31" s="107">
        <f t="shared" si="2"/>
        <v>0.36717808219178083</v>
      </c>
    </row>
    <row r="32" spans="1:10">
      <c r="A32" s="99">
        <v>26</v>
      </c>
      <c r="B32" s="112" t="s">
        <v>227</v>
      </c>
      <c r="C32" s="101">
        <v>1</v>
      </c>
      <c r="D32" s="12" t="s">
        <v>228</v>
      </c>
      <c r="E32" s="112" t="s">
        <v>272</v>
      </c>
      <c r="F32" s="104"/>
      <c r="G32" s="111">
        <v>0.81599999999999995</v>
      </c>
      <c r="H32" s="106">
        <f t="shared" si="0"/>
        <v>0</v>
      </c>
      <c r="I32" s="107">
        <f t="shared" si="1"/>
        <v>0</v>
      </c>
      <c r="J32" s="107">
        <f t="shared" si="2"/>
        <v>0</v>
      </c>
    </row>
    <row r="33" spans="1:11">
      <c r="A33" s="99">
        <v>27</v>
      </c>
      <c r="B33" s="112" t="s">
        <v>227</v>
      </c>
      <c r="C33" s="101">
        <v>2</v>
      </c>
      <c r="D33" s="12" t="s">
        <v>229</v>
      </c>
      <c r="E33" s="112" t="s">
        <v>272</v>
      </c>
      <c r="F33" s="104">
        <v>3945.4199999999992</v>
      </c>
      <c r="G33" s="111">
        <v>0.89180000000000004</v>
      </c>
      <c r="H33" s="106">
        <f t="shared" si="0"/>
        <v>4424.1085445167064</v>
      </c>
      <c r="I33" s="107">
        <f t="shared" si="1"/>
        <v>12.120845327443032</v>
      </c>
      <c r="J33" s="107">
        <f t="shared" si="2"/>
        <v>10.809369863013696</v>
      </c>
    </row>
    <row r="34" spans="1:11">
      <c r="A34" s="99">
        <v>28</v>
      </c>
      <c r="B34" s="112" t="s">
        <v>227</v>
      </c>
      <c r="C34" s="101">
        <v>3</v>
      </c>
      <c r="D34" s="12" t="s">
        <v>230</v>
      </c>
      <c r="E34" s="112" t="s">
        <v>272</v>
      </c>
      <c r="F34" s="104">
        <v>662.08000000000015</v>
      </c>
      <c r="G34" s="111">
        <v>1</v>
      </c>
      <c r="H34" s="106">
        <f t="shared" si="0"/>
        <v>662.08000000000015</v>
      </c>
      <c r="I34" s="107">
        <f t="shared" si="1"/>
        <v>1.8139178082191785</v>
      </c>
      <c r="J34" s="107">
        <f t="shared" si="2"/>
        <v>1.8139178082191785</v>
      </c>
    </row>
    <row r="35" spans="1:11">
      <c r="A35" s="99">
        <v>29</v>
      </c>
      <c r="B35" s="112" t="s">
        <v>227</v>
      </c>
      <c r="C35" s="101">
        <v>4</v>
      </c>
      <c r="D35" s="12" t="s">
        <v>231</v>
      </c>
      <c r="E35" s="112" t="s">
        <v>272</v>
      </c>
      <c r="F35" s="104">
        <v>474.19999999999993</v>
      </c>
      <c r="G35" s="111">
        <v>0.75</v>
      </c>
      <c r="H35" s="106">
        <f t="shared" si="0"/>
        <v>632.26666666666654</v>
      </c>
      <c r="I35" s="107">
        <f t="shared" si="1"/>
        <v>1.7322374429223741</v>
      </c>
      <c r="J35" s="107">
        <f t="shared" si="2"/>
        <v>1.2991780821917807</v>
      </c>
    </row>
    <row r="36" spans="1:11">
      <c r="A36" s="99">
        <v>30</v>
      </c>
      <c r="B36" s="112" t="s">
        <v>227</v>
      </c>
      <c r="C36" s="101">
        <v>5</v>
      </c>
      <c r="D36" s="12" t="s">
        <v>232</v>
      </c>
      <c r="E36" s="112" t="s">
        <v>272</v>
      </c>
      <c r="F36" s="104">
        <v>6091.68</v>
      </c>
      <c r="G36" s="111">
        <v>0.9506</v>
      </c>
      <c r="H36" s="106">
        <f t="shared" si="0"/>
        <v>6408.2474226804125</v>
      </c>
      <c r="I36" s="107">
        <f t="shared" si="1"/>
        <v>17.556842253918937</v>
      </c>
      <c r="J36" s="107">
        <f t="shared" si="2"/>
        <v>16.689534246575342</v>
      </c>
    </row>
    <row r="37" spans="1:11">
      <c r="A37" s="99">
        <v>31</v>
      </c>
      <c r="B37" s="112" t="s">
        <v>227</v>
      </c>
      <c r="C37" s="101">
        <v>6</v>
      </c>
      <c r="D37" s="12" t="s">
        <v>233</v>
      </c>
      <c r="E37" s="112" t="s">
        <v>272</v>
      </c>
      <c r="F37" s="104">
        <v>3741.88</v>
      </c>
      <c r="G37" s="111">
        <v>1</v>
      </c>
      <c r="H37" s="106">
        <f t="shared" si="0"/>
        <v>3741.88</v>
      </c>
      <c r="I37" s="107">
        <f t="shared" si="1"/>
        <v>10.251726027397261</v>
      </c>
      <c r="J37" s="107">
        <f t="shared" si="2"/>
        <v>10.251726027397261</v>
      </c>
    </row>
    <row r="38" spans="1:11">
      <c r="A38" s="99">
        <v>32</v>
      </c>
      <c r="B38" s="112" t="s">
        <v>227</v>
      </c>
      <c r="C38" s="101">
        <v>7</v>
      </c>
      <c r="D38" s="12" t="s">
        <v>234</v>
      </c>
      <c r="E38" s="112" t="s">
        <v>272</v>
      </c>
      <c r="F38" s="104">
        <v>3475.0600000000004</v>
      </c>
      <c r="G38" s="111">
        <v>0.99509999999999998</v>
      </c>
      <c r="H38" s="106">
        <f t="shared" si="0"/>
        <v>3492.1716410411018</v>
      </c>
      <c r="I38" s="107">
        <f t="shared" si="1"/>
        <v>9.5675935370989098</v>
      </c>
      <c r="J38" s="107">
        <f t="shared" si="2"/>
        <v>9.5207123287671251</v>
      </c>
    </row>
    <row r="39" spans="1:11">
      <c r="A39" s="99">
        <v>33</v>
      </c>
      <c r="B39" s="112" t="s">
        <v>227</v>
      </c>
      <c r="C39" s="101">
        <v>8</v>
      </c>
      <c r="D39" s="12" t="s">
        <v>235</v>
      </c>
      <c r="E39" s="112" t="s">
        <v>272</v>
      </c>
      <c r="F39" s="104">
        <v>1104.6099999999999</v>
      </c>
      <c r="G39" s="111">
        <v>0.81100000000000005</v>
      </c>
      <c r="H39" s="106">
        <f t="shared" si="0"/>
        <v>1362.034525277435</v>
      </c>
      <c r="I39" s="107">
        <f t="shared" si="1"/>
        <v>3.7316014391162602</v>
      </c>
      <c r="J39" s="107">
        <f t="shared" si="2"/>
        <v>3.0263287671232875</v>
      </c>
    </row>
    <row r="40" spans="1:11">
      <c r="A40" s="99">
        <v>34</v>
      </c>
      <c r="B40" s="112" t="s">
        <v>227</v>
      </c>
      <c r="C40" s="101">
        <v>9</v>
      </c>
      <c r="D40" s="12" t="s">
        <v>236</v>
      </c>
      <c r="E40" s="112" t="s">
        <v>272</v>
      </c>
      <c r="F40" s="104">
        <v>785.01</v>
      </c>
      <c r="G40" s="111">
        <v>0.41670000000000001</v>
      </c>
      <c r="H40" s="106">
        <f t="shared" si="0"/>
        <v>1883.8732901367889</v>
      </c>
      <c r="I40" s="107">
        <f t="shared" si="1"/>
        <v>5.1612966853062714</v>
      </c>
      <c r="J40" s="107">
        <f t="shared" si="2"/>
        <v>2.1507123287671233</v>
      </c>
    </row>
    <row r="41" spans="1:11">
      <c r="A41" s="99">
        <v>35</v>
      </c>
      <c r="B41" s="112" t="s">
        <v>227</v>
      </c>
      <c r="C41" s="101">
        <v>10</v>
      </c>
      <c r="D41" s="12" t="s">
        <v>237</v>
      </c>
      <c r="E41" s="112" t="s">
        <v>272</v>
      </c>
      <c r="F41" s="104">
        <v>3420.3300000000004</v>
      </c>
      <c r="G41" s="111">
        <v>0.95199999999999996</v>
      </c>
      <c r="H41" s="106">
        <f t="shared" si="0"/>
        <v>3592.7836134453787</v>
      </c>
      <c r="I41" s="107">
        <f t="shared" si="1"/>
        <v>9.8432427765626809</v>
      </c>
      <c r="J41" s="107">
        <f t="shared" si="2"/>
        <v>9.3707671232876724</v>
      </c>
    </row>
    <row r="42" spans="1:11">
      <c r="A42" s="99">
        <v>36</v>
      </c>
      <c r="B42" s="112" t="s">
        <v>227</v>
      </c>
      <c r="C42" s="101">
        <v>11</v>
      </c>
      <c r="D42" s="12" t="s">
        <v>238</v>
      </c>
      <c r="E42" s="112" t="s">
        <v>272</v>
      </c>
      <c r="F42" s="104">
        <v>1344.06</v>
      </c>
      <c r="G42" s="111">
        <v>1</v>
      </c>
      <c r="H42" s="106">
        <f t="shared" si="0"/>
        <v>1344.06</v>
      </c>
      <c r="I42" s="107">
        <f t="shared" si="1"/>
        <v>3.6823561643835614</v>
      </c>
      <c r="J42" s="107">
        <f t="shared" si="2"/>
        <v>3.6823561643835614</v>
      </c>
    </row>
    <row r="43" spans="1:11">
      <c r="A43" s="99">
        <v>37</v>
      </c>
      <c r="B43" s="112" t="s">
        <v>227</v>
      </c>
      <c r="C43" s="101">
        <v>12</v>
      </c>
      <c r="D43" s="12" t="s">
        <v>239</v>
      </c>
      <c r="E43" s="112" t="s">
        <v>272</v>
      </c>
      <c r="F43" s="104">
        <v>1062.67</v>
      </c>
      <c r="G43" s="111">
        <v>1</v>
      </c>
      <c r="H43" s="106">
        <f t="shared" si="0"/>
        <v>1062.67</v>
      </c>
      <c r="I43" s="107">
        <f t="shared" si="1"/>
        <v>2.9114246575342468</v>
      </c>
      <c r="J43" s="107">
        <f t="shared" si="2"/>
        <v>2.9114246575342468</v>
      </c>
    </row>
    <row r="44" spans="1:11">
      <c r="A44" s="99">
        <v>38</v>
      </c>
      <c r="B44" s="112" t="s">
        <v>227</v>
      </c>
      <c r="C44" s="101">
        <v>13</v>
      </c>
      <c r="D44" s="12" t="s">
        <v>227</v>
      </c>
      <c r="E44" s="112" t="s">
        <v>272</v>
      </c>
      <c r="F44" s="104">
        <v>19733.54</v>
      </c>
      <c r="G44" s="111">
        <v>0.92490000000000006</v>
      </c>
      <c r="H44" s="106">
        <f t="shared" si="0"/>
        <v>21335.863336576927</v>
      </c>
      <c r="I44" s="107">
        <f t="shared" si="1"/>
        <v>58.454420100210761</v>
      </c>
      <c r="J44" s="107">
        <f t="shared" si="2"/>
        <v>54.064493150684932</v>
      </c>
    </row>
    <row r="45" spans="1:11">
      <c r="A45" s="99">
        <v>39</v>
      </c>
      <c r="B45" s="112" t="s">
        <v>227</v>
      </c>
      <c r="C45" s="101">
        <v>14</v>
      </c>
      <c r="D45" s="12" t="s">
        <v>240</v>
      </c>
      <c r="E45" s="112" t="s">
        <v>272</v>
      </c>
      <c r="F45" s="104">
        <v>5525.55</v>
      </c>
      <c r="G45" s="111">
        <v>1</v>
      </c>
      <c r="H45" s="106">
        <f t="shared" si="0"/>
        <v>5525.55</v>
      </c>
      <c r="I45" s="107">
        <f t="shared" si="1"/>
        <v>15.138493150684932</v>
      </c>
      <c r="J45" s="107">
        <f t="shared" si="2"/>
        <v>15.138493150684932</v>
      </c>
      <c r="K45" t="s">
        <v>359</v>
      </c>
    </row>
    <row r="46" spans="1:11">
      <c r="A46" s="99">
        <v>40</v>
      </c>
      <c r="B46" s="112" t="s">
        <v>227</v>
      </c>
      <c r="C46" s="101">
        <v>15</v>
      </c>
      <c r="D46" s="12" t="s">
        <v>241</v>
      </c>
      <c r="E46" s="112" t="s">
        <v>272</v>
      </c>
      <c r="F46" s="104">
        <v>331.11999999999995</v>
      </c>
      <c r="G46" s="111">
        <v>1</v>
      </c>
      <c r="H46" s="106">
        <f t="shared" si="0"/>
        <v>331.11999999999995</v>
      </c>
      <c r="I46" s="107">
        <f t="shared" si="1"/>
        <v>0.90717808219178064</v>
      </c>
      <c r="J46" s="107">
        <f t="shared" si="2"/>
        <v>0.90717808219178064</v>
      </c>
    </row>
    <row r="47" spans="1:11">
      <c r="A47" s="99">
        <v>41</v>
      </c>
      <c r="B47" s="112" t="s">
        <v>227</v>
      </c>
      <c r="C47" s="101">
        <v>16</v>
      </c>
      <c r="D47" s="35" t="s">
        <v>242</v>
      </c>
      <c r="E47" s="112" t="s">
        <v>358</v>
      </c>
      <c r="F47" s="104"/>
      <c r="G47" s="111">
        <v>1</v>
      </c>
      <c r="H47" s="106">
        <f t="shared" si="0"/>
        <v>0</v>
      </c>
      <c r="I47" s="107">
        <f t="shared" si="1"/>
        <v>0</v>
      </c>
      <c r="J47" s="107">
        <f t="shared" si="2"/>
        <v>0</v>
      </c>
      <c r="K47" t="s">
        <v>359</v>
      </c>
    </row>
    <row r="48" spans="1:11">
      <c r="A48" s="99">
        <v>42</v>
      </c>
      <c r="B48" s="18" t="s">
        <v>26</v>
      </c>
      <c r="C48" s="101">
        <v>1</v>
      </c>
      <c r="D48" s="12" t="s">
        <v>26</v>
      </c>
      <c r="E48" s="112" t="s">
        <v>273</v>
      </c>
      <c r="F48" s="17">
        <v>1641.48</v>
      </c>
      <c r="G48" s="111">
        <v>1</v>
      </c>
      <c r="H48" s="106">
        <f t="shared" si="0"/>
        <v>1641.48</v>
      </c>
      <c r="I48" s="107">
        <f t="shared" si="1"/>
        <v>4.4972054794520551</v>
      </c>
      <c r="J48" s="107">
        <f t="shared" si="2"/>
        <v>4.4972054794520551</v>
      </c>
      <c r="K48" t="s">
        <v>360</v>
      </c>
    </row>
    <row r="49" spans="1:11">
      <c r="A49" s="99">
        <v>43</v>
      </c>
      <c r="B49" s="18" t="s">
        <v>26</v>
      </c>
      <c r="C49" s="101">
        <v>2</v>
      </c>
      <c r="D49" s="12" t="s">
        <v>27</v>
      </c>
      <c r="E49" s="112" t="s">
        <v>273</v>
      </c>
      <c r="F49" s="17">
        <v>433.29999999999995</v>
      </c>
      <c r="G49" s="111">
        <v>0.85829999999999995</v>
      </c>
      <c r="H49" s="106">
        <f t="shared" si="0"/>
        <v>504.83513922870787</v>
      </c>
      <c r="I49" s="107">
        <f t="shared" si="1"/>
        <v>1.3831099704896106</v>
      </c>
      <c r="J49" s="107">
        <f t="shared" si="2"/>
        <v>1.1871232876712328</v>
      </c>
      <c r="K49" t="s">
        <v>360</v>
      </c>
    </row>
    <row r="50" spans="1:11">
      <c r="A50" s="99">
        <v>44</v>
      </c>
      <c r="B50" s="18" t="s">
        <v>26</v>
      </c>
      <c r="C50" s="101">
        <v>3</v>
      </c>
      <c r="D50" s="12" t="s">
        <v>28</v>
      </c>
      <c r="E50" s="112" t="s">
        <v>273</v>
      </c>
      <c r="F50" s="17">
        <v>332.59000000000003</v>
      </c>
      <c r="G50" s="111">
        <v>0.91200000000000003</v>
      </c>
      <c r="H50" s="106">
        <f t="shared" si="0"/>
        <v>364.68201754385967</v>
      </c>
      <c r="I50" s="107">
        <f t="shared" si="1"/>
        <v>0.99912881518865659</v>
      </c>
      <c r="J50" s="107">
        <f t="shared" si="2"/>
        <v>0.91120547945205488</v>
      </c>
      <c r="K50" t="s">
        <v>360</v>
      </c>
    </row>
    <row r="51" spans="1:11">
      <c r="A51" s="99">
        <v>45</v>
      </c>
      <c r="B51" s="18" t="s">
        <v>26</v>
      </c>
      <c r="C51" s="101">
        <v>4</v>
      </c>
      <c r="D51" s="12" t="s">
        <v>29</v>
      </c>
      <c r="E51" s="112" t="s">
        <v>273</v>
      </c>
      <c r="F51" s="104">
        <v>99.24</v>
      </c>
      <c r="G51" s="111">
        <v>1</v>
      </c>
      <c r="H51" s="106">
        <f t="shared" si="0"/>
        <v>99.24</v>
      </c>
      <c r="I51" s="107">
        <f t="shared" si="1"/>
        <v>0.27189041095890409</v>
      </c>
      <c r="J51" s="107">
        <f t="shared" si="2"/>
        <v>0.27189041095890409</v>
      </c>
    </row>
    <row r="52" spans="1:11">
      <c r="A52" s="99">
        <v>46</v>
      </c>
      <c r="B52" s="18" t="s">
        <v>26</v>
      </c>
      <c r="C52" s="101">
        <v>5</v>
      </c>
      <c r="D52" s="12" t="s">
        <v>30</v>
      </c>
      <c r="E52" s="112" t="s">
        <v>273</v>
      </c>
      <c r="F52" s="104">
        <v>54.32</v>
      </c>
      <c r="G52" s="111">
        <v>1</v>
      </c>
      <c r="H52" s="106">
        <f t="shared" si="0"/>
        <v>54.32</v>
      </c>
      <c r="I52" s="107">
        <f t="shared" si="1"/>
        <v>0.14882191780821918</v>
      </c>
      <c r="J52" s="107">
        <f t="shared" si="2"/>
        <v>0.14882191780821918</v>
      </c>
    </row>
    <row r="53" spans="1:11">
      <c r="A53" s="99">
        <v>47</v>
      </c>
      <c r="B53" s="18" t="s">
        <v>26</v>
      </c>
      <c r="C53" s="101">
        <v>6</v>
      </c>
      <c r="D53" s="12" t="s">
        <v>31</v>
      </c>
      <c r="E53" s="112" t="s">
        <v>273</v>
      </c>
      <c r="F53" s="17">
        <v>67.490000000000009</v>
      </c>
      <c r="G53" s="111">
        <v>0.68569999999999998</v>
      </c>
      <c r="H53" s="106">
        <f t="shared" si="0"/>
        <v>98.424967186816403</v>
      </c>
      <c r="I53" s="107">
        <f t="shared" si="1"/>
        <v>0.26965744434744221</v>
      </c>
      <c r="J53" s="107">
        <f t="shared" si="2"/>
        <v>0.18490410958904113</v>
      </c>
      <c r="K53" t="s">
        <v>360</v>
      </c>
    </row>
    <row r="54" spans="1:11">
      <c r="A54" s="99">
        <v>48</v>
      </c>
      <c r="B54" s="18" t="s">
        <v>26</v>
      </c>
      <c r="C54" s="101">
        <v>7</v>
      </c>
      <c r="D54" s="12" t="s">
        <v>32</v>
      </c>
      <c r="E54" s="112" t="s">
        <v>273</v>
      </c>
      <c r="F54" s="104">
        <v>960.5200000000001</v>
      </c>
      <c r="G54" s="111">
        <v>0.66959999999999997</v>
      </c>
      <c r="H54" s="106">
        <f t="shared" si="0"/>
        <v>1434.4683393070493</v>
      </c>
      <c r="I54" s="107">
        <f t="shared" si="1"/>
        <v>3.9300502446768473</v>
      </c>
      <c r="J54" s="107">
        <f t="shared" si="2"/>
        <v>2.6315616438356169</v>
      </c>
    </row>
    <row r="55" spans="1:11">
      <c r="A55" s="99">
        <v>49</v>
      </c>
      <c r="B55" s="18" t="s">
        <v>26</v>
      </c>
      <c r="C55" s="101">
        <v>8</v>
      </c>
      <c r="D55" s="12" t="s">
        <v>33</v>
      </c>
      <c r="E55" s="112" t="s">
        <v>273</v>
      </c>
      <c r="F55" s="104">
        <v>524.34999999999991</v>
      </c>
      <c r="G55" s="110"/>
      <c r="H55" s="106" t="e">
        <f t="shared" si="0"/>
        <v>#DIV/0!</v>
      </c>
      <c r="I55" s="107" t="e">
        <f t="shared" si="1"/>
        <v>#DIV/0!</v>
      </c>
      <c r="J55" s="107">
        <f t="shared" si="2"/>
        <v>1.4365753424657532</v>
      </c>
    </row>
    <row r="56" spans="1:11">
      <c r="A56" s="99">
        <v>50</v>
      </c>
      <c r="B56" s="18" t="s">
        <v>26</v>
      </c>
      <c r="C56" s="101">
        <v>9</v>
      </c>
      <c r="D56" s="12" t="s">
        <v>34</v>
      </c>
      <c r="E56" s="112" t="s">
        <v>273</v>
      </c>
      <c r="F56" s="104"/>
      <c r="G56" s="111"/>
      <c r="H56" s="106" t="e">
        <f t="shared" si="0"/>
        <v>#DIV/0!</v>
      </c>
      <c r="I56" s="107" t="e">
        <f t="shared" si="1"/>
        <v>#DIV/0!</v>
      </c>
      <c r="J56" s="107">
        <f t="shared" si="2"/>
        <v>0</v>
      </c>
    </row>
    <row r="57" spans="1:11">
      <c r="A57" s="99">
        <v>51</v>
      </c>
      <c r="B57" s="18" t="s">
        <v>26</v>
      </c>
      <c r="C57" s="101">
        <v>10</v>
      </c>
      <c r="D57" s="12" t="s">
        <v>35</v>
      </c>
      <c r="E57" s="112" t="s">
        <v>273</v>
      </c>
      <c r="F57" s="17">
        <v>46.03</v>
      </c>
      <c r="G57" s="111">
        <v>1</v>
      </c>
      <c r="H57" s="106">
        <f t="shared" si="0"/>
        <v>46.03</v>
      </c>
      <c r="I57" s="107">
        <f t="shared" si="1"/>
        <v>0.1261095890410959</v>
      </c>
      <c r="J57" s="107">
        <f t="shared" si="2"/>
        <v>0.1261095890410959</v>
      </c>
    </row>
    <row r="58" spans="1:11">
      <c r="A58" s="99">
        <v>52</v>
      </c>
      <c r="B58" s="18" t="s">
        <v>26</v>
      </c>
      <c r="C58" s="101">
        <v>11</v>
      </c>
      <c r="D58" s="12" t="s">
        <v>36</v>
      </c>
      <c r="E58" s="112" t="s">
        <v>273</v>
      </c>
      <c r="F58" s="104">
        <v>518.87</v>
      </c>
      <c r="G58" s="110"/>
      <c r="H58" s="106" t="e">
        <f t="shared" si="0"/>
        <v>#DIV/0!</v>
      </c>
      <c r="I58" s="107" t="e">
        <f t="shared" si="1"/>
        <v>#DIV/0!</v>
      </c>
      <c r="J58" s="107">
        <f t="shared" si="2"/>
        <v>1.4215616438356165</v>
      </c>
    </row>
    <row r="59" spans="1:11">
      <c r="A59" s="99">
        <v>53</v>
      </c>
      <c r="B59" s="18" t="s">
        <v>26</v>
      </c>
      <c r="C59" s="101">
        <v>12</v>
      </c>
      <c r="D59" s="12" t="s">
        <v>37</v>
      </c>
      <c r="E59" s="112" t="s">
        <v>273</v>
      </c>
      <c r="F59" s="104">
        <v>432.56000000000006</v>
      </c>
      <c r="G59" s="110"/>
      <c r="H59" s="106" t="e">
        <f t="shared" si="0"/>
        <v>#DIV/0!</v>
      </c>
      <c r="I59" s="107" t="e">
        <f t="shared" si="1"/>
        <v>#DIV/0!</v>
      </c>
      <c r="J59" s="107">
        <f t="shared" si="2"/>
        <v>1.185095890410959</v>
      </c>
    </row>
    <row r="60" spans="1:11">
      <c r="A60" s="99">
        <v>54</v>
      </c>
      <c r="B60" s="18" t="s">
        <v>26</v>
      </c>
      <c r="C60" s="101">
        <v>13</v>
      </c>
      <c r="D60" s="12" t="s">
        <v>38</v>
      </c>
      <c r="E60" s="112" t="s">
        <v>273</v>
      </c>
      <c r="F60" s="104">
        <v>295.79000000000002</v>
      </c>
      <c r="G60" s="111">
        <v>0.83860000000000001</v>
      </c>
      <c r="H60" s="106">
        <f t="shared" si="0"/>
        <v>352.71881707607918</v>
      </c>
      <c r="I60" s="107">
        <f t="shared" si="1"/>
        <v>0.96635292349610735</v>
      </c>
      <c r="J60" s="107">
        <f t="shared" si="2"/>
        <v>0.81038356164383563</v>
      </c>
    </row>
    <row r="61" spans="1:11">
      <c r="A61" s="99">
        <v>55</v>
      </c>
      <c r="B61" s="18" t="s">
        <v>26</v>
      </c>
      <c r="C61" s="101">
        <v>14</v>
      </c>
      <c r="D61" s="12" t="s">
        <v>39</v>
      </c>
      <c r="E61" s="112" t="s">
        <v>273</v>
      </c>
      <c r="F61" s="104">
        <v>226.25</v>
      </c>
      <c r="G61" s="110"/>
      <c r="H61" s="106" t="e">
        <f t="shared" si="0"/>
        <v>#DIV/0!</v>
      </c>
      <c r="I61" s="107" t="e">
        <f t="shared" si="1"/>
        <v>#DIV/0!</v>
      </c>
      <c r="J61" s="107">
        <f t="shared" si="2"/>
        <v>0.61986301369863017</v>
      </c>
    </row>
    <row r="62" spans="1:11">
      <c r="A62" s="99">
        <v>56</v>
      </c>
      <c r="B62" s="18" t="s">
        <v>26</v>
      </c>
      <c r="C62" s="101">
        <v>15</v>
      </c>
      <c r="D62" s="12" t="s">
        <v>40</v>
      </c>
      <c r="E62" s="112" t="s">
        <v>273</v>
      </c>
      <c r="F62" s="115"/>
      <c r="G62" s="111"/>
      <c r="H62" s="106" t="e">
        <f t="shared" si="0"/>
        <v>#DIV/0!</v>
      </c>
      <c r="I62" s="107" t="e">
        <f t="shared" si="1"/>
        <v>#DIV/0!</v>
      </c>
      <c r="J62" s="107">
        <f t="shared" si="2"/>
        <v>0</v>
      </c>
    </row>
    <row r="63" spans="1:11">
      <c r="A63" s="99">
        <v>57</v>
      </c>
      <c r="B63" s="18" t="s">
        <v>26</v>
      </c>
      <c r="C63" s="101">
        <v>16</v>
      </c>
      <c r="D63" s="116" t="s">
        <v>41</v>
      </c>
      <c r="E63" s="112"/>
      <c r="F63" s="104"/>
      <c r="G63" s="110"/>
      <c r="H63" s="106" t="e">
        <f t="shared" si="0"/>
        <v>#DIV/0!</v>
      </c>
      <c r="I63" s="107" t="e">
        <f t="shared" si="1"/>
        <v>#DIV/0!</v>
      </c>
      <c r="J63" s="107">
        <f t="shared" si="2"/>
        <v>0</v>
      </c>
      <c r="K63" t="s">
        <v>360</v>
      </c>
    </row>
    <row r="64" spans="1:11">
      <c r="A64" s="99">
        <v>58</v>
      </c>
      <c r="B64" s="18" t="s">
        <v>26</v>
      </c>
      <c r="C64" s="101">
        <v>17</v>
      </c>
      <c r="D64" s="12" t="s">
        <v>42</v>
      </c>
      <c r="E64" s="112" t="s">
        <v>273</v>
      </c>
      <c r="F64" s="104">
        <v>157.35</v>
      </c>
      <c r="G64" s="110"/>
      <c r="H64" s="106" t="e">
        <f t="shared" si="0"/>
        <v>#DIV/0!</v>
      </c>
      <c r="I64" s="107" t="e">
        <f t="shared" si="1"/>
        <v>#DIV/0!</v>
      </c>
      <c r="J64" s="107">
        <f t="shared" si="2"/>
        <v>0.43109589041095892</v>
      </c>
    </row>
    <row r="65" spans="1:10">
      <c r="A65" s="99">
        <v>59</v>
      </c>
      <c r="B65" s="18" t="s">
        <v>26</v>
      </c>
      <c r="C65" s="101">
        <v>18</v>
      </c>
      <c r="D65" s="12" t="s">
        <v>43</v>
      </c>
      <c r="E65" s="112" t="s">
        <v>273</v>
      </c>
      <c r="F65" s="104">
        <v>137.76</v>
      </c>
      <c r="G65" s="111">
        <v>0.63959999999999995</v>
      </c>
      <c r="H65" s="106">
        <f t="shared" si="0"/>
        <v>215.38461538461539</v>
      </c>
      <c r="I65" s="107">
        <f t="shared" si="1"/>
        <v>0.59009483667017915</v>
      </c>
      <c r="J65" s="107">
        <f t="shared" si="2"/>
        <v>0.37742465753424653</v>
      </c>
    </row>
    <row r="66" spans="1:10">
      <c r="A66" s="99">
        <v>60</v>
      </c>
      <c r="B66" s="18" t="s">
        <v>26</v>
      </c>
      <c r="C66" s="101">
        <v>19</v>
      </c>
      <c r="D66" s="12" t="s">
        <v>44</v>
      </c>
      <c r="E66" s="112" t="s">
        <v>273</v>
      </c>
      <c r="F66" s="104">
        <v>10.42</v>
      </c>
      <c r="G66" s="111">
        <v>1</v>
      </c>
      <c r="H66" s="106">
        <f t="shared" si="0"/>
        <v>10.42</v>
      </c>
      <c r="I66" s="107">
        <f t="shared" si="1"/>
        <v>2.8547945205479451E-2</v>
      </c>
      <c r="J66" s="107">
        <f t="shared" si="2"/>
        <v>2.8547945205479451E-2</v>
      </c>
    </row>
    <row r="67" spans="1:10">
      <c r="A67" s="99">
        <v>61</v>
      </c>
      <c r="B67" s="18" t="s">
        <v>26</v>
      </c>
      <c r="C67" s="101">
        <v>20</v>
      </c>
      <c r="D67" s="116" t="s">
        <v>45</v>
      </c>
      <c r="E67" s="112"/>
      <c r="F67" s="104"/>
      <c r="G67" s="111"/>
      <c r="H67" s="106" t="e">
        <f t="shared" si="0"/>
        <v>#DIV/0!</v>
      </c>
      <c r="I67" s="107" t="e">
        <f t="shared" si="1"/>
        <v>#DIV/0!</v>
      </c>
      <c r="J67" s="107">
        <f t="shared" si="2"/>
        <v>0</v>
      </c>
    </row>
    <row r="68" spans="1:10">
      <c r="A68" s="99">
        <v>62</v>
      </c>
      <c r="B68" s="18" t="s">
        <v>26</v>
      </c>
      <c r="C68" s="101">
        <v>21</v>
      </c>
      <c r="D68" s="116" t="s">
        <v>46</v>
      </c>
      <c r="E68" s="112"/>
      <c r="F68" s="104"/>
      <c r="G68" s="110"/>
      <c r="H68" s="106" t="e">
        <f t="shared" si="0"/>
        <v>#DIV/0!</v>
      </c>
      <c r="I68" s="107" t="e">
        <f t="shared" si="1"/>
        <v>#DIV/0!</v>
      </c>
      <c r="J68" s="107">
        <f t="shared" si="2"/>
        <v>0</v>
      </c>
    </row>
    <row r="69" spans="1:10">
      <c r="A69" s="99">
        <v>63</v>
      </c>
      <c r="B69" s="18" t="s">
        <v>26</v>
      </c>
      <c r="C69" s="101">
        <v>22</v>
      </c>
      <c r="D69" s="116" t="s">
        <v>47</v>
      </c>
      <c r="E69" s="112"/>
      <c r="F69" s="104"/>
      <c r="G69" s="110"/>
      <c r="H69" s="106" t="e">
        <f t="shared" si="0"/>
        <v>#DIV/0!</v>
      </c>
      <c r="I69" s="107" t="e">
        <f t="shared" si="1"/>
        <v>#DIV/0!</v>
      </c>
      <c r="J69" s="107">
        <f t="shared" si="2"/>
        <v>0</v>
      </c>
    </row>
    <row r="70" spans="1:10">
      <c r="A70" s="99">
        <v>64</v>
      </c>
      <c r="B70" s="18" t="s">
        <v>26</v>
      </c>
      <c r="C70" s="101">
        <v>23</v>
      </c>
      <c r="D70" s="12" t="s">
        <v>48</v>
      </c>
      <c r="E70" s="112" t="s">
        <v>273</v>
      </c>
      <c r="F70" s="104"/>
      <c r="G70" s="110"/>
      <c r="H70" s="106" t="e">
        <f t="shared" si="0"/>
        <v>#DIV/0!</v>
      </c>
      <c r="I70" s="107" t="e">
        <f t="shared" si="1"/>
        <v>#DIV/0!</v>
      </c>
      <c r="J70" s="107">
        <f t="shared" si="2"/>
        <v>0</v>
      </c>
    </row>
    <row r="71" spans="1:10">
      <c r="A71" s="99">
        <v>65</v>
      </c>
      <c r="B71" s="18" t="s">
        <v>26</v>
      </c>
      <c r="C71" s="101">
        <v>24</v>
      </c>
      <c r="D71" s="116" t="s">
        <v>49</v>
      </c>
      <c r="E71" s="112"/>
      <c r="F71" s="104"/>
      <c r="G71" s="111"/>
      <c r="H71" s="106" t="e">
        <f t="shared" ref="H71:H134" si="3">F71/G71</f>
        <v>#DIV/0!</v>
      </c>
      <c r="I71" s="107" t="e">
        <f t="shared" ref="I71:I134" si="4">H71/365</f>
        <v>#DIV/0!</v>
      </c>
      <c r="J71" s="107">
        <f t="shared" ref="J71:J134" si="5">F71/365</f>
        <v>0</v>
      </c>
    </row>
    <row r="72" spans="1:10">
      <c r="A72" s="99">
        <v>66</v>
      </c>
      <c r="B72" s="18" t="s">
        <v>26</v>
      </c>
      <c r="C72" s="101">
        <v>25</v>
      </c>
      <c r="D72" s="12" t="s">
        <v>50</v>
      </c>
      <c r="E72" s="112" t="s">
        <v>273</v>
      </c>
      <c r="F72" s="104"/>
      <c r="G72" s="110"/>
      <c r="H72" s="106" t="e">
        <f t="shared" si="3"/>
        <v>#DIV/0!</v>
      </c>
      <c r="I72" s="107" t="e">
        <f t="shared" si="4"/>
        <v>#DIV/0!</v>
      </c>
      <c r="J72" s="107">
        <f t="shared" si="5"/>
        <v>0</v>
      </c>
    </row>
    <row r="73" spans="1:10">
      <c r="A73" s="99">
        <v>67</v>
      </c>
      <c r="B73" s="18" t="s">
        <v>26</v>
      </c>
      <c r="C73" s="101">
        <v>26</v>
      </c>
      <c r="D73" s="12" t="s">
        <v>51</v>
      </c>
      <c r="E73" s="112" t="s">
        <v>273</v>
      </c>
      <c r="F73" s="104">
        <v>50.56</v>
      </c>
      <c r="G73" s="110"/>
      <c r="H73" s="106" t="e">
        <f t="shared" si="3"/>
        <v>#DIV/0!</v>
      </c>
      <c r="I73" s="107" t="e">
        <f t="shared" si="4"/>
        <v>#DIV/0!</v>
      </c>
      <c r="J73" s="107">
        <f t="shared" si="5"/>
        <v>0.13852054794520549</v>
      </c>
    </row>
    <row r="74" spans="1:10">
      <c r="A74" s="99">
        <v>68</v>
      </c>
      <c r="B74" s="18" t="s">
        <v>26</v>
      </c>
      <c r="C74" s="101">
        <v>27</v>
      </c>
      <c r="D74" s="116" t="s">
        <v>52</v>
      </c>
      <c r="E74" s="112"/>
      <c r="F74" s="104"/>
      <c r="G74" s="111"/>
      <c r="H74" s="106" t="e">
        <f t="shared" si="3"/>
        <v>#DIV/0!</v>
      </c>
      <c r="I74" s="107" t="e">
        <f t="shared" si="4"/>
        <v>#DIV/0!</v>
      </c>
      <c r="J74" s="107">
        <f t="shared" si="5"/>
        <v>0</v>
      </c>
    </row>
    <row r="75" spans="1:10">
      <c r="A75" s="99">
        <v>69</v>
      </c>
      <c r="B75" s="18" t="s">
        <v>26</v>
      </c>
      <c r="C75" s="101">
        <v>28</v>
      </c>
      <c r="D75" s="12" t="s">
        <v>53</v>
      </c>
      <c r="E75" s="112" t="s">
        <v>273</v>
      </c>
      <c r="F75" s="115"/>
      <c r="G75" s="111"/>
      <c r="H75" s="106" t="e">
        <f t="shared" si="3"/>
        <v>#DIV/0!</v>
      </c>
      <c r="I75" s="107" t="e">
        <f t="shared" si="4"/>
        <v>#DIV/0!</v>
      </c>
      <c r="J75" s="107">
        <f t="shared" si="5"/>
        <v>0</v>
      </c>
    </row>
    <row r="76" spans="1:10">
      <c r="A76" s="99">
        <v>70</v>
      </c>
      <c r="B76" s="18" t="s">
        <v>26</v>
      </c>
      <c r="C76" s="101">
        <v>29</v>
      </c>
      <c r="D76" s="117" t="s">
        <v>54</v>
      </c>
      <c r="E76" s="112"/>
      <c r="F76" s="115"/>
      <c r="G76" s="110"/>
      <c r="H76" s="106" t="e">
        <f t="shared" si="3"/>
        <v>#DIV/0!</v>
      </c>
      <c r="I76" s="107" t="e">
        <f t="shared" si="4"/>
        <v>#DIV/0!</v>
      </c>
      <c r="J76" s="107">
        <f t="shared" si="5"/>
        <v>0</v>
      </c>
    </row>
    <row r="77" spans="1:10">
      <c r="A77" s="99">
        <v>71</v>
      </c>
      <c r="B77" s="18" t="s">
        <v>26</v>
      </c>
      <c r="C77" s="101">
        <v>30</v>
      </c>
      <c r="D77" s="117" t="s">
        <v>55</v>
      </c>
      <c r="E77" s="112"/>
      <c r="F77" s="115"/>
      <c r="G77" s="110"/>
      <c r="H77" s="106" t="e">
        <f t="shared" si="3"/>
        <v>#DIV/0!</v>
      </c>
      <c r="I77" s="107" t="e">
        <f t="shared" si="4"/>
        <v>#DIV/0!</v>
      </c>
      <c r="J77" s="107">
        <f t="shared" si="5"/>
        <v>0</v>
      </c>
    </row>
    <row r="78" spans="1:10">
      <c r="A78" s="99">
        <v>72</v>
      </c>
      <c r="B78" s="18" t="s">
        <v>26</v>
      </c>
      <c r="C78" s="101">
        <v>31</v>
      </c>
      <c r="D78" s="117" t="s">
        <v>56</v>
      </c>
      <c r="E78" s="112"/>
      <c r="F78" s="115"/>
      <c r="G78" s="111"/>
      <c r="H78" s="106" t="e">
        <f t="shared" si="3"/>
        <v>#DIV/0!</v>
      </c>
      <c r="I78" s="107" t="e">
        <f t="shared" si="4"/>
        <v>#DIV/0!</v>
      </c>
      <c r="J78" s="107">
        <f t="shared" si="5"/>
        <v>0</v>
      </c>
    </row>
    <row r="79" spans="1:10">
      <c r="A79" s="99">
        <v>73</v>
      </c>
      <c r="B79" s="18" t="s">
        <v>26</v>
      </c>
      <c r="C79" s="101">
        <v>32</v>
      </c>
      <c r="D79" s="117" t="s">
        <v>57</v>
      </c>
      <c r="E79" s="112"/>
      <c r="F79" s="115"/>
      <c r="G79" s="110"/>
      <c r="H79" s="106" t="e">
        <f t="shared" si="3"/>
        <v>#DIV/0!</v>
      </c>
      <c r="I79" s="107" t="e">
        <f t="shared" si="4"/>
        <v>#DIV/0!</v>
      </c>
      <c r="J79" s="107">
        <f t="shared" si="5"/>
        <v>0</v>
      </c>
    </row>
    <row r="80" spans="1:10">
      <c r="A80" s="99">
        <v>74</v>
      </c>
      <c r="B80" s="18" t="s">
        <v>26</v>
      </c>
      <c r="C80" s="101">
        <v>33</v>
      </c>
      <c r="D80" s="117" t="s">
        <v>58</v>
      </c>
      <c r="E80" s="112"/>
      <c r="F80" s="115"/>
      <c r="G80" s="110"/>
      <c r="H80" s="106" t="e">
        <f t="shared" si="3"/>
        <v>#DIV/0!</v>
      </c>
      <c r="I80" s="107" t="e">
        <f t="shared" si="4"/>
        <v>#DIV/0!</v>
      </c>
      <c r="J80" s="107">
        <f t="shared" si="5"/>
        <v>0</v>
      </c>
    </row>
    <row r="81" spans="1:11">
      <c r="A81" s="99">
        <v>75</v>
      </c>
      <c r="B81" s="18" t="s">
        <v>76</v>
      </c>
      <c r="C81" s="101">
        <v>1</v>
      </c>
      <c r="D81" s="116" t="s">
        <v>77</v>
      </c>
      <c r="E81" s="112"/>
      <c r="F81" s="104"/>
      <c r="G81" s="111"/>
      <c r="H81" s="106" t="e">
        <f t="shared" si="3"/>
        <v>#DIV/0!</v>
      </c>
      <c r="I81" s="107" t="e">
        <f t="shared" si="4"/>
        <v>#DIV/0!</v>
      </c>
      <c r="J81" s="107">
        <f t="shared" si="5"/>
        <v>0</v>
      </c>
    </row>
    <row r="82" spans="1:11">
      <c r="A82" s="99">
        <v>76</v>
      </c>
      <c r="B82" s="18" t="s">
        <v>76</v>
      </c>
      <c r="C82" s="101">
        <v>2</v>
      </c>
      <c r="D82" s="116" t="s">
        <v>76</v>
      </c>
      <c r="E82" s="112"/>
      <c r="F82" s="104"/>
      <c r="G82" s="111"/>
      <c r="H82" s="106" t="e">
        <f t="shared" si="3"/>
        <v>#DIV/0!</v>
      </c>
      <c r="I82" s="107" t="e">
        <f t="shared" si="4"/>
        <v>#DIV/0!</v>
      </c>
      <c r="J82" s="107">
        <f t="shared" si="5"/>
        <v>0</v>
      </c>
    </row>
    <row r="83" spans="1:11">
      <c r="A83" s="99">
        <v>77</v>
      </c>
      <c r="B83" s="18" t="s">
        <v>76</v>
      </c>
      <c r="C83" s="101">
        <v>3</v>
      </c>
      <c r="D83" s="116" t="s">
        <v>78</v>
      </c>
      <c r="E83" s="112"/>
      <c r="F83" s="104"/>
      <c r="G83" s="111"/>
      <c r="H83" s="106" t="e">
        <f t="shared" si="3"/>
        <v>#DIV/0!</v>
      </c>
      <c r="I83" s="107" t="e">
        <f t="shared" si="4"/>
        <v>#DIV/0!</v>
      </c>
      <c r="J83" s="107">
        <f t="shared" si="5"/>
        <v>0</v>
      </c>
    </row>
    <row r="84" spans="1:11">
      <c r="A84" s="99">
        <v>78</v>
      </c>
      <c r="B84" s="18" t="s">
        <v>76</v>
      </c>
      <c r="C84" s="101">
        <v>4</v>
      </c>
      <c r="D84" s="116" t="s">
        <v>79</v>
      </c>
      <c r="E84" s="112"/>
      <c r="F84" s="104"/>
      <c r="G84" s="111"/>
      <c r="H84" s="106" t="e">
        <f t="shared" si="3"/>
        <v>#DIV/0!</v>
      </c>
      <c r="I84" s="107" t="e">
        <f t="shared" si="4"/>
        <v>#DIV/0!</v>
      </c>
      <c r="J84" s="107">
        <f t="shared" si="5"/>
        <v>0</v>
      </c>
    </row>
    <row r="85" spans="1:11">
      <c r="A85" s="99">
        <v>79</v>
      </c>
      <c r="B85" s="18" t="s">
        <v>76</v>
      </c>
      <c r="C85" s="101">
        <v>5</v>
      </c>
      <c r="D85" s="116" t="s">
        <v>80</v>
      </c>
      <c r="E85" s="112"/>
      <c r="F85" s="104"/>
      <c r="G85" s="111"/>
      <c r="H85" s="106" t="e">
        <f t="shared" si="3"/>
        <v>#DIV/0!</v>
      </c>
      <c r="I85" s="107" t="e">
        <f t="shared" si="4"/>
        <v>#DIV/0!</v>
      </c>
      <c r="J85" s="107">
        <f t="shared" si="5"/>
        <v>0</v>
      </c>
    </row>
    <row r="86" spans="1:11">
      <c r="A86" s="99">
        <v>80</v>
      </c>
      <c r="B86" s="18" t="s">
        <v>76</v>
      </c>
      <c r="C86" s="101">
        <v>6</v>
      </c>
      <c r="D86" s="12" t="s">
        <v>81</v>
      </c>
      <c r="E86" s="112" t="s">
        <v>272</v>
      </c>
      <c r="F86" s="104">
        <v>23932.480000000003</v>
      </c>
      <c r="G86" s="111">
        <v>1</v>
      </c>
      <c r="H86" s="106">
        <f t="shared" si="3"/>
        <v>23932.480000000003</v>
      </c>
      <c r="I86" s="107">
        <f t="shared" si="4"/>
        <v>65.568438356164393</v>
      </c>
      <c r="J86" s="107">
        <f t="shared" si="5"/>
        <v>65.568438356164393</v>
      </c>
    </row>
    <row r="87" spans="1:11">
      <c r="A87" s="99">
        <v>81</v>
      </c>
      <c r="B87" s="18" t="s">
        <v>76</v>
      </c>
      <c r="C87" s="101">
        <v>7</v>
      </c>
      <c r="D87" s="12" t="s">
        <v>82</v>
      </c>
      <c r="E87" s="112" t="s">
        <v>272</v>
      </c>
      <c r="F87" s="104">
        <v>587.14</v>
      </c>
      <c r="G87" s="110"/>
      <c r="H87" s="106" t="e">
        <f t="shared" si="3"/>
        <v>#DIV/0!</v>
      </c>
      <c r="I87" s="107" t="e">
        <f t="shared" si="4"/>
        <v>#DIV/0!</v>
      </c>
      <c r="J87" s="107">
        <f t="shared" si="5"/>
        <v>1.6086027397260274</v>
      </c>
    </row>
    <row r="88" spans="1:11">
      <c r="A88" s="99">
        <v>82</v>
      </c>
      <c r="B88" s="18" t="s">
        <v>76</v>
      </c>
      <c r="C88" s="101">
        <v>8</v>
      </c>
      <c r="D88" s="12" t="s">
        <v>83</v>
      </c>
      <c r="E88" s="112" t="s">
        <v>272</v>
      </c>
      <c r="F88" s="104">
        <v>4335.45</v>
      </c>
      <c r="G88" s="111">
        <v>0.99109999999999998</v>
      </c>
      <c r="H88" s="106">
        <f t="shared" si="3"/>
        <v>4374.3819997982037</v>
      </c>
      <c r="I88" s="107">
        <f t="shared" si="4"/>
        <v>11.984608218625215</v>
      </c>
      <c r="J88" s="107">
        <f t="shared" si="5"/>
        <v>11.877945205479451</v>
      </c>
    </row>
    <row r="89" spans="1:11">
      <c r="A89" s="99">
        <v>83</v>
      </c>
      <c r="B89" s="18" t="s">
        <v>76</v>
      </c>
      <c r="C89" s="101">
        <v>9</v>
      </c>
      <c r="D89" s="12" t="s">
        <v>84</v>
      </c>
      <c r="E89" s="112" t="s">
        <v>272</v>
      </c>
      <c r="F89" s="104">
        <v>1099.6099999999999</v>
      </c>
      <c r="G89" s="111">
        <v>0.88149999999999995</v>
      </c>
      <c r="H89" s="106">
        <f t="shared" si="3"/>
        <v>1247.4305161656268</v>
      </c>
      <c r="I89" s="107">
        <f t="shared" si="4"/>
        <v>3.4176178525085668</v>
      </c>
      <c r="J89" s="107">
        <f t="shared" si="5"/>
        <v>3.0126301369863011</v>
      </c>
    </row>
    <row r="90" spans="1:11">
      <c r="A90" s="99">
        <v>84</v>
      </c>
      <c r="B90" s="18" t="s">
        <v>76</v>
      </c>
      <c r="C90" s="101">
        <v>10</v>
      </c>
      <c r="D90" s="12" t="s">
        <v>85</v>
      </c>
      <c r="E90" s="112" t="s">
        <v>272</v>
      </c>
      <c r="F90" s="104"/>
      <c r="G90" s="110"/>
      <c r="H90" s="106" t="e">
        <f t="shared" si="3"/>
        <v>#DIV/0!</v>
      </c>
      <c r="I90" s="107" t="e">
        <f t="shared" si="4"/>
        <v>#DIV/0!</v>
      </c>
      <c r="J90" s="107">
        <f t="shared" si="5"/>
        <v>0</v>
      </c>
    </row>
    <row r="91" spans="1:11">
      <c r="A91" s="99">
        <v>85</v>
      </c>
      <c r="B91" s="18" t="s">
        <v>76</v>
      </c>
      <c r="C91" s="101">
        <v>11</v>
      </c>
      <c r="D91" s="12" t="s">
        <v>86</v>
      </c>
      <c r="E91" s="112" t="s">
        <v>272</v>
      </c>
      <c r="F91" s="104">
        <v>2713.0300000000007</v>
      </c>
      <c r="G91" s="111">
        <v>0.90900000000000003</v>
      </c>
      <c r="H91" s="106">
        <f t="shared" si="3"/>
        <v>2984.6314631463151</v>
      </c>
      <c r="I91" s="107">
        <f t="shared" si="4"/>
        <v>8.1770725017707271</v>
      </c>
      <c r="J91" s="107">
        <f t="shared" si="5"/>
        <v>7.4329589041095909</v>
      </c>
      <c r="K91" t="s">
        <v>362</v>
      </c>
    </row>
    <row r="92" spans="1:11">
      <c r="A92" s="99">
        <v>86</v>
      </c>
      <c r="B92" s="18" t="s">
        <v>76</v>
      </c>
      <c r="C92" s="101">
        <v>12</v>
      </c>
      <c r="D92" s="12" t="s">
        <v>87</v>
      </c>
      <c r="E92" s="112" t="s">
        <v>272</v>
      </c>
      <c r="F92" s="104">
        <v>6159.8099999999995</v>
      </c>
      <c r="G92" s="111">
        <v>1</v>
      </c>
      <c r="H92" s="106">
        <f t="shared" si="3"/>
        <v>6159.8099999999995</v>
      </c>
      <c r="I92" s="107">
        <f t="shared" si="4"/>
        <v>16.876191780821916</v>
      </c>
      <c r="J92" s="107">
        <f t="shared" si="5"/>
        <v>16.876191780821916</v>
      </c>
    </row>
    <row r="93" spans="1:11">
      <c r="A93" s="99">
        <v>87</v>
      </c>
      <c r="B93" s="18" t="s">
        <v>76</v>
      </c>
      <c r="C93" s="101">
        <v>13</v>
      </c>
      <c r="D93" s="12" t="s">
        <v>88</v>
      </c>
      <c r="E93" s="112" t="s">
        <v>272</v>
      </c>
      <c r="F93" s="104"/>
      <c r="G93" s="110"/>
      <c r="H93" s="106" t="e">
        <f t="shared" si="3"/>
        <v>#DIV/0!</v>
      </c>
      <c r="I93" s="107" t="e">
        <f t="shared" si="4"/>
        <v>#DIV/0!</v>
      </c>
      <c r="J93" s="107">
        <f t="shared" si="5"/>
        <v>0</v>
      </c>
    </row>
    <row r="94" spans="1:11">
      <c r="A94" s="99">
        <v>88</v>
      </c>
      <c r="B94" s="18" t="s">
        <v>76</v>
      </c>
      <c r="C94" s="101">
        <v>14</v>
      </c>
      <c r="D94" s="12" t="s">
        <v>89</v>
      </c>
      <c r="E94" s="112" t="s">
        <v>361</v>
      </c>
      <c r="F94" s="17">
        <v>1038.3499999999999</v>
      </c>
      <c r="G94" s="111">
        <v>0.32140000000000002</v>
      </c>
      <c r="H94" s="106">
        <f t="shared" si="3"/>
        <v>3230.7093963907896</v>
      </c>
      <c r="I94" s="107">
        <f t="shared" si="4"/>
        <v>8.8512586202487391</v>
      </c>
      <c r="J94" s="107">
        <f t="shared" si="5"/>
        <v>2.844794520547945</v>
      </c>
    </row>
    <row r="95" spans="1:11">
      <c r="A95" s="99">
        <v>89</v>
      </c>
      <c r="B95" s="18" t="s">
        <v>76</v>
      </c>
      <c r="C95" s="101">
        <v>15</v>
      </c>
      <c r="D95" s="12" t="s">
        <v>90</v>
      </c>
      <c r="E95" s="112" t="s">
        <v>272</v>
      </c>
      <c r="F95" s="104">
        <v>478.76</v>
      </c>
      <c r="G95" s="111">
        <v>1</v>
      </c>
      <c r="H95" s="106">
        <f t="shared" si="3"/>
        <v>478.76</v>
      </c>
      <c r="I95" s="107">
        <f t="shared" si="4"/>
        <v>1.3116712328767124</v>
      </c>
      <c r="J95" s="107">
        <f t="shared" si="5"/>
        <v>1.3116712328767124</v>
      </c>
      <c r="K95" t="s">
        <v>363</v>
      </c>
    </row>
    <row r="96" spans="1:11">
      <c r="A96" s="99">
        <v>90</v>
      </c>
      <c r="B96" s="18" t="s">
        <v>76</v>
      </c>
      <c r="C96" s="101">
        <v>16</v>
      </c>
      <c r="D96" s="12" t="s">
        <v>91</v>
      </c>
      <c r="E96" s="112" t="s">
        <v>273</v>
      </c>
      <c r="F96" s="17">
        <v>44932.480000000003</v>
      </c>
      <c r="G96" s="111">
        <v>0.60660000000000003</v>
      </c>
      <c r="H96" s="106">
        <f t="shared" si="3"/>
        <v>74072.667326079798</v>
      </c>
      <c r="I96" s="107">
        <f t="shared" si="4"/>
        <v>202.93881459199946</v>
      </c>
      <c r="J96" s="107">
        <f t="shared" si="5"/>
        <v>123.10268493150686</v>
      </c>
      <c r="K96" t="s">
        <v>359</v>
      </c>
    </row>
    <row r="97" spans="1:10">
      <c r="A97" s="99">
        <v>91</v>
      </c>
      <c r="B97" s="18" t="s">
        <v>76</v>
      </c>
      <c r="C97" s="101">
        <v>17</v>
      </c>
      <c r="D97" s="12" t="s">
        <v>92</v>
      </c>
      <c r="E97" s="112" t="s">
        <v>273</v>
      </c>
      <c r="F97" s="17">
        <v>8606.1899999999987</v>
      </c>
      <c r="G97" s="111">
        <v>0.99</v>
      </c>
      <c r="H97" s="106">
        <f t="shared" si="3"/>
        <v>8693.1212121212102</v>
      </c>
      <c r="I97" s="107">
        <f t="shared" si="4"/>
        <v>23.816770444167698</v>
      </c>
      <c r="J97" s="107">
        <f t="shared" si="5"/>
        <v>23.578602739726023</v>
      </c>
    </row>
    <row r="98" spans="1:10">
      <c r="A98" s="99">
        <v>92</v>
      </c>
      <c r="B98" s="18" t="s">
        <v>76</v>
      </c>
      <c r="C98" s="101">
        <v>18</v>
      </c>
      <c r="D98" s="12" t="s">
        <v>93</v>
      </c>
      <c r="E98" s="112" t="s">
        <v>273</v>
      </c>
      <c r="F98" s="118">
        <v>2.1</v>
      </c>
      <c r="G98" s="111">
        <v>1</v>
      </c>
      <c r="H98" s="106">
        <f t="shared" si="3"/>
        <v>2.1</v>
      </c>
      <c r="I98" s="107">
        <f t="shared" si="4"/>
        <v>5.7534246575342467E-3</v>
      </c>
      <c r="J98" s="107">
        <f t="shared" si="5"/>
        <v>5.7534246575342467E-3</v>
      </c>
    </row>
    <row r="99" spans="1:10">
      <c r="A99" s="99">
        <v>93</v>
      </c>
      <c r="B99" s="18" t="s">
        <v>76</v>
      </c>
      <c r="C99" s="101">
        <v>19</v>
      </c>
      <c r="D99" s="12" t="s">
        <v>94</v>
      </c>
      <c r="E99" s="112" t="s">
        <v>273</v>
      </c>
      <c r="F99" s="17">
        <v>6581.94</v>
      </c>
      <c r="G99" s="111">
        <v>1</v>
      </c>
      <c r="H99" s="106">
        <f t="shared" si="3"/>
        <v>6581.94</v>
      </c>
      <c r="I99" s="107">
        <f t="shared" si="4"/>
        <v>18.032712328767122</v>
      </c>
      <c r="J99" s="107">
        <f t="shared" si="5"/>
        <v>18.032712328767122</v>
      </c>
    </row>
    <row r="100" spans="1:10">
      <c r="A100" s="99">
        <v>94</v>
      </c>
      <c r="B100" s="18" t="s">
        <v>76</v>
      </c>
      <c r="C100" s="101">
        <v>20</v>
      </c>
      <c r="D100" s="12" t="s">
        <v>95</v>
      </c>
      <c r="E100" s="112" t="s">
        <v>273</v>
      </c>
      <c r="F100" s="17">
        <v>377.25999999999993</v>
      </c>
      <c r="G100" s="111">
        <v>1</v>
      </c>
      <c r="H100" s="106">
        <f t="shared" si="3"/>
        <v>377.25999999999993</v>
      </c>
      <c r="I100" s="107">
        <f t="shared" si="4"/>
        <v>1.0335890410958903</v>
      </c>
      <c r="J100" s="107">
        <f t="shared" si="5"/>
        <v>1.0335890410958903</v>
      </c>
    </row>
    <row r="101" spans="1:10">
      <c r="A101" s="99">
        <v>95</v>
      </c>
      <c r="B101" s="18" t="s">
        <v>76</v>
      </c>
      <c r="C101" s="101">
        <v>21</v>
      </c>
      <c r="D101" s="12" t="s">
        <v>96</v>
      </c>
      <c r="E101" s="112" t="s">
        <v>273</v>
      </c>
      <c r="F101" s="17">
        <v>370.4</v>
      </c>
      <c r="G101" s="111">
        <v>1</v>
      </c>
      <c r="H101" s="106">
        <f t="shared" si="3"/>
        <v>370.4</v>
      </c>
      <c r="I101" s="107">
        <f t="shared" si="4"/>
        <v>1.0147945205479452</v>
      </c>
      <c r="J101" s="107">
        <f t="shared" si="5"/>
        <v>1.0147945205479452</v>
      </c>
    </row>
    <row r="102" spans="1:10">
      <c r="A102" s="99">
        <v>96</v>
      </c>
      <c r="B102" s="18" t="s">
        <v>76</v>
      </c>
      <c r="C102" s="101">
        <v>22</v>
      </c>
      <c r="D102" s="12" t="s">
        <v>97</v>
      </c>
      <c r="E102" s="112" t="s">
        <v>273</v>
      </c>
      <c r="F102" s="17">
        <v>867.47</v>
      </c>
      <c r="G102" s="111">
        <v>1</v>
      </c>
      <c r="H102" s="106">
        <f t="shared" si="3"/>
        <v>867.47</v>
      </c>
      <c r="I102" s="107">
        <f t="shared" si="4"/>
        <v>2.3766301369863014</v>
      </c>
      <c r="J102" s="107">
        <f t="shared" si="5"/>
        <v>2.3766301369863014</v>
      </c>
    </row>
    <row r="103" spans="1:10">
      <c r="A103" s="99">
        <v>97</v>
      </c>
      <c r="B103" s="18" t="s">
        <v>16</v>
      </c>
      <c r="C103" s="101">
        <v>1</v>
      </c>
      <c r="D103" s="12" t="s">
        <v>17</v>
      </c>
      <c r="E103" s="112" t="s">
        <v>273</v>
      </c>
      <c r="F103" s="104">
        <v>4819.6099999999997</v>
      </c>
      <c r="G103" s="111">
        <v>1</v>
      </c>
      <c r="H103" s="106">
        <f t="shared" si="3"/>
        <v>4819.6099999999997</v>
      </c>
      <c r="I103" s="107">
        <f t="shared" si="4"/>
        <v>13.204410958904109</v>
      </c>
      <c r="J103" s="107">
        <f t="shared" si="5"/>
        <v>13.204410958904109</v>
      </c>
    </row>
    <row r="104" spans="1:10">
      <c r="A104" s="99">
        <v>98</v>
      </c>
      <c r="B104" s="18" t="s">
        <v>16</v>
      </c>
      <c r="C104" s="101">
        <v>2</v>
      </c>
      <c r="D104" s="12" t="s">
        <v>20</v>
      </c>
      <c r="E104" s="112" t="s">
        <v>273</v>
      </c>
      <c r="F104" s="104">
        <v>7047.33</v>
      </c>
      <c r="G104" s="111">
        <v>0.63190000000000002</v>
      </c>
      <c r="H104" s="106">
        <f t="shared" si="3"/>
        <v>11152.603260009495</v>
      </c>
      <c r="I104" s="107">
        <f t="shared" si="4"/>
        <v>30.555077424683549</v>
      </c>
      <c r="J104" s="107">
        <f t="shared" si="5"/>
        <v>19.307753424657534</v>
      </c>
    </row>
    <row r="105" spans="1:10">
      <c r="A105" s="99">
        <v>99</v>
      </c>
      <c r="B105" s="18" t="s">
        <v>16</v>
      </c>
      <c r="C105" s="101">
        <v>3</v>
      </c>
      <c r="D105" s="12" t="s">
        <v>21</v>
      </c>
      <c r="E105" s="112" t="s">
        <v>273</v>
      </c>
      <c r="F105" s="104">
        <v>555.6</v>
      </c>
      <c r="G105" s="111">
        <v>0.82120000000000004</v>
      </c>
      <c r="H105" s="106">
        <f t="shared" si="3"/>
        <v>676.57087189478807</v>
      </c>
      <c r="I105" s="107">
        <f t="shared" si="4"/>
        <v>1.8536188271090084</v>
      </c>
      <c r="J105" s="107">
        <f t="shared" si="5"/>
        <v>1.5221917808219179</v>
      </c>
    </row>
    <row r="106" spans="1:10">
      <c r="A106" s="99">
        <v>100</v>
      </c>
      <c r="B106" s="18" t="s">
        <v>16</v>
      </c>
      <c r="C106" s="101">
        <v>4</v>
      </c>
      <c r="D106" s="12" t="s">
        <v>22</v>
      </c>
      <c r="E106" s="112" t="s">
        <v>273</v>
      </c>
      <c r="F106" s="104">
        <v>479.48999999999995</v>
      </c>
      <c r="G106" s="111">
        <v>1</v>
      </c>
      <c r="H106" s="106">
        <f t="shared" si="3"/>
        <v>479.48999999999995</v>
      </c>
      <c r="I106" s="107">
        <f t="shared" si="4"/>
        <v>1.3136712328767122</v>
      </c>
      <c r="J106" s="107">
        <f t="shared" si="5"/>
        <v>1.3136712328767122</v>
      </c>
    </row>
    <row r="107" spans="1:10">
      <c r="A107" s="99">
        <v>101</v>
      </c>
      <c r="B107" s="18" t="s">
        <v>16</v>
      </c>
      <c r="C107" s="101">
        <v>5</v>
      </c>
      <c r="D107" s="12" t="s">
        <v>23</v>
      </c>
      <c r="E107" s="112" t="s">
        <v>273</v>
      </c>
      <c r="F107" s="104">
        <v>445.59999999999991</v>
      </c>
      <c r="G107" s="111">
        <v>0.68589999999999995</v>
      </c>
      <c r="H107" s="106">
        <f t="shared" si="3"/>
        <v>649.65738445837576</v>
      </c>
      <c r="I107" s="107">
        <f t="shared" si="4"/>
        <v>1.7798832450914404</v>
      </c>
      <c r="J107" s="107">
        <f t="shared" si="5"/>
        <v>1.2208219178082189</v>
      </c>
    </row>
    <row r="108" spans="1:10">
      <c r="A108" s="99">
        <v>102</v>
      </c>
      <c r="B108" s="18" t="s">
        <v>16</v>
      </c>
      <c r="C108" s="101">
        <v>6</v>
      </c>
      <c r="D108" s="12" t="s">
        <v>24</v>
      </c>
      <c r="E108" s="112" t="s">
        <v>273</v>
      </c>
      <c r="F108" s="104">
        <v>115.88</v>
      </c>
      <c r="G108" s="111">
        <v>0.74929999999999997</v>
      </c>
      <c r="H108" s="106">
        <f t="shared" si="3"/>
        <v>154.65100760709996</v>
      </c>
      <c r="I108" s="107">
        <f t="shared" si="4"/>
        <v>0.42370139070438345</v>
      </c>
      <c r="J108" s="107">
        <f t="shared" si="5"/>
        <v>0.3174794520547945</v>
      </c>
    </row>
    <row r="109" spans="1:10">
      <c r="A109" s="99">
        <v>103</v>
      </c>
      <c r="B109" s="18" t="s">
        <v>16</v>
      </c>
      <c r="C109" s="101">
        <v>7</v>
      </c>
      <c r="D109" s="116" t="s">
        <v>25</v>
      </c>
      <c r="E109" s="112"/>
      <c r="F109" s="104"/>
      <c r="G109" s="111"/>
      <c r="H109" s="106" t="e">
        <f t="shared" si="3"/>
        <v>#DIV/0!</v>
      </c>
      <c r="I109" s="107" t="e">
        <f t="shared" si="4"/>
        <v>#DIV/0!</v>
      </c>
      <c r="J109" s="107">
        <f t="shared" si="5"/>
        <v>0</v>
      </c>
    </row>
    <row r="110" spans="1:10">
      <c r="A110" s="99">
        <v>104</v>
      </c>
      <c r="B110" s="18" t="s">
        <v>16</v>
      </c>
      <c r="C110" s="101">
        <v>8</v>
      </c>
      <c r="D110" s="116" t="s">
        <v>19</v>
      </c>
      <c r="E110" s="112"/>
      <c r="F110" s="104"/>
      <c r="G110" s="111"/>
      <c r="H110" s="106" t="e">
        <f t="shared" si="3"/>
        <v>#DIV/0!</v>
      </c>
      <c r="I110" s="107" t="e">
        <f t="shared" si="4"/>
        <v>#DIV/0!</v>
      </c>
      <c r="J110" s="107">
        <f t="shared" si="5"/>
        <v>0</v>
      </c>
    </row>
    <row r="111" spans="1:10">
      <c r="A111" s="99">
        <v>105</v>
      </c>
      <c r="B111" s="18" t="s">
        <v>16</v>
      </c>
      <c r="C111" s="101">
        <v>9</v>
      </c>
      <c r="D111" s="116" t="s">
        <v>18</v>
      </c>
      <c r="E111" s="112"/>
      <c r="F111" s="104"/>
      <c r="G111" s="111"/>
      <c r="H111" s="106" t="e">
        <f t="shared" si="3"/>
        <v>#DIV/0!</v>
      </c>
      <c r="I111" s="107" t="e">
        <f t="shared" si="4"/>
        <v>#DIV/0!</v>
      </c>
      <c r="J111" s="107">
        <f t="shared" si="5"/>
        <v>0</v>
      </c>
    </row>
    <row r="112" spans="1:10">
      <c r="A112" s="99">
        <v>106</v>
      </c>
      <c r="B112" s="18" t="s">
        <v>98</v>
      </c>
      <c r="C112" s="101">
        <v>1</v>
      </c>
      <c r="D112" s="116" t="s">
        <v>99</v>
      </c>
      <c r="E112" s="112"/>
      <c r="F112" s="104"/>
      <c r="G112" s="111"/>
      <c r="H112" s="106" t="e">
        <f t="shared" si="3"/>
        <v>#DIV/0!</v>
      </c>
      <c r="I112" s="107" t="e">
        <f t="shared" si="4"/>
        <v>#DIV/0!</v>
      </c>
      <c r="J112" s="107">
        <f t="shared" si="5"/>
        <v>0</v>
      </c>
    </row>
    <row r="113" spans="1:11">
      <c r="A113" s="99">
        <v>107</v>
      </c>
      <c r="B113" s="18" t="s">
        <v>98</v>
      </c>
      <c r="C113" s="101">
        <v>2</v>
      </c>
      <c r="D113" s="116" t="s">
        <v>100</v>
      </c>
      <c r="E113" s="112"/>
      <c r="F113" s="104"/>
      <c r="G113" s="111"/>
      <c r="H113" s="106" t="e">
        <f t="shared" si="3"/>
        <v>#DIV/0!</v>
      </c>
      <c r="I113" s="107" t="e">
        <f t="shared" si="4"/>
        <v>#DIV/0!</v>
      </c>
      <c r="J113" s="107">
        <f t="shared" si="5"/>
        <v>0</v>
      </c>
    </row>
    <row r="114" spans="1:11">
      <c r="A114" s="99">
        <v>108</v>
      </c>
      <c r="B114" s="18" t="s">
        <v>98</v>
      </c>
      <c r="C114" s="101">
        <v>3</v>
      </c>
      <c r="D114" s="116" t="s">
        <v>101</v>
      </c>
      <c r="E114" s="112"/>
      <c r="F114" s="104"/>
      <c r="G114" s="111"/>
      <c r="H114" s="106" t="e">
        <f t="shared" si="3"/>
        <v>#DIV/0!</v>
      </c>
      <c r="I114" s="107" t="e">
        <f t="shared" si="4"/>
        <v>#DIV/0!</v>
      </c>
      <c r="J114" s="107">
        <f t="shared" si="5"/>
        <v>0</v>
      </c>
    </row>
    <row r="115" spans="1:11">
      <c r="A115" s="99">
        <v>109</v>
      </c>
      <c r="B115" s="18" t="s">
        <v>98</v>
      </c>
      <c r="C115" s="101">
        <v>4</v>
      </c>
      <c r="D115" s="116" t="s">
        <v>102</v>
      </c>
      <c r="E115" s="112"/>
      <c r="F115" s="104"/>
      <c r="G115" s="111"/>
      <c r="H115" s="106" t="e">
        <f t="shared" si="3"/>
        <v>#DIV/0!</v>
      </c>
      <c r="I115" s="107" t="e">
        <f t="shared" si="4"/>
        <v>#DIV/0!</v>
      </c>
      <c r="J115" s="107">
        <f t="shared" si="5"/>
        <v>0</v>
      </c>
    </row>
    <row r="116" spans="1:11">
      <c r="A116" s="99">
        <v>110</v>
      </c>
      <c r="B116" s="18" t="s">
        <v>98</v>
      </c>
      <c r="C116" s="101">
        <v>5</v>
      </c>
      <c r="D116" s="116" t="s">
        <v>103</v>
      </c>
      <c r="E116" s="112"/>
      <c r="F116" s="104"/>
      <c r="G116" s="111"/>
      <c r="H116" s="106" t="e">
        <f t="shared" si="3"/>
        <v>#DIV/0!</v>
      </c>
      <c r="I116" s="107" t="e">
        <f t="shared" si="4"/>
        <v>#DIV/0!</v>
      </c>
      <c r="J116" s="107">
        <f t="shared" si="5"/>
        <v>0</v>
      </c>
    </row>
    <row r="117" spans="1:11">
      <c r="A117" s="99">
        <v>111</v>
      </c>
      <c r="B117" s="18" t="s">
        <v>98</v>
      </c>
      <c r="C117" s="101">
        <v>6</v>
      </c>
      <c r="D117" s="116" t="s">
        <v>104</v>
      </c>
      <c r="E117" s="112"/>
      <c r="F117" s="104"/>
      <c r="G117" s="111"/>
      <c r="H117" s="106" t="e">
        <f t="shared" si="3"/>
        <v>#DIV/0!</v>
      </c>
      <c r="I117" s="107" t="e">
        <f t="shared" si="4"/>
        <v>#DIV/0!</v>
      </c>
      <c r="J117" s="107">
        <f t="shared" si="5"/>
        <v>0</v>
      </c>
    </row>
    <row r="118" spans="1:11">
      <c r="A118" s="99">
        <v>112</v>
      </c>
      <c r="B118" s="18" t="s">
        <v>98</v>
      </c>
      <c r="C118" s="101">
        <v>7</v>
      </c>
      <c r="D118" s="116" t="s">
        <v>105</v>
      </c>
      <c r="E118" s="112"/>
      <c r="F118" s="104"/>
      <c r="G118" s="111"/>
      <c r="H118" s="106" t="e">
        <f t="shared" si="3"/>
        <v>#DIV/0!</v>
      </c>
      <c r="I118" s="107" t="e">
        <f t="shared" si="4"/>
        <v>#DIV/0!</v>
      </c>
      <c r="J118" s="107">
        <f t="shared" si="5"/>
        <v>0</v>
      </c>
    </row>
    <row r="119" spans="1:11">
      <c r="A119" s="99">
        <v>113</v>
      </c>
      <c r="B119" s="18" t="s">
        <v>98</v>
      </c>
      <c r="C119" s="101">
        <v>8</v>
      </c>
      <c r="D119" s="116" t="s">
        <v>106</v>
      </c>
      <c r="E119" s="112"/>
      <c r="F119" s="104"/>
      <c r="G119" s="111"/>
      <c r="H119" s="106" t="e">
        <f t="shared" si="3"/>
        <v>#DIV/0!</v>
      </c>
      <c r="I119" s="107" t="e">
        <f t="shared" si="4"/>
        <v>#DIV/0!</v>
      </c>
      <c r="J119" s="107">
        <f t="shared" si="5"/>
        <v>0</v>
      </c>
    </row>
    <row r="120" spans="1:11">
      <c r="A120" s="99">
        <v>114</v>
      </c>
      <c r="B120" s="18" t="s">
        <v>98</v>
      </c>
      <c r="C120" s="101">
        <v>9</v>
      </c>
      <c r="D120" s="116" t="s">
        <v>107</v>
      </c>
      <c r="E120" s="112"/>
      <c r="F120" s="104"/>
      <c r="G120" s="111"/>
      <c r="H120" s="106" t="e">
        <f t="shared" si="3"/>
        <v>#DIV/0!</v>
      </c>
      <c r="I120" s="107" t="e">
        <f t="shared" si="4"/>
        <v>#DIV/0!</v>
      </c>
      <c r="J120" s="107">
        <f t="shared" si="5"/>
        <v>0</v>
      </c>
    </row>
    <row r="121" spans="1:11">
      <c r="A121" s="99">
        <v>115</v>
      </c>
      <c r="B121" s="119" t="s">
        <v>98</v>
      </c>
      <c r="C121" s="101">
        <v>10</v>
      </c>
      <c r="D121" s="12" t="s">
        <v>108</v>
      </c>
      <c r="E121" s="112" t="s">
        <v>272</v>
      </c>
      <c r="F121" s="104"/>
      <c r="G121" s="111"/>
      <c r="H121" s="106" t="e">
        <f t="shared" si="3"/>
        <v>#DIV/0!</v>
      </c>
      <c r="I121" s="107" t="e">
        <f t="shared" si="4"/>
        <v>#DIV/0!</v>
      </c>
      <c r="J121" s="107">
        <f t="shared" si="5"/>
        <v>0</v>
      </c>
    </row>
    <row r="122" spans="1:11">
      <c r="A122" s="99">
        <v>116</v>
      </c>
      <c r="B122" s="119" t="s">
        <v>98</v>
      </c>
      <c r="C122" s="101">
        <v>11</v>
      </c>
      <c r="D122" s="12" t="s">
        <v>109</v>
      </c>
      <c r="E122" s="112" t="s">
        <v>273</v>
      </c>
      <c r="F122" s="104">
        <v>323.89000000000004</v>
      </c>
      <c r="G122" s="110"/>
      <c r="H122" s="106" t="e">
        <f t="shared" si="3"/>
        <v>#DIV/0!</v>
      </c>
      <c r="I122" s="107" t="e">
        <f t="shared" si="4"/>
        <v>#DIV/0!</v>
      </c>
      <c r="J122" s="107">
        <f t="shared" si="5"/>
        <v>0.8873698630136988</v>
      </c>
      <c r="K122" t="s">
        <v>359</v>
      </c>
    </row>
    <row r="123" spans="1:11">
      <c r="A123" s="99">
        <v>117</v>
      </c>
      <c r="B123" s="119" t="s">
        <v>98</v>
      </c>
      <c r="C123" s="101">
        <v>12</v>
      </c>
      <c r="D123" s="116" t="s">
        <v>110</v>
      </c>
      <c r="E123" s="112"/>
      <c r="F123" s="104"/>
      <c r="G123" s="111"/>
      <c r="H123" s="106" t="e">
        <f t="shared" si="3"/>
        <v>#DIV/0!</v>
      </c>
      <c r="I123" s="107" t="e">
        <f t="shared" si="4"/>
        <v>#DIV/0!</v>
      </c>
      <c r="J123" s="107">
        <f t="shared" si="5"/>
        <v>0</v>
      </c>
    </row>
    <row r="124" spans="1:11">
      <c r="A124" s="99">
        <v>118</v>
      </c>
      <c r="B124" s="119" t="s">
        <v>98</v>
      </c>
      <c r="C124" s="101">
        <v>13</v>
      </c>
      <c r="D124" s="116" t="s">
        <v>311</v>
      </c>
      <c r="E124" s="112"/>
      <c r="F124" s="104"/>
      <c r="G124" s="110"/>
      <c r="H124" s="106" t="e">
        <f t="shared" si="3"/>
        <v>#DIV/0!</v>
      </c>
      <c r="I124" s="107" t="e">
        <f t="shared" si="4"/>
        <v>#DIV/0!</v>
      </c>
      <c r="J124" s="107">
        <f t="shared" si="5"/>
        <v>0</v>
      </c>
    </row>
    <row r="125" spans="1:11">
      <c r="A125" s="99">
        <v>119</v>
      </c>
      <c r="B125" s="119" t="s">
        <v>98</v>
      </c>
      <c r="C125" s="101">
        <v>14</v>
      </c>
      <c r="D125" s="12" t="s">
        <v>112</v>
      </c>
      <c r="E125" s="112" t="s">
        <v>273</v>
      </c>
      <c r="F125" s="104">
        <v>138.16</v>
      </c>
      <c r="G125" s="111">
        <v>0.65429999999999999</v>
      </c>
      <c r="H125" s="106">
        <f t="shared" si="3"/>
        <v>211.15696163839218</v>
      </c>
      <c r="I125" s="107">
        <f t="shared" si="4"/>
        <v>0.57851222366682786</v>
      </c>
      <c r="J125" s="107">
        <f t="shared" si="5"/>
        <v>0.37852054794520545</v>
      </c>
    </row>
    <row r="126" spans="1:11">
      <c r="A126" s="99">
        <v>120</v>
      </c>
      <c r="B126" s="119" t="s">
        <v>98</v>
      </c>
      <c r="C126" s="101">
        <v>15</v>
      </c>
      <c r="D126" s="12" t="s">
        <v>113</v>
      </c>
      <c r="E126" s="112" t="s">
        <v>273</v>
      </c>
      <c r="F126" s="104">
        <v>207.89000000000001</v>
      </c>
      <c r="G126" s="110"/>
      <c r="H126" s="106" t="e">
        <f t="shared" si="3"/>
        <v>#DIV/0!</v>
      </c>
      <c r="I126" s="107" t="e">
        <f t="shared" si="4"/>
        <v>#DIV/0!</v>
      </c>
      <c r="J126" s="107">
        <f t="shared" si="5"/>
        <v>0.56956164383561647</v>
      </c>
    </row>
    <row r="127" spans="1:11">
      <c r="A127" s="99">
        <v>121</v>
      </c>
      <c r="B127" s="119" t="s">
        <v>98</v>
      </c>
      <c r="C127" s="101">
        <v>16</v>
      </c>
      <c r="D127" s="12" t="s">
        <v>114</v>
      </c>
      <c r="E127" s="112" t="s">
        <v>273</v>
      </c>
      <c r="F127" s="104">
        <v>174.39999999999998</v>
      </c>
      <c r="G127" s="110"/>
      <c r="H127" s="106" t="e">
        <f t="shared" si="3"/>
        <v>#DIV/0!</v>
      </c>
      <c r="I127" s="107" t="e">
        <f t="shared" si="4"/>
        <v>#DIV/0!</v>
      </c>
      <c r="J127" s="107">
        <f t="shared" si="5"/>
        <v>0.47780821917808214</v>
      </c>
    </row>
    <row r="128" spans="1:11">
      <c r="A128" s="99">
        <v>122</v>
      </c>
      <c r="B128" s="119" t="s">
        <v>98</v>
      </c>
      <c r="C128" s="101">
        <v>17</v>
      </c>
      <c r="D128" s="12" t="s">
        <v>115</v>
      </c>
      <c r="E128" s="112" t="s">
        <v>273</v>
      </c>
      <c r="F128" s="104">
        <v>95.92</v>
      </c>
      <c r="G128" s="111">
        <v>0.70950000000000002</v>
      </c>
      <c r="H128" s="106">
        <f t="shared" si="3"/>
        <v>135.19379844961242</v>
      </c>
      <c r="I128" s="107">
        <f t="shared" si="4"/>
        <v>0.37039396835510252</v>
      </c>
      <c r="J128" s="107">
        <f t="shared" si="5"/>
        <v>0.26279452054794522</v>
      </c>
    </row>
    <row r="129" spans="1:10">
      <c r="A129" s="99">
        <v>123</v>
      </c>
      <c r="B129" s="119" t="s">
        <v>98</v>
      </c>
      <c r="C129" s="101">
        <v>18</v>
      </c>
      <c r="D129" s="12" t="s">
        <v>116</v>
      </c>
      <c r="E129" s="112" t="s">
        <v>273</v>
      </c>
      <c r="F129" s="104">
        <v>35.840000000000003</v>
      </c>
      <c r="G129" s="110"/>
      <c r="H129" s="106" t="e">
        <f t="shared" si="3"/>
        <v>#DIV/0!</v>
      </c>
      <c r="I129" s="107" t="e">
        <f t="shared" si="4"/>
        <v>#DIV/0!</v>
      </c>
      <c r="J129" s="107">
        <f t="shared" si="5"/>
        <v>9.8191780821917818E-2</v>
      </c>
    </row>
    <row r="130" spans="1:10">
      <c r="A130" s="99">
        <v>124</v>
      </c>
      <c r="B130" s="119" t="s">
        <v>98</v>
      </c>
      <c r="C130" s="103">
        <v>19</v>
      </c>
      <c r="D130" s="12" t="s">
        <v>117</v>
      </c>
      <c r="E130" s="112" t="s">
        <v>273</v>
      </c>
      <c r="F130" s="104">
        <v>61.190000000000005</v>
      </c>
      <c r="G130" s="110"/>
      <c r="H130" s="106" t="e">
        <f t="shared" si="3"/>
        <v>#DIV/0!</v>
      </c>
      <c r="I130" s="107" t="e">
        <f t="shared" si="4"/>
        <v>#DIV/0!</v>
      </c>
      <c r="J130" s="107">
        <f t="shared" si="5"/>
        <v>0.16764383561643836</v>
      </c>
    </row>
    <row r="131" spans="1:10">
      <c r="A131" s="99">
        <v>125</v>
      </c>
      <c r="B131" s="12" t="s">
        <v>98</v>
      </c>
      <c r="C131" s="103">
        <v>20</v>
      </c>
      <c r="D131" s="116" t="s">
        <v>118</v>
      </c>
      <c r="E131" s="112"/>
      <c r="F131" s="104"/>
      <c r="G131" s="111"/>
      <c r="H131" s="106" t="e">
        <f t="shared" si="3"/>
        <v>#DIV/0!</v>
      </c>
      <c r="I131" s="107" t="e">
        <f t="shared" si="4"/>
        <v>#DIV/0!</v>
      </c>
      <c r="J131" s="107">
        <f t="shared" si="5"/>
        <v>0</v>
      </c>
    </row>
    <row r="132" spans="1:10">
      <c r="A132" s="99">
        <v>126</v>
      </c>
      <c r="B132" s="12" t="s">
        <v>98</v>
      </c>
      <c r="C132" s="103">
        <v>21</v>
      </c>
      <c r="D132" s="116" t="s">
        <v>120</v>
      </c>
      <c r="E132" s="112"/>
      <c r="F132" s="104"/>
      <c r="G132" s="111"/>
      <c r="H132" s="106" t="e">
        <f t="shared" si="3"/>
        <v>#DIV/0!</v>
      </c>
      <c r="I132" s="107" t="e">
        <f t="shared" si="4"/>
        <v>#DIV/0!</v>
      </c>
      <c r="J132" s="107">
        <f t="shared" si="5"/>
        <v>0</v>
      </c>
    </row>
    <row r="133" spans="1:10">
      <c r="A133" s="99">
        <v>127</v>
      </c>
      <c r="B133" s="12" t="s">
        <v>98</v>
      </c>
      <c r="C133" s="103">
        <v>22</v>
      </c>
      <c r="D133" s="35" t="s">
        <v>119</v>
      </c>
      <c r="E133" s="112" t="s">
        <v>277</v>
      </c>
      <c r="F133" s="104"/>
      <c r="G133" s="111"/>
      <c r="H133" s="106" t="e">
        <f t="shared" si="3"/>
        <v>#DIV/0!</v>
      </c>
      <c r="I133" s="107" t="e">
        <f t="shared" si="4"/>
        <v>#DIV/0!</v>
      </c>
      <c r="J133" s="107">
        <f t="shared" si="5"/>
        <v>0</v>
      </c>
    </row>
    <row r="134" spans="1:10">
      <c r="A134" s="99">
        <v>128</v>
      </c>
      <c r="B134" s="18" t="s">
        <v>59</v>
      </c>
      <c r="C134" s="103">
        <v>1</v>
      </c>
      <c r="D134" s="12" t="s">
        <v>60</v>
      </c>
      <c r="E134" s="112" t="s">
        <v>273</v>
      </c>
      <c r="F134" s="104">
        <v>10719.12</v>
      </c>
      <c r="G134" s="111">
        <v>0.53720000000000001</v>
      </c>
      <c r="H134" s="106">
        <f t="shared" si="3"/>
        <v>19953.685778108713</v>
      </c>
      <c r="I134" s="107">
        <f t="shared" si="4"/>
        <v>54.667632268790996</v>
      </c>
      <c r="J134" s="107">
        <f t="shared" si="5"/>
        <v>29.367452054794523</v>
      </c>
    </row>
    <row r="135" spans="1:10">
      <c r="A135" s="99">
        <v>129</v>
      </c>
      <c r="B135" s="18" t="s">
        <v>59</v>
      </c>
      <c r="C135" s="103">
        <v>2</v>
      </c>
      <c r="D135" s="12" t="s">
        <v>61</v>
      </c>
      <c r="E135" s="112" t="s">
        <v>273</v>
      </c>
      <c r="F135" s="104">
        <v>257.89</v>
      </c>
      <c r="G135" s="111">
        <v>1</v>
      </c>
      <c r="H135" s="106">
        <f t="shared" ref="H135:H198" si="6">F135/G135</f>
        <v>257.89</v>
      </c>
      <c r="I135" s="107">
        <f t="shared" ref="I135:I198" si="7">H135/365</f>
        <v>0.70654794520547937</v>
      </c>
      <c r="J135" s="107">
        <f t="shared" ref="J135:J198" si="8">F135/365</f>
        <v>0.70654794520547937</v>
      </c>
    </row>
    <row r="136" spans="1:10">
      <c r="A136" s="99">
        <v>130</v>
      </c>
      <c r="B136" s="18" t="s">
        <v>59</v>
      </c>
      <c r="C136" s="103">
        <v>3</v>
      </c>
      <c r="D136" s="12" t="s">
        <v>62</v>
      </c>
      <c r="E136" s="112" t="s">
        <v>273</v>
      </c>
      <c r="F136" s="104">
        <v>176.8</v>
      </c>
      <c r="G136" s="111">
        <v>0.4955</v>
      </c>
      <c r="H136" s="106">
        <f t="shared" si="6"/>
        <v>356.81130171543896</v>
      </c>
      <c r="I136" s="107">
        <f t="shared" si="7"/>
        <v>0.97756521017928477</v>
      </c>
      <c r="J136" s="107">
        <f t="shared" si="8"/>
        <v>0.48438356164383567</v>
      </c>
    </row>
    <row r="137" spans="1:10">
      <c r="A137" s="99">
        <v>131</v>
      </c>
      <c r="B137" s="18" t="s">
        <v>59</v>
      </c>
      <c r="C137" s="103">
        <v>4</v>
      </c>
      <c r="D137" s="12" t="s">
        <v>63</v>
      </c>
      <c r="E137" s="112" t="s">
        <v>273</v>
      </c>
      <c r="F137" s="104">
        <v>76.95</v>
      </c>
      <c r="G137" s="110"/>
      <c r="H137" s="106" t="e">
        <f t="shared" si="6"/>
        <v>#DIV/0!</v>
      </c>
      <c r="I137" s="107" t="e">
        <f t="shared" si="7"/>
        <v>#DIV/0!</v>
      </c>
      <c r="J137" s="107">
        <f t="shared" si="8"/>
        <v>0.21082191780821918</v>
      </c>
    </row>
    <row r="138" spans="1:10">
      <c r="A138" s="99">
        <v>132</v>
      </c>
      <c r="B138" s="18" t="s">
        <v>59</v>
      </c>
      <c r="C138" s="103">
        <v>5</v>
      </c>
      <c r="D138" s="12" t="s">
        <v>64</v>
      </c>
      <c r="E138" s="112" t="s">
        <v>273</v>
      </c>
      <c r="F138" s="104">
        <v>140.24</v>
      </c>
      <c r="G138" s="110"/>
      <c r="H138" s="106" t="e">
        <f t="shared" si="6"/>
        <v>#DIV/0!</v>
      </c>
      <c r="I138" s="107" t="e">
        <f t="shared" si="7"/>
        <v>#DIV/0!</v>
      </c>
      <c r="J138" s="107">
        <f t="shared" si="8"/>
        <v>0.3842191780821918</v>
      </c>
    </row>
    <row r="139" spans="1:10">
      <c r="A139" s="99">
        <v>133</v>
      </c>
      <c r="B139" s="18" t="s">
        <v>59</v>
      </c>
      <c r="C139" s="103">
        <v>6</v>
      </c>
      <c r="D139" s="12" t="s">
        <v>65</v>
      </c>
      <c r="E139" s="112" t="s">
        <v>273</v>
      </c>
      <c r="F139" s="104">
        <v>791.67</v>
      </c>
      <c r="G139" s="111">
        <v>0.67520000000000002</v>
      </c>
      <c r="H139" s="106">
        <f t="shared" si="6"/>
        <v>1172.4970379146919</v>
      </c>
      <c r="I139" s="107">
        <f t="shared" si="7"/>
        <v>3.2123206518210736</v>
      </c>
      <c r="J139" s="107">
        <f t="shared" si="8"/>
        <v>2.1689589041095889</v>
      </c>
    </row>
    <row r="140" spans="1:10">
      <c r="A140" s="99">
        <v>134</v>
      </c>
      <c r="B140" s="18" t="s">
        <v>59</v>
      </c>
      <c r="C140" s="103">
        <v>7</v>
      </c>
      <c r="D140" s="12" t="s">
        <v>66</v>
      </c>
      <c r="E140" s="112" t="s">
        <v>273</v>
      </c>
      <c r="F140" s="104">
        <v>55.140000000000008</v>
      </c>
      <c r="G140" s="110"/>
      <c r="H140" s="106" t="e">
        <f t="shared" si="6"/>
        <v>#DIV/0!</v>
      </c>
      <c r="I140" s="107" t="e">
        <f t="shared" si="7"/>
        <v>#DIV/0!</v>
      </c>
      <c r="J140" s="107">
        <f t="shared" si="8"/>
        <v>0.15106849315068496</v>
      </c>
    </row>
    <row r="141" spans="1:10">
      <c r="A141" s="99">
        <v>135</v>
      </c>
      <c r="B141" s="18" t="s">
        <v>59</v>
      </c>
      <c r="C141" s="103">
        <v>8</v>
      </c>
      <c r="D141" s="12" t="s">
        <v>67</v>
      </c>
      <c r="E141" s="112" t="s">
        <v>273</v>
      </c>
      <c r="F141" s="104">
        <v>942.77</v>
      </c>
      <c r="G141" s="111">
        <v>0.79659999999999997</v>
      </c>
      <c r="H141" s="106">
        <f t="shared" si="6"/>
        <v>1183.4923424554356</v>
      </c>
      <c r="I141" s="107">
        <f t="shared" si="7"/>
        <v>3.2424447738505084</v>
      </c>
      <c r="J141" s="107">
        <f t="shared" si="8"/>
        <v>2.5829315068493148</v>
      </c>
    </row>
    <row r="142" spans="1:10">
      <c r="A142" s="99">
        <v>136</v>
      </c>
      <c r="B142" s="18" t="s">
        <v>59</v>
      </c>
      <c r="C142" s="103">
        <v>9</v>
      </c>
      <c r="D142" s="12" t="s">
        <v>68</v>
      </c>
      <c r="E142" s="112" t="s">
        <v>273</v>
      </c>
      <c r="F142" s="104">
        <v>651.99</v>
      </c>
      <c r="G142" s="111">
        <v>0.71889999999999998</v>
      </c>
      <c r="H142" s="106">
        <f t="shared" si="6"/>
        <v>906.92724996522463</v>
      </c>
      <c r="I142" s="107">
        <f t="shared" si="7"/>
        <v>2.4847321916855472</v>
      </c>
      <c r="J142" s="107">
        <f t="shared" si="8"/>
        <v>1.7862739726027397</v>
      </c>
    </row>
    <row r="143" spans="1:10">
      <c r="A143" s="99">
        <v>137</v>
      </c>
      <c r="B143" s="18" t="s">
        <v>59</v>
      </c>
      <c r="C143" s="103">
        <v>10</v>
      </c>
      <c r="D143" s="12" t="s">
        <v>69</v>
      </c>
      <c r="E143" s="112" t="s">
        <v>273</v>
      </c>
      <c r="F143" s="104">
        <v>1163.8800000000001</v>
      </c>
      <c r="G143" s="111">
        <v>0.72340000000000004</v>
      </c>
      <c r="H143" s="106">
        <f t="shared" si="6"/>
        <v>1608.9024053082667</v>
      </c>
      <c r="I143" s="107">
        <f t="shared" si="7"/>
        <v>4.4079517953651139</v>
      </c>
      <c r="J143" s="107">
        <f t="shared" si="8"/>
        <v>3.1887123287671235</v>
      </c>
    </row>
    <row r="144" spans="1:10">
      <c r="A144" s="99">
        <v>138</v>
      </c>
      <c r="B144" s="18" t="s">
        <v>59</v>
      </c>
      <c r="C144" s="103">
        <v>11</v>
      </c>
      <c r="D144" s="116" t="s">
        <v>70</v>
      </c>
      <c r="E144" s="112"/>
      <c r="F144" s="104"/>
      <c r="G144" s="111"/>
      <c r="H144" s="106" t="e">
        <f t="shared" si="6"/>
        <v>#DIV/0!</v>
      </c>
      <c r="I144" s="107" t="e">
        <f t="shared" si="7"/>
        <v>#DIV/0!</v>
      </c>
      <c r="J144" s="107">
        <f t="shared" si="8"/>
        <v>0</v>
      </c>
    </row>
    <row r="145" spans="1:10">
      <c r="A145" s="99">
        <v>139</v>
      </c>
      <c r="B145" s="18" t="s">
        <v>59</v>
      </c>
      <c r="C145" s="103">
        <v>12</v>
      </c>
      <c r="D145" s="116" t="s">
        <v>71</v>
      </c>
      <c r="E145" s="112"/>
      <c r="F145" s="104"/>
      <c r="G145" s="111"/>
      <c r="H145" s="106" t="e">
        <f t="shared" si="6"/>
        <v>#DIV/0!</v>
      </c>
      <c r="I145" s="107" t="e">
        <f t="shared" si="7"/>
        <v>#DIV/0!</v>
      </c>
      <c r="J145" s="107">
        <f t="shared" si="8"/>
        <v>0</v>
      </c>
    </row>
    <row r="146" spans="1:10">
      <c r="A146" s="99">
        <v>140</v>
      </c>
      <c r="B146" s="18" t="s">
        <v>59</v>
      </c>
      <c r="C146" s="103">
        <v>13</v>
      </c>
      <c r="D146" s="116" t="s">
        <v>72</v>
      </c>
      <c r="E146" s="112"/>
      <c r="F146" s="104"/>
      <c r="G146" s="110"/>
      <c r="H146" s="106" t="e">
        <f t="shared" si="6"/>
        <v>#DIV/0!</v>
      </c>
      <c r="I146" s="107" t="e">
        <f t="shared" si="7"/>
        <v>#DIV/0!</v>
      </c>
      <c r="J146" s="107">
        <f t="shared" si="8"/>
        <v>0</v>
      </c>
    </row>
    <row r="147" spans="1:10">
      <c r="A147" s="99">
        <v>141</v>
      </c>
      <c r="B147" s="18" t="s">
        <v>59</v>
      </c>
      <c r="C147" s="103">
        <v>14</v>
      </c>
      <c r="D147" s="31" t="s">
        <v>73</v>
      </c>
      <c r="E147" s="112" t="s">
        <v>73</v>
      </c>
      <c r="F147" s="104"/>
      <c r="G147" s="111"/>
      <c r="H147" s="106" t="e">
        <f t="shared" si="6"/>
        <v>#DIV/0!</v>
      </c>
      <c r="I147" s="107" t="e">
        <f t="shared" si="7"/>
        <v>#DIV/0!</v>
      </c>
      <c r="J147" s="107">
        <f t="shared" si="8"/>
        <v>0</v>
      </c>
    </row>
    <row r="148" spans="1:10">
      <c r="A148" s="99">
        <v>142</v>
      </c>
      <c r="B148" s="18" t="s">
        <v>59</v>
      </c>
      <c r="C148" s="103">
        <v>15</v>
      </c>
      <c r="D148" s="117" t="s">
        <v>74</v>
      </c>
      <c r="E148" s="112"/>
      <c r="F148" s="104"/>
      <c r="G148" s="111"/>
      <c r="H148" s="106" t="e">
        <f t="shared" si="6"/>
        <v>#DIV/0!</v>
      </c>
      <c r="I148" s="107" t="e">
        <f t="shared" si="7"/>
        <v>#DIV/0!</v>
      </c>
      <c r="J148" s="107">
        <f t="shared" si="8"/>
        <v>0</v>
      </c>
    </row>
    <row r="149" spans="1:10">
      <c r="A149" s="99">
        <v>143</v>
      </c>
      <c r="B149" s="18" t="s">
        <v>59</v>
      </c>
      <c r="C149" s="103">
        <v>16</v>
      </c>
      <c r="D149" s="31" t="s">
        <v>75</v>
      </c>
      <c r="E149" s="112" t="s">
        <v>273</v>
      </c>
      <c r="F149" s="104">
        <v>665.9799999999999</v>
      </c>
      <c r="G149" s="111">
        <v>0.79879999999999995</v>
      </c>
      <c r="H149" s="106">
        <f t="shared" si="6"/>
        <v>833.72558838257373</v>
      </c>
      <c r="I149" s="107">
        <f t="shared" si="7"/>
        <v>2.2841796941988322</v>
      </c>
      <c r="J149" s="107">
        <f t="shared" si="8"/>
        <v>1.8246027397260272</v>
      </c>
    </row>
    <row r="150" spans="1:10">
      <c r="A150" s="99">
        <v>144</v>
      </c>
      <c r="B150" s="42" t="s">
        <v>183</v>
      </c>
      <c r="C150" s="101">
        <v>1</v>
      </c>
      <c r="D150" s="12" t="s">
        <v>184</v>
      </c>
      <c r="E150" s="112" t="s">
        <v>272</v>
      </c>
      <c r="F150" s="104"/>
      <c r="G150" s="111"/>
      <c r="H150" s="106" t="e">
        <f t="shared" si="6"/>
        <v>#DIV/0!</v>
      </c>
      <c r="I150" s="107" t="e">
        <f t="shared" si="7"/>
        <v>#DIV/0!</v>
      </c>
      <c r="J150" s="107">
        <f t="shared" si="8"/>
        <v>0</v>
      </c>
    </row>
    <row r="151" spans="1:10">
      <c r="A151" s="99">
        <v>145</v>
      </c>
      <c r="B151" s="18" t="s">
        <v>183</v>
      </c>
      <c r="C151" s="101">
        <v>2</v>
      </c>
      <c r="D151" s="12" t="s">
        <v>185</v>
      </c>
      <c r="E151" s="112" t="s">
        <v>272</v>
      </c>
      <c r="F151" s="104">
        <v>3142.6800000000003</v>
      </c>
      <c r="G151" s="120">
        <v>0.1729</v>
      </c>
      <c r="H151" s="106">
        <f t="shared" si="6"/>
        <v>18176.286871023716</v>
      </c>
      <c r="I151" s="107">
        <f t="shared" si="7"/>
        <v>49.798046221982787</v>
      </c>
      <c r="J151" s="107">
        <f t="shared" si="8"/>
        <v>8.6100821917808226</v>
      </c>
    </row>
    <row r="152" spans="1:10">
      <c r="A152" s="99">
        <v>146</v>
      </c>
      <c r="B152" s="18" t="s">
        <v>183</v>
      </c>
      <c r="C152" s="101">
        <v>3</v>
      </c>
      <c r="D152" s="12" t="s">
        <v>183</v>
      </c>
      <c r="E152" s="112" t="s">
        <v>273</v>
      </c>
      <c r="F152" s="17">
        <v>192051.47</v>
      </c>
      <c r="G152" s="120">
        <v>0.65380000000000005</v>
      </c>
      <c r="H152" s="106">
        <f t="shared" si="6"/>
        <v>293746.51269501372</v>
      </c>
      <c r="I152" s="107">
        <f t="shared" si="7"/>
        <v>804.78496628770881</v>
      </c>
      <c r="J152" s="107">
        <f t="shared" si="8"/>
        <v>526.16841095890413</v>
      </c>
    </row>
    <row r="153" spans="1:10">
      <c r="A153" s="99">
        <v>147</v>
      </c>
      <c r="B153" s="18" t="s">
        <v>183</v>
      </c>
      <c r="C153" s="101">
        <v>4</v>
      </c>
      <c r="D153" s="12" t="s">
        <v>186</v>
      </c>
      <c r="E153" s="112" t="s">
        <v>273</v>
      </c>
      <c r="F153" s="17">
        <v>62359.399999999994</v>
      </c>
      <c r="G153" s="111">
        <v>0.83330000000000004</v>
      </c>
      <c r="H153" s="106">
        <f t="shared" si="6"/>
        <v>74834.273370934825</v>
      </c>
      <c r="I153" s="107">
        <f t="shared" si="7"/>
        <v>205.02540649571185</v>
      </c>
      <c r="J153" s="107">
        <f t="shared" si="8"/>
        <v>170.84767123287671</v>
      </c>
    </row>
    <row r="154" spans="1:10">
      <c r="A154" s="99">
        <v>148</v>
      </c>
      <c r="B154" s="18" t="s">
        <v>183</v>
      </c>
      <c r="C154" s="101">
        <v>5</v>
      </c>
      <c r="D154" s="12" t="s">
        <v>187</v>
      </c>
      <c r="E154" s="112" t="s">
        <v>273</v>
      </c>
      <c r="F154" s="17">
        <v>25139.88</v>
      </c>
      <c r="G154" s="120">
        <v>0.52749999999999997</v>
      </c>
      <c r="H154" s="106">
        <f t="shared" si="6"/>
        <v>47658.540284360191</v>
      </c>
      <c r="I154" s="107">
        <f t="shared" si="7"/>
        <v>130.57134324482243</v>
      </c>
      <c r="J154" s="107">
        <f t="shared" si="8"/>
        <v>68.876383561643834</v>
      </c>
    </row>
    <row r="155" spans="1:10">
      <c r="A155" s="99">
        <v>149</v>
      </c>
      <c r="B155" s="18" t="s">
        <v>183</v>
      </c>
      <c r="C155" s="101">
        <v>6</v>
      </c>
      <c r="D155" s="12" t="s">
        <v>188</v>
      </c>
      <c r="E155" s="112" t="s">
        <v>273</v>
      </c>
      <c r="F155" s="17">
        <v>32992.160000000003</v>
      </c>
      <c r="G155" s="111">
        <v>0.66</v>
      </c>
      <c r="H155" s="106">
        <f t="shared" si="6"/>
        <v>49988.121212121216</v>
      </c>
      <c r="I155" s="107">
        <f t="shared" si="7"/>
        <v>136.95375674553759</v>
      </c>
      <c r="J155" s="107">
        <f t="shared" si="8"/>
        <v>90.3894794520548</v>
      </c>
    </row>
    <row r="156" spans="1:10">
      <c r="A156" s="99">
        <v>150</v>
      </c>
      <c r="B156" s="18" t="s">
        <v>183</v>
      </c>
      <c r="C156" s="101">
        <v>7</v>
      </c>
      <c r="D156" s="12" t="s">
        <v>189</v>
      </c>
      <c r="E156" s="112" t="s">
        <v>273</v>
      </c>
      <c r="F156" s="17">
        <v>16529.059999999998</v>
      </c>
      <c r="G156" s="111">
        <v>0.93340000000000001</v>
      </c>
      <c r="H156" s="106">
        <f t="shared" si="6"/>
        <v>17708.442254124704</v>
      </c>
      <c r="I156" s="107">
        <f t="shared" si="7"/>
        <v>48.51628014828686</v>
      </c>
      <c r="J156" s="107">
        <f t="shared" si="8"/>
        <v>45.28509589041095</v>
      </c>
    </row>
    <row r="157" spans="1:10">
      <c r="A157" s="99">
        <v>151</v>
      </c>
      <c r="B157" s="18" t="s">
        <v>183</v>
      </c>
      <c r="C157" s="101">
        <v>8</v>
      </c>
      <c r="D157" s="12" t="s">
        <v>190</v>
      </c>
      <c r="E157" s="112" t="s">
        <v>273</v>
      </c>
      <c r="F157" s="17">
        <v>13053.570000000002</v>
      </c>
      <c r="G157" s="111">
        <v>0.80389999999999995</v>
      </c>
      <c r="H157" s="106">
        <f t="shared" si="6"/>
        <v>16237.803209354401</v>
      </c>
      <c r="I157" s="107">
        <f t="shared" si="7"/>
        <v>44.487132080423017</v>
      </c>
      <c r="J157" s="107">
        <f t="shared" si="8"/>
        <v>35.763205479452061</v>
      </c>
    </row>
    <row r="158" spans="1:10">
      <c r="A158" s="99">
        <v>152</v>
      </c>
      <c r="B158" s="18" t="s">
        <v>183</v>
      </c>
      <c r="C158" s="101">
        <v>9</v>
      </c>
      <c r="D158" s="12" t="s">
        <v>191</v>
      </c>
      <c r="E158" s="112" t="s">
        <v>273</v>
      </c>
      <c r="F158" s="17">
        <v>26139.79</v>
      </c>
      <c r="G158" s="121"/>
      <c r="H158" s="106" t="e">
        <f t="shared" si="6"/>
        <v>#DIV/0!</v>
      </c>
      <c r="I158" s="107" t="e">
        <f t="shared" si="7"/>
        <v>#DIV/0!</v>
      </c>
      <c r="J158" s="107">
        <f t="shared" si="8"/>
        <v>71.615863013698629</v>
      </c>
    </row>
    <row r="159" spans="1:10">
      <c r="A159" s="99">
        <v>153</v>
      </c>
      <c r="B159" s="18" t="s">
        <v>183</v>
      </c>
      <c r="C159" s="101">
        <v>10</v>
      </c>
      <c r="D159" s="12" t="s">
        <v>192</v>
      </c>
      <c r="E159" s="112" t="s">
        <v>273</v>
      </c>
      <c r="F159" s="17">
        <v>6610.9300000000012</v>
      </c>
      <c r="G159" s="111">
        <v>1</v>
      </c>
      <c r="H159" s="106">
        <f t="shared" si="6"/>
        <v>6610.9300000000012</v>
      </c>
      <c r="I159" s="107">
        <f t="shared" si="7"/>
        <v>18.112136986301373</v>
      </c>
      <c r="J159" s="107">
        <f t="shared" si="8"/>
        <v>18.112136986301373</v>
      </c>
    </row>
    <row r="160" spans="1:10">
      <c r="A160" s="99">
        <v>154</v>
      </c>
      <c r="B160" s="18" t="s">
        <v>183</v>
      </c>
      <c r="C160" s="101">
        <v>11</v>
      </c>
      <c r="D160" s="12" t="s">
        <v>193</v>
      </c>
      <c r="E160" s="112" t="s">
        <v>273</v>
      </c>
      <c r="F160" s="17">
        <v>852.58</v>
      </c>
      <c r="G160" s="111">
        <v>0.33210000000000001</v>
      </c>
      <c r="H160" s="106">
        <f t="shared" si="6"/>
        <v>2567.2387834989463</v>
      </c>
      <c r="I160" s="107">
        <f t="shared" si="7"/>
        <v>7.0335309136957429</v>
      </c>
      <c r="J160" s="107">
        <f t="shared" si="8"/>
        <v>2.3358356164383562</v>
      </c>
    </row>
    <row r="161" spans="1:11">
      <c r="A161" s="99">
        <v>155</v>
      </c>
      <c r="B161" s="18" t="s">
        <v>183</v>
      </c>
      <c r="C161" s="101">
        <v>12</v>
      </c>
      <c r="D161" s="12" t="s">
        <v>194</v>
      </c>
      <c r="E161" s="112" t="s">
        <v>273</v>
      </c>
      <c r="F161" s="17">
        <v>13300.37</v>
      </c>
      <c r="G161" s="111">
        <v>1</v>
      </c>
      <c r="H161" s="106">
        <f t="shared" si="6"/>
        <v>13300.37</v>
      </c>
      <c r="I161" s="107">
        <f t="shared" si="7"/>
        <v>36.439369863013702</v>
      </c>
      <c r="J161" s="107">
        <f t="shared" si="8"/>
        <v>36.439369863013702</v>
      </c>
    </row>
    <row r="162" spans="1:11">
      <c r="A162" s="99">
        <v>156</v>
      </c>
      <c r="B162" s="18" t="s">
        <v>183</v>
      </c>
      <c r="C162" s="101">
        <v>13</v>
      </c>
      <c r="D162" s="12" t="s">
        <v>195</v>
      </c>
      <c r="E162" s="112" t="s">
        <v>273</v>
      </c>
      <c r="F162" s="17">
        <v>5382.5399999999991</v>
      </c>
      <c r="G162" s="111">
        <v>0.36359999999999998</v>
      </c>
      <c r="H162" s="106">
        <f t="shared" si="6"/>
        <v>14803.465346534651</v>
      </c>
      <c r="I162" s="107">
        <f t="shared" si="7"/>
        <v>40.557439305574384</v>
      </c>
      <c r="J162" s="107">
        <f t="shared" si="8"/>
        <v>14.746684931506847</v>
      </c>
    </row>
    <row r="163" spans="1:11">
      <c r="A163" s="99">
        <v>157</v>
      </c>
      <c r="B163" s="18" t="s">
        <v>183</v>
      </c>
      <c r="C163" s="101">
        <v>14</v>
      </c>
      <c r="D163" s="12" t="s">
        <v>196</v>
      </c>
      <c r="E163" s="112" t="s">
        <v>273</v>
      </c>
      <c r="F163" s="17">
        <v>12684.839999999998</v>
      </c>
      <c r="G163" s="111">
        <v>1</v>
      </c>
      <c r="H163" s="106">
        <f t="shared" si="6"/>
        <v>12684.839999999998</v>
      </c>
      <c r="I163" s="107">
        <f t="shared" si="7"/>
        <v>34.752986301369859</v>
      </c>
      <c r="J163" s="107">
        <f t="shared" si="8"/>
        <v>34.752986301369859</v>
      </c>
    </row>
    <row r="164" spans="1:11">
      <c r="A164" s="99">
        <v>158</v>
      </c>
      <c r="B164" s="18" t="s">
        <v>183</v>
      </c>
      <c r="C164" s="101">
        <v>15</v>
      </c>
      <c r="D164" s="12" t="s">
        <v>197</v>
      </c>
      <c r="E164" s="112" t="s">
        <v>273</v>
      </c>
      <c r="F164" s="17">
        <v>1728.0100000000002</v>
      </c>
      <c r="G164" s="111">
        <v>0.72709999999999997</v>
      </c>
      <c r="H164" s="106">
        <f t="shared" si="6"/>
        <v>2376.5781873194887</v>
      </c>
      <c r="I164" s="107">
        <f t="shared" si="7"/>
        <v>6.5111731159438051</v>
      </c>
      <c r="J164" s="107">
        <f t="shared" si="8"/>
        <v>4.7342739726027405</v>
      </c>
    </row>
    <row r="165" spans="1:11">
      <c r="A165" s="99">
        <v>159</v>
      </c>
      <c r="B165" s="18" t="s">
        <v>183</v>
      </c>
      <c r="C165" s="101">
        <v>16</v>
      </c>
      <c r="D165" s="116" t="s">
        <v>198</v>
      </c>
      <c r="E165" s="112"/>
      <c r="F165" s="104"/>
      <c r="G165" s="111"/>
      <c r="H165" s="106" t="e">
        <f t="shared" si="6"/>
        <v>#DIV/0!</v>
      </c>
      <c r="I165" s="107" t="e">
        <f t="shared" si="7"/>
        <v>#DIV/0!</v>
      </c>
      <c r="J165" s="107">
        <f t="shared" si="8"/>
        <v>0</v>
      </c>
    </row>
    <row r="166" spans="1:11">
      <c r="A166" s="99">
        <v>160</v>
      </c>
      <c r="B166" s="18" t="s">
        <v>183</v>
      </c>
      <c r="C166" s="101">
        <v>17</v>
      </c>
      <c r="D166" s="15" t="s">
        <v>199</v>
      </c>
      <c r="E166" s="112" t="s">
        <v>273</v>
      </c>
      <c r="F166" s="17">
        <v>4562.71</v>
      </c>
      <c r="G166" s="111">
        <v>1</v>
      </c>
      <c r="H166" s="106">
        <f t="shared" si="6"/>
        <v>4562.71</v>
      </c>
      <c r="I166" s="107">
        <f t="shared" si="7"/>
        <v>12.500575342465753</v>
      </c>
      <c r="J166" s="107">
        <f t="shared" si="8"/>
        <v>12.500575342465753</v>
      </c>
    </row>
    <row r="167" spans="1:11">
      <c r="A167" s="99">
        <v>161</v>
      </c>
      <c r="B167" s="18" t="s">
        <v>183</v>
      </c>
      <c r="C167" s="101">
        <v>18</v>
      </c>
      <c r="D167" s="12" t="s">
        <v>200</v>
      </c>
      <c r="E167" s="112" t="s">
        <v>273</v>
      </c>
      <c r="F167" s="104"/>
      <c r="G167" s="111"/>
      <c r="H167" s="106" t="e">
        <f t="shared" si="6"/>
        <v>#DIV/0!</v>
      </c>
      <c r="I167" s="107" t="e">
        <f t="shared" si="7"/>
        <v>#DIV/0!</v>
      </c>
      <c r="J167" s="107">
        <f t="shared" si="8"/>
        <v>0</v>
      </c>
    </row>
    <row r="168" spans="1:11">
      <c r="A168" s="99">
        <v>162</v>
      </c>
      <c r="B168" s="18" t="s">
        <v>183</v>
      </c>
      <c r="C168" s="101">
        <v>19</v>
      </c>
      <c r="D168" s="12" t="s">
        <v>201</v>
      </c>
      <c r="E168" s="112" t="s">
        <v>273</v>
      </c>
      <c r="F168" s="17">
        <v>16107.260000000002</v>
      </c>
      <c r="G168" s="111">
        <v>1</v>
      </c>
      <c r="H168" s="106">
        <f t="shared" si="6"/>
        <v>16107.260000000002</v>
      </c>
      <c r="I168" s="107">
        <f t="shared" si="7"/>
        <v>44.129479452054802</v>
      </c>
      <c r="J168" s="107">
        <f t="shared" si="8"/>
        <v>44.129479452054802</v>
      </c>
    </row>
    <row r="169" spans="1:11">
      <c r="A169" s="99">
        <v>163</v>
      </c>
      <c r="B169" s="18" t="s">
        <v>202</v>
      </c>
      <c r="C169" s="101">
        <v>1</v>
      </c>
      <c r="D169" s="12" t="s">
        <v>203</v>
      </c>
      <c r="E169" s="112" t="s">
        <v>273</v>
      </c>
      <c r="F169" s="104">
        <v>1510.84</v>
      </c>
      <c r="G169" s="111">
        <v>1</v>
      </c>
      <c r="H169" s="106">
        <f t="shared" si="6"/>
        <v>1510.84</v>
      </c>
      <c r="I169" s="107">
        <f t="shared" si="7"/>
        <v>4.1392876712328768</v>
      </c>
      <c r="J169" s="107">
        <f t="shared" si="8"/>
        <v>4.1392876712328768</v>
      </c>
    </row>
    <row r="170" spans="1:11">
      <c r="A170" s="99">
        <v>164</v>
      </c>
      <c r="B170" s="18" t="s">
        <v>202</v>
      </c>
      <c r="C170" s="101">
        <v>2</v>
      </c>
      <c r="D170" s="12" t="s">
        <v>204</v>
      </c>
      <c r="E170" s="112" t="s">
        <v>273</v>
      </c>
      <c r="F170" s="104">
        <v>1278.4499999999998</v>
      </c>
      <c r="G170" s="111">
        <v>1</v>
      </c>
      <c r="H170" s="106">
        <f t="shared" si="6"/>
        <v>1278.4499999999998</v>
      </c>
      <c r="I170" s="107">
        <f t="shared" si="7"/>
        <v>3.5026027397260271</v>
      </c>
      <c r="J170" s="107">
        <f t="shared" si="8"/>
        <v>3.5026027397260271</v>
      </c>
    </row>
    <row r="171" spans="1:11">
      <c r="A171" s="99">
        <v>165</v>
      </c>
      <c r="B171" s="18" t="s">
        <v>202</v>
      </c>
      <c r="C171" s="101">
        <v>3</v>
      </c>
      <c r="D171" s="12" t="s">
        <v>205</v>
      </c>
      <c r="E171" s="112" t="s">
        <v>273</v>
      </c>
      <c r="F171" s="104">
        <v>620.95000000000005</v>
      </c>
      <c r="G171" s="111">
        <v>0.60980000000000001</v>
      </c>
      <c r="H171" s="106">
        <f t="shared" si="6"/>
        <v>1018.2846835027879</v>
      </c>
      <c r="I171" s="107">
        <f t="shared" si="7"/>
        <v>2.7898210506925696</v>
      </c>
      <c r="J171" s="107">
        <f t="shared" si="8"/>
        <v>1.7012328767123288</v>
      </c>
    </row>
    <row r="172" spans="1:11">
      <c r="A172" s="99">
        <v>166</v>
      </c>
      <c r="B172" s="18" t="s">
        <v>202</v>
      </c>
      <c r="C172" s="101">
        <v>4</v>
      </c>
      <c r="D172" s="12" t="s">
        <v>206</v>
      </c>
      <c r="E172" s="112" t="s">
        <v>273</v>
      </c>
      <c r="F172" s="104">
        <v>273.3</v>
      </c>
      <c r="G172" s="111">
        <v>0.67900000000000005</v>
      </c>
      <c r="H172" s="106">
        <f t="shared" si="6"/>
        <v>402.50368188512516</v>
      </c>
      <c r="I172" s="107">
        <f t="shared" si="7"/>
        <v>1.1027498133839047</v>
      </c>
      <c r="J172" s="107">
        <f t="shared" si="8"/>
        <v>0.74876712328767125</v>
      </c>
    </row>
    <row r="173" spans="1:11">
      <c r="A173" s="99">
        <v>167</v>
      </c>
      <c r="B173" s="18" t="s">
        <v>202</v>
      </c>
      <c r="C173" s="101">
        <v>5</v>
      </c>
      <c r="D173" s="12" t="s">
        <v>207</v>
      </c>
      <c r="E173" s="112" t="s">
        <v>273</v>
      </c>
      <c r="F173" s="104">
        <v>601.6099999999999</v>
      </c>
      <c r="G173" s="111">
        <v>0.75880000000000003</v>
      </c>
      <c r="H173" s="106">
        <f t="shared" si="6"/>
        <v>792.84396415392712</v>
      </c>
      <c r="I173" s="107">
        <f t="shared" si="7"/>
        <v>2.1721752442573345</v>
      </c>
      <c r="J173" s="107">
        <f t="shared" si="8"/>
        <v>1.6482465753424655</v>
      </c>
    </row>
    <row r="174" spans="1:11">
      <c r="A174" s="99">
        <v>168</v>
      </c>
      <c r="B174" s="18" t="s">
        <v>202</v>
      </c>
      <c r="C174" s="101">
        <v>6</v>
      </c>
      <c r="D174" s="12" t="s">
        <v>208</v>
      </c>
      <c r="E174" s="112" t="s">
        <v>273</v>
      </c>
      <c r="F174" s="104">
        <v>351.89</v>
      </c>
      <c r="G174" s="111">
        <v>0.47810000000000002</v>
      </c>
      <c r="H174" s="106">
        <f t="shared" si="6"/>
        <v>736.01756954611994</v>
      </c>
      <c r="I174" s="107">
        <f t="shared" si="7"/>
        <v>2.0164864919071781</v>
      </c>
      <c r="J174" s="107">
        <f t="shared" si="8"/>
        <v>0.96408219178082188</v>
      </c>
    </row>
    <row r="175" spans="1:11">
      <c r="A175" s="99">
        <v>169</v>
      </c>
      <c r="B175" s="18" t="s">
        <v>202</v>
      </c>
      <c r="C175" s="101">
        <v>7</v>
      </c>
      <c r="D175" s="12" t="s">
        <v>10</v>
      </c>
      <c r="E175" s="112" t="s">
        <v>273</v>
      </c>
      <c r="F175" s="104">
        <v>193.92</v>
      </c>
      <c r="G175" s="111">
        <v>1</v>
      </c>
      <c r="H175" s="106">
        <f t="shared" si="6"/>
        <v>193.92</v>
      </c>
      <c r="I175" s="107">
        <f t="shared" si="7"/>
        <v>0.53128767123287668</v>
      </c>
      <c r="J175" s="107">
        <f t="shared" si="8"/>
        <v>0.53128767123287668</v>
      </c>
      <c r="K175" t="s">
        <v>364</v>
      </c>
    </row>
    <row r="176" spans="1:11">
      <c r="A176" s="99">
        <v>170</v>
      </c>
      <c r="B176" s="18" t="s">
        <v>202</v>
      </c>
      <c r="C176" s="101">
        <v>8</v>
      </c>
      <c r="D176" s="12" t="s">
        <v>209</v>
      </c>
      <c r="E176" s="112" t="s">
        <v>273</v>
      </c>
      <c r="F176" s="104">
        <v>263.31</v>
      </c>
      <c r="G176" s="111">
        <v>0.63239999999999996</v>
      </c>
      <c r="H176" s="106">
        <f t="shared" si="6"/>
        <v>416.36622390891841</v>
      </c>
      <c r="I176" s="107">
        <f t="shared" si="7"/>
        <v>1.1407293805723793</v>
      </c>
      <c r="J176" s="107">
        <f t="shared" si="8"/>
        <v>0.72139726027397266</v>
      </c>
    </row>
    <row r="177" spans="1:10">
      <c r="A177" s="99">
        <v>171</v>
      </c>
      <c r="B177" s="12" t="s">
        <v>202</v>
      </c>
      <c r="C177" s="101">
        <v>9</v>
      </c>
      <c r="D177" s="12" t="s">
        <v>210</v>
      </c>
      <c r="E177" s="112" t="s">
        <v>273</v>
      </c>
      <c r="F177" s="104">
        <v>135.63000000000002</v>
      </c>
      <c r="G177" s="111">
        <v>0.82069999999999999</v>
      </c>
      <c r="H177" s="106">
        <f t="shared" si="6"/>
        <v>165.26136225173636</v>
      </c>
      <c r="I177" s="107">
        <f t="shared" si="7"/>
        <v>0.4527708554842092</v>
      </c>
      <c r="J177" s="107">
        <f t="shared" si="8"/>
        <v>0.37158904109589047</v>
      </c>
    </row>
    <row r="178" spans="1:10">
      <c r="A178" s="99">
        <v>172</v>
      </c>
      <c r="B178" s="12" t="s">
        <v>202</v>
      </c>
      <c r="C178" s="101">
        <v>10</v>
      </c>
      <c r="D178" s="35" t="s">
        <v>211</v>
      </c>
      <c r="E178" s="112" t="s">
        <v>277</v>
      </c>
      <c r="F178" s="104">
        <v>331.01</v>
      </c>
      <c r="G178" s="111">
        <v>0.94699999999999995</v>
      </c>
      <c r="H178" s="106">
        <f t="shared" si="6"/>
        <v>349.53537486800423</v>
      </c>
      <c r="I178" s="107">
        <f t="shared" si="7"/>
        <v>0.95763116402192938</v>
      </c>
      <c r="J178" s="107">
        <f t="shared" si="8"/>
        <v>0.9068767123287671</v>
      </c>
    </row>
    <row r="179" spans="1:10">
      <c r="A179" s="99">
        <v>173</v>
      </c>
      <c r="B179" s="12" t="s">
        <v>202</v>
      </c>
      <c r="C179" s="101">
        <v>11</v>
      </c>
      <c r="D179" s="35" t="s">
        <v>212</v>
      </c>
      <c r="E179" s="112" t="s">
        <v>277</v>
      </c>
      <c r="F179" s="122">
        <v>363.88499999999999</v>
      </c>
      <c r="G179" s="111">
        <v>0.7177</v>
      </c>
      <c r="H179" s="106">
        <f t="shared" si="6"/>
        <v>507.015466072175</v>
      </c>
      <c r="I179" s="107">
        <f t="shared" si="7"/>
        <v>1.3890834686908904</v>
      </c>
      <c r="J179" s="107">
        <f t="shared" si="8"/>
        <v>0.99694520547945198</v>
      </c>
    </row>
    <row r="180" spans="1:10">
      <c r="A180" s="99">
        <v>174</v>
      </c>
      <c r="B180" s="12" t="s">
        <v>202</v>
      </c>
      <c r="C180" s="101">
        <v>12</v>
      </c>
      <c r="D180" s="35" t="s">
        <v>202</v>
      </c>
      <c r="E180" s="112" t="s">
        <v>277</v>
      </c>
      <c r="F180" s="122">
        <v>10268.546999999999</v>
      </c>
      <c r="G180" s="111">
        <v>1</v>
      </c>
      <c r="H180" s="106">
        <f t="shared" si="6"/>
        <v>10268.546999999999</v>
      </c>
      <c r="I180" s="107">
        <f t="shared" si="7"/>
        <v>28.133005479452052</v>
      </c>
      <c r="J180" s="107">
        <f t="shared" si="8"/>
        <v>28.133005479452052</v>
      </c>
    </row>
    <row r="181" spans="1:10">
      <c r="A181" s="99">
        <v>175</v>
      </c>
      <c r="B181" s="12" t="s">
        <v>202</v>
      </c>
      <c r="C181" s="101">
        <v>13</v>
      </c>
      <c r="D181" s="35" t="s">
        <v>213</v>
      </c>
      <c r="E181" s="112" t="s">
        <v>277</v>
      </c>
      <c r="F181" s="122">
        <v>1195.3450000000003</v>
      </c>
      <c r="G181" s="111">
        <v>1</v>
      </c>
      <c r="H181" s="106">
        <f t="shared" si="6"/>
        <v>1195.3450000000003</v>
      </c>
      <c r="I181" s="107">
        <f t="shared" si="7"/>
        <v>3.274917808219179</v>
      </c>
      <c r="J181" s="107">
        <f t="shared" si="8"/>
        <v>3.274917808219179</v>
      </c>
    </row>
    <row r="182" spans="1:10">
      <c r="A182" s="99">
        <v>176</v>
      </c>
      <c r="B182" s="12" t="s">
        <v>243</v>
      </c>
      <c r="C182" s="101">
        <v>1</v>
      </c>
      <c r="D182" s="35" t="s">
        <v>243</v>
      </c>
      <c r="E182" s="112" t="s">
        <v>277</v>
      </c>
      <c r="F182" s="122">
        <v>11614.76</v>
      </c>
      <c r="G182" s="111">
        <v>0.87609999999999999</v>
      </c>
      <c r="H182" s="106">
        <f t="shared" si="6"/>
        <v>13257.345051934712</v>
      </c>
      <c r="I182" s="107">
        <f t="shared" si="7"/>
        <v>36.321493292971816</v>
      </c>
      <c r="J182" s="107">
        <f t="shared" si="8"/>
        <v>31.821260273972602</v>
      </c>
    </row>
    <row r="183" spans="1:10">
      <c r="A183" s="99">
        <v>177</v>
      </c>
      <c r="B183" s="12" t="s">
        <v>243</v>
      </c>
      <c r="C183" s="101">
        <v>2</v>
      </c>
      <c r="D183" s="35" t="s">
        <v>244</v>
      </c>
      <c r="E183" s="112" t="s">
        <v>277</v>
      </c>
      <c r="F183" s="122">
        <v>1547.9350000000002</v>
      </c>
      <c r="G183" s="111">
        <v>1</v>
      </c>
      <c r="H183" s="106">
        <f t="shared" si="6"/>
        <v>1547.9350000000002</v>
      </c>
      <c r="I183" s="107">
        <f t="shared" si="7"/>
        <v>4.2409178082191783</v>
      </c>
      <c r="J183" s="107">
        <f t="shared" si="8"/>
        <v>4.2409178082191783</v>
      </c>
    </row>
    <row r="184" spans="1:10">
      <c r="A184" s="99">
        <v>178</v>
      </c>
      <c r="B184" s="12" t="s">
        <v>243</v>
      </c>
      <c r="C184" s="101">
        <v>3</v>
      </c>
      <c r="D184" s="35" t="s">
        <v>245</v>
      </c>
      <c r="E184" s="112" t="s">
        <v>277</v>
      </c>
      <c r="F184" s="122">
        <v>967.125</v>
      </c>
      <c r="G184" s="111">
        <v>1</v>
      </c>
      <c r="H184" s="106">
        <f t="shared" si="6"/>
        <v>967.125</v>
      </c>
      <c r="I184" s="107">
        <f t="shared" si="7"/>
        <v>2.6496575342465754</v>
      </c>
      <c r="J184" s="107">
        <f t="shared" si="8"/>
        <v>2.6496575342465754</v>
      </c>
    </row>
    <row r="185" spans="1:10">
      <c r="A185" s="99">
        <v>179</v>
      </c>
      <c r="B185" s="12" t="s">
        <v>243</v>
      </c>
      <c r="C185" s="101">
        <v>4</v>
      </c>
      <c r="D185" s="35" t="s">
        <v>246</v>
      </c>
      <c r="E185" s="112" t="s">
        <v>277</v>
      </c>
      <c r="F185" s="122">
        <v>938.42500000000007</v>
      </c>
      <c r="G185" s="111">
        <v>0.47139999999999999</v>
      </c>
      <c r="H185" s="106">
        <f t="shared" si="6"/>
        <v>1990.7191344929997</v>
      </c>
      <c r="I185" s="107">
        <f t="shared" si="7"/>
        <v>5.4540250260082184</v>
      </c>
      <c r="J185" s="107">
        <f t="shared" si="8"/>
        <v>2.571027397260274</v>
      </c>
    </row>
    <row r="186" spans="1:10">
      <c r="A186" s="99">
        <v>180</v>
      </c>
      <c r="B186" s="12" t="s">
        <v>243</v>
      </c>
      <c r="C186" s="101">
        <v>5</v>
      </c>
      <c r="D186" s="35" t="s">
        <v>247</v>
      </c>
      <c r="E186" s="112" t="s">
        <v>277</v>
      </c>
      <c r="F186" s="122">
        <v>1956.7399999999998</v>
      </c>
      <c r="G186" s="111">
        <v>0.90810000000000002</v>
      </c>
      <c r="H186" s="106">
        <f t="shared" si="6"/>
        <v>2154.7626913335534</v>
      </c>
      <c r="I186" s="107">
        <f t="shared" si="7"/>
        <v>5.9034594283111055</v>
      </c>
      <c r="J186" s="107">
        <f t="shared" si="8"/>
        <v>5.3609315068493144</v>
      </c>
    </row>
    <row r="187" spans="1:10">
      <c r="A187" s="99">
        <v>181</v>
      </c>
      <c r="B187" s="12" t="s">
        <v>243</v>
      </c>
      <c r="C187" s="101">
        <v>6</v>
      </c>
      <c r="D187" s="35" t="s">
        <v>248</v>
      </c>
      <c r="E187" s="112" t="s">
        <v>277</v>
      </c>
      <c r="F187" s="122">
        <v>537.1</v>
      </c>
      <c r="G187" s="111">
        <v>1</v>
      </c>
      <c r="H187" s="106">
        <f t="shared" si="6"/>
        <v>537.1</v>
      </c>
      <c r="I187" s="107">
        <f t="shared" si="7"/>
        <v>1.4715068493150685</v>
      </c>
      <c r="J187" s="107">
        <f t="shared" si="8"/>
        <v>1.4715068493150685</v>
      </c>
    </row>
    <row r="188" spans="1:10">
      <c r="A188" s="99">
        <v>182</v>
      </c>
      <c r="B188" s="12" t="s">
        <v>243</v>
      </c>
      <c r="C188" s="101">
        <v>7</v>
      </c>
      <c r="D188" s="35" t="s">
        <v>249</v>
      </c>
      <c r="E188" s="112" t="s">
        <v>277</v>
      </c>
      <c r="F188" s="122">
        <v>1827.2270000000001</v>
      </c>
      <c r="G188" s="111">
        <v>1</v>
      </c>
      <c r="H188" s="106">
        <f t="shared" si="6"/>
        <v>1827.2270000000001</v>
      </c>
      <c r="I188" s="107">
        <f t="shared" si="7"/>
        <v>5.0061013698630141</v>
      </c>
      <c r="J188" s="107">
        <f t="shared" si="8"/>
        <v>5.0061013698630141</v>
      </c>
    </row>
    <row r="189" spans="1:10">
      <c r="A189" s="99">
        <v>183</v>
      </c>
      <c r="B189" s="12" t="s">
        <v>243</v>
      </c>
      <c r="C189" s="101">
        <v>8</v>
      </c>
      <c r="D189" s="35" t="s">
        <v>250</v>
      </c>
      <c r="E189" s="112" t="s">
        <v>277</v>
      </c>
      <c r="F189" s="122">
        <v>529.29</v>
      </c>
      <c r="G189" s="111">
        <v>0.80600000000000005</v>
      </c>
      <c r="H189" s="106">
        <f t="shared" si="6"/>
        <v>656.68734491315126</v>
      </c>
      <c r="I189" s="107">
        <f t="shared" si="7"/>
        <v>1.7991434107209623</v>
      </c>
      <c r="J189" s="107">
        <f t="shared" si="8"/>
        <v>1.4501095890410958</v>
      </c>
    </row>
    <row r="190" spans="1:10">
      <c r="A190" s="99">
        <v>184</v>
      </c>
      <c r="B190" s="12" t="s">
        <v>243</v>
      </c>
      <c r="C190" s="101">
        <v>9</v>
      </c>
      <c r="D190" s="35" t="s">
        <v>251</v>
      </c>
      <c r="E190" s="112" t="s">
        <v>277</v>
      </c>
      <c r="F190" s="122">
        <v>275.375</v>
      </c>
      <c r="G190" s="111">
        <v>0.625</v>
      </c>
      <c r="H190" s="106">
        <f t="shared" si="6"/>
        <v>440.6</v>
      </c>
      <c r="I190" s="107">
        <f t="shared" si="7"/>
        <v>1.207123287671233</v>
      </c>
      <c r="J190" s="107">
        <f t="shared" si="8"/>
        <v>0.7544520547945206</v>
      </c>
    </row>
    <row r="191" spans="1:10">
      <c r="A191" s="99">
        <v>185</v>
      </c>
      <c r="B191" s="12" t="s">
        <v>243</v>
      </c>
      <c r="C191" s="101">
        <v>10</v>
      </c>
      <c r="D191" s="35" t="s">
        <v>252</v>
      </c>
      <c r="E191" s="112" t="s">
        <v>277</v>
      </c>
      <c r="F191" s="122">
        <v>1384.4</v>
      </c>
      <c r="G191" s="111">
        <v>0.53120000000000001</v>
      </c>
      <c r="H191" s="106">
        <f t="shared" si="6"/>
        <v>2606.174698795181</v>
      </c>
      <c r="I191" s="107">
        <f t="shared" si="7"/>
        <v>7.140204654233373</v>
      </c>
      <c r="J191" s="107">
        <f t="shared" si="8"/>
        <v>3.7928767123287672</v>
      </c>
    </row>
    <row r="192" spans="1:10">
      <c r="A192" s="99">
        <v>186</v>
      </c>
      <c r="B192" s="12" t="s">
        <v>243</v>
      </c>
      <c r="C192" s="101">
        <v>11</v>
      </c>
      <c r="D192" s="35" t="s">
        <v>253</v>
      </c>
      <c r="E192" s="112" t="s">
        <v>277</v>
      </c>
      <c r="F192" s="122">
        <v>286.63499999999999</v>
      </c>
      <c r="G192" s="111">
        <v>1</v>
      </c>
      <c r="H192" s="106">
        <f t="shared" si="6"/>
        <v>286.63499999999999</v>
      </c>
      <c r="I192" s="107">
        <f t="shared" si="7"/>
        <v>0.78530136986301369</v>
      </c>
      <c r="J192" s="107">
        <f t="shared" si="8"/>
        <v>0.78530136986301369</v>
      </c>
    </row>
    <row r="193" spans="1:10">
      <c r="A193" s="99">
        <v>187</v>
      </c>
      <c r="B193" s="12" t="s">
        <v>243</v>
      </c>
      <c r="C193" s="101">
        <v>12</v>
      </c>
      <c r="D193" s="35" t="s">
        <v>254</v>
      </c>
      <c r="E193" s="112" t="s">
        <v>277</v>
      </c>
      <c r="F193" s="122">
        <v>3633.4050000000002</v>
      </c>
      <c r="G193" s="111">
        <v>1</v>
      </c>
      <c r="H193" s="106">
        <f t="shared" si="6"/>
        <v>3633.4050000000002</v>
      </c>
      <c r="I193" s="107">
        <f t="shared" si="7"/>
        <v>9.9545342465753421</v>
      </c>
      <c r="J193" s="107">
        <f t="shared" si="8"/>
        <v>9.9545342465753421</v>
      </c>
    </row>
    <row r="194" spans="1:10">
      <c r="A194" s="99">
        <v>188</v>
      </c>
      <c r="B194" s="12" t="s">
        <v>243</v>
      </c>
      <c r="C194" s="101">
        <v>13</v>
      </c>
      <c r="D194" s="35" t="s">
        <v>255</v>
      </c>
      <c r="E194" s="112" t="s">
        <v>277</v>
      </c>
      <c r="F194" s="122">
        <v>771.69999999999993</v>
      </c>
      <c r="G194" s="111">
        <v>1</v>
      </c>
      <c r="H194" s="106">
        <f t="shared" si="6"/>
        <v>771.69999999999993</v>
      </c>
      <c r="I194" s="107">
        <f t="shared" si="7"/>
        <v>2.1142465753424657</v>
      </c>
      <c r="J194" s="107">
        <f t="shared" si="8"/>
        <v>2.1142465753424657</v>
      </c>
    </row>
    <row r="195" spans="1:10">
      <c r="A195" s="99">
        <v>189</v>
      </c>
      <c r="B195" s="12" t="s">
        <v>243</v>
      </c>
      <c r="C195" s="101">
        <v>14</v>
      </c>
      <c r="D195" s="35" t="s">
        <v>256</v>
      </c>
      <c r="E195" s="112" t="s">
        <v>277</v>
      </c>
      <c r="F195" s="122">
        <v>189.97999999999996</v>
      </c>
      <c r="G195" s="111">
        <v>1</v>
      </c>
      <c r="H195" s="106">
        <f t="shared" si="6"/>
        <v>189.97999999999996</v>
      </c>
      <c r="I195" s="107">
        <f t="shared" si="7"/>
        <v>0.5204931506849314</v>
      </c>
      <c r="J195" s="107">
        <f t="shared" si="8"/>
        <v>0.5204931506849314</v>
      </c>
    </row>
    <row r="196" spans="1:10">
      <c r="A196" s="99">
        <v>190</v>
      </c>
      <c r="B196" s="12" t="s">
        <v>243</v>
      </c>
      <c r="C196" s="101">
        <v>15</v>
      </c>
      <c r="D196" s="35" t="s">
        <v>257</v>
      </c>
      <c r="E196" s="112" t="s">
        <v>277</v>
      </c>
      <c r="F196" s="122">
        <v>2522.9679999999998</v>
      </c>
      <c r="G196" s="111">
        <v>1</v>
      </c>
      <c r="H196" s="106">
        <f t="shared" si="6"/>
        <v>2522.9679999999998</v>
      </c>
      <c r="I196" s="107">
        <f t="shared" si="7"/>
        <v>6.9122410958904101</v>
      </c>
      <c r="J196" s="107">
        <f t="shared" si="8"/>
        <v>6.9122410958904101</v>
      </c>
    </row>
    <row r="197" spans="1:10">
      <c r="A197" s="99">
        <v>191</v>
      </c>
      <c r="B197" s="12" t="s">
        <v>243</v>
      </c>
      <c r="C197" s="101">
        <v>16</v>
      </c>
      <c r="D197" s="35" t="s">
        <v>258</v>
      </c>
      <c r="E197" s="112" t="s">
        <v>277</v>
      </c>
      <c r="F197" s="122">
        <v>554.91</v>
      </c>
      <c r="G197" s="111">
        <v>0.15590000000000001</v>
      </c>
      <c r="H197" s="106">
        <f t="shared" si="6"/>
        <v>3559.3970493906345</v>
      </c>
      <c r="I197" s="107">
        <f t="shared" si="7"/>
        <v>9.7517727380565322</v>
      </c>
      <c r="J197" s="107">
        <f t="shared" si="8"/>
        <v>1.5203013698630137</v>
      </c>
    </row>
    <row r="198" spans="1:10">
      <c r="A198" s="99">
        <v>192</v>
      </c>
      <c r="B198" s="12" t="s">
        <v>243</v>
      </c>
      <c r="C198" s="101">
        <v>17</v>
      </c>
      <c r="D198" s="35" t="s">
        <v>259</v>
      </c>
      <c r="E198" s="112" t="s">
        <v>277</v>
      </c>
      <c r="F198" s="122">
        <v>964.92200000000003</v>
      </c>
      <c r="G198" s="111">
        <v>0.55159999999999998</v>
      </c>
      <c r="H198" s="106">
        <f t="shared" si="6"/>
        <v>1749.3147208121829</v>
      </c>
      <c r="I198" s="107">
        <f t="shared" si="7"/>
        <v>4.7926430707183094</v>
      </c>
      <c r="J198" s="107">
        <f t="shared" si="8"/>
        <v>2.6436219178082192</v>
      </c>
    </row>
    <row r="199" spans="1:10">
      <c r="A199" s="99">
        <v>193</v>
      </c>
      <c r="B199" s="12" t="s">
        <v>243</v>
      </c>
      <c r="C199" s="101">
        <v>18</v>
      </c>
      <c r="D199" s="35" t="s">
        <v>260</v>
      </c>
      <c r="E199" s="112" t="s">
        <v>277</v>
      </c>
      <c r="F199" s="122">
        <v>671.42500000000018</v>
      </c>
      <c r="G199" s="111">
        <v>0.4945</v>
      </c>
      <c r="H199" s="106">
        <f t="shared" ref="H199" si="9">F199/G199</f>
        <v>1357.7856420626899</v>
      </c>
      <c r="I199" s="107">
        <f t="shared" ref="I199" si="10">H199/365</f>
        <v>3.7199606631854518</v>
      </c>
      <c r="J199" s="107">
        <f t="shared" ref="J199:J262" si="11">F199/365</f>
        <v>1.8395205479452059</v>
      </c>
    </row>
    <row r="200" spans="1:10">
      <c r="A200" s="99">
        <v>194</v>
      </c>
      <c r="B200" s="12" t="s">
        <v>243</v>
      </c>
      <c r="C200" s="101">
        <v>19</v>
      </c>
      <c r="D200" s="35" t="s">
        <v>261</v>
      </c>
      <c r="E200" s="112" t="s">
        <v>277</v>
      </c>
      <c r="F200" s="122">
        <v>122.795</v>
      </c>
      <c r="G200" s="111"/>
      <c r="H200" s="106"/>
      <c r="I200" s="107"/>
      <c r="J200" s="107">
        <f t="shared" si="11"/>
        <v>0.33642465753424661</v>
      </c>
    </row>
    <row r="201" spans="1:10">
      <c r="A201" s="99">
        <v>195</v>
      </c>
      <c r="B201" s="12" t="s">
        <v>243</v>
      </c>
      <c r="C201" s="101">
        <v>20</v>
      </c>
      <c r="D201" s="35" t="s">
        <v>262</v>
      </c>
      <c r="E201" s="112" t="s">
        <v>277</v>
      </c>
      <c r="F201" s="122">
        <v>2352.875</v>
      </c>
      <c r="G201" s="111">
        <v>0.92620000000000002</v>
      </c>
      <c r="H201" s="106">
        <f>F201/G201</f>
        <v>2540.3530554955732</v>
      </c>
      <c r="I201" s="107">
        <f>H201/365</f>
        <v>6.9598713849193787</v>
      </c>
      <c r="J201" s="107">
        <f t="shared" si="11"/>
        <v>6.4462328767123287</v>
      </c>
    </row>
    <row r="202" spans="1:10">
      <c r="A202" s="99">
        <v>196</v>
      </c>
      <c r="B202" s="12" t="s">
        <v>243</v>
      </c>
      <c r="C202" s="101">
        <v>21</v>
      </c>
      <c r="D202" s="35" t="s">
        <v>263</v>
      </c>
      <c r="E202" s="112" t="s">
        <v>277</v>
      </c>
      <c r="F202" s="122">
        <v>207.87</v>
      </c>
      <c r="G202" s="111">
        <v>1</v>
      </c>
      <c r="H202" s="106">
        <f>F202/G202</f>
        <v>207.87</v>
      </c>
      <c r="I202" s="107">
        <f>H202/365</f>
        <v>0.56950684931506845</v>
      </c>
      <c r="J202" s="107">
        <f t="shared" si="11"/>
        <v>0.56950684931506845</v>
      </c>
    </row>
    <row r="203" spans="1:10">
      <c r="A203" s="99">
        <v>197</v>
      </c>
      <c r="B203" s="12" t="s">
        <v>243</v>
      </c>
      <c r="C203" s="101">
        <v>22</v>
      </c>
      <c r="D203" s="35" t="s">
        <v>264</v>
      </c>
      <c r="E203" s="112" t="s">
        <v>277</v>
      </c>
      <c r="F203" s="122">
        <v>612.97</v>
      </c>
      <c r="G203" s="111">
        <v>1</v>
      </c>
      <c r="H203" s="106">
        <f>F203/G203</f>
        <v>612.97</v>
      </c>
      <c r="I203" s="107">
        <f>H203/365</f>
        <v>1.6793698630136986</v>
      </c>
      <c r="J203" s="107">
        <f t="shared" si="11"/>
        <v>1.6793698630136986</v>
      </c>
    </row>
    <row r="204" spans="1:10">
      <c r="A204" s="99">
        <v>198</v>
      </c>
      <c r="B204" s="15" t="s">
        <v>243</v>
      </c>
      <c r="C204" s="101">
        <v>23</v>
      </c>
      <c r="D204" s="35" t="s">
        <v>265</v>
      </c>
      <c r="E204" s="112" t="s">
        <v>277</v>
      </c>
      <c r="F204" s="122">
        <v>324.53000000000003</v>
      </c>
      <c r="G204" s="111">
        <v>1</v>
      </c>
      <c r="H204" s="106">
        <f>F204/G204</f>
        <v>324.53000000000003</v>
      </c>
      <c r="I204" s="107">
        <f>H204/365</f>
        <v>0.88912328767123294</v>
      </c>
      <c r="J204" s="107">
        <f t="shared" si="11"/>
        <v>0.88912328767123294</v>
      </c>
    </row>
    <row r="205" spans="1:10">
      <c r="A205" s="99">
        <v>199</v>
      </c>
      <c r="B205" s="18" t="s">
        <v>163</v>
      </c>
      <c r="C205" s="101">
        <v>1</v>
      </c>
      <c r="D205" s="12" t="s">
        <v>163</v>
      </c>
      <c r="E205" s="112" t="s">
        <v>163</v>
      </c>
      <c r="F205" s="122"/>
      <c r="G205" s="111"/>
      <c r="H205" s="106" t="e">
        <f t="shared" ref="H205:H268" si="12">F205/G205</f>
        <v>#DIV/0!</v>
      </c>
      <c r="I205" s="107" t="e">
        <f t="shared" ref="I205:I268" si="13">H205/365</f>
        <v>#DIV/0!</v>
      </c>
      <c r="J205" s="107">
        <f t="shared" si="11"/>
        <v>0</v>
      </c>
    </row>
    <row r="206" spans="1:10">
      <c r="A206" s="99">
        <v>200</v>
      </c>
      <c r="B206" s="18" t="s">
        <v>163</v>
      </c>
      <c r="C206" s="101">
        <v>2</v>
      </c>
      <c r="D206" s="12" t="s">
        <v>164</v>
      </c>
      <c r="E206" s="112" t="s">
        <v>163</v>
      </c>
      <c r="F206" s="122">
        <v>182.661</v>
      </c>
      <c r="G206" s="111">
        <v>0.56389999999999996</v>
      </c>
      <c r="H206" s="106">
        <f t="shared" si="12"/>
        <v>323.92445469054798</v>
      </c>
      <c r="I206" s="107">
        <f t="shared" si="13"/>
        <v>0.88746425942615881</v>
      </c>
      <c r="J206" s="107">
        <f t="shared" si="11"/>
        <v>0.50044109589041097</v>
      </c>
    </row>
    <row r="207" spans="1:10">
      <c r="A207" s="99">
        <v>201</v>
      </c>
      <c r="B207" s="18" t="s">
        <v>163</v>
      </c>
      <c r="C207" s="101">
        <v>3</v>
      </c>
      <c r="D207" s="12" t="s">
        <v>165</v>
      </c>
      <c r="E207" s="112" t="s">
        <v>163</v>
      </c>
      <c r="F207" s="122">
        <v>22.1</v>
      </c>
      <c r="G207" s="111"/>
      <c r="H207" s="106" t="e">
        <f t="shared" si="12"/>
        <v>#DIV/0!</v>
      </c>
      <c r="I207" s="107" t="e">
        <f t="shared" si="13"/>
        <v>#DIV/0!</v>
      </c>
      <c r="J207" s="107">
        <f t="shared" si="11"/>
        <v>6.0547945205479459E-2</v>
      </c>
    </row>
    <row r="208" spans="1:10">
      <c r="A208" s="99">
        <v>202</v>
      </c>
      <c r="B208" s="18" t="s">
        <v>163</v>
      </c>
      <c r="C208" s="101">
        <v>4</v>
      </c>
      <c r="D208" s="12" t="s">
        <v>166</v>
      </c>
      <c r="E208" s="112" t="s">
        <v>277</v>
      </c>
      <c r="F208" s="122">
        <v>410.58499999999998</v>
      </c>
      <c r="G208" s="111"/>
      <c r="H208" s="106" t="e">
        <f t="shared" si="12"/>
        <v>#DIV/0!</v>
      </c>
      <c r="I208" s="107" t="e">
        <f t="shared" si="13"/>
        <v>#DIV/0!</v>
      </c>
      <c r="J208" s="107">
        <f t="shared" si="11"/>
        <v>1.124890410958904</v>
      </c>
    </row>
    <row r="209" spans="1:10">
      <c r="A209" s="99">
        <v>203</v>
      </c>
      <c r="B209" s="18" t="s">
        <v>163</v>
      </c>
      <c r="C209" s="101">
        <v>5</v>
      </c>
      <c r="D209" s="12" t="s">
        <v>167</v>
      </c>
      <c r="E209" s="112" t="s">
        <v>277</v>
      </c>
      <c r="F209" s="122">
        <v>1592.3220000000001</v>
      </c>
      <c r="G209" s="111">
        <v>0.44240000000000002</v>
      </c>
      <c r="H209" s="106">
        <f t="shared" si="12"/>
        <v>3599.2811934900542</v>
      </c>
      <c r="I209" s="107">
        <f t="shared" si="13"/>
        <v>9.8610443657261762</v>
      </c>
      <c r="J209" s="107">
        <f t="shared" si="11"/>
        <v>4.3625260273972604</v>
      </c>
    </row>
    <row r="210" spans="1:10">
      <c r="A210" s="99">
        <v>204</v>
      </c>
      <c r="B210" s="18" t="s">
        <v>163</v>
      </c>
      <c r="C210" s="101">
        <v>6</v>
      </c>
      <c r="D210" s="12" t="s">
        <v>168</v>
      </c>
      <c r="E210" s="112" t="s">
        <v>277</v>
      </c>
      <c r="F210" s="122">
        <v>1101.6400000000001</v>
      </c>
      <c r="G210" s="111">
        <v>0.5857</v>
      </c>
      <c r="H210" s="106">
        <f t="shared" si="12"/>
        <v>1880.8946559672188</v>
      </c>
      <c r="I210" s="107">
        <f t="shared" si="13"/>
        <v>5.1531360437458051</v>
      </c>
      <c r="J210" s="107">
        <f t="shared" si="11"/>
        <v>3.0181917808219181</v>
      </c>
    </row>
    <row r="211" spans="1:10">
      <c r="A211" s="99">
        <v>205</v>
      </c>
      <c r="B211" s="18" t="s">
        <v>163</v>
      </c>
      <c r="C211" s="101">
        <v>7</v>
      </c>
      <c r="D211" s="12" t="s">
        <v>169</v>
      </c>
      <c r="E211" s="112" t="s">
        <v>163</v>
      </c>
      <c r="F211" s="122">
        <v>89.739999999999981</v>
      </c>
      <c r="G211" s="111">
        <v>0.3846</v>
      </c>
      <c r="H211" s="106">
        <f t="shared" si="12"/>
        <v>233.33333333333329</v>
      </c>
      <c r="I211" s="107">
        <f t="shared" si="13"/>
        <v>0.63926940639269392</v>
      </c>
      <c r="J211" s="107">
        <f t="shared" si="11"/>
        <v>0.24586301369863009</v>
      </c>
    </row>
    <row r="212" spans="1:10">
      <c r="A212" s="99">
        <v>206</v>
      </c>
      <c r="B212" s="18" t="s">
        <v>163</v>
      </c>
      <c r="C212" s="101">
        <v>8</v>
      </c>
      <c r="D212" s="12" t="s">
        <v>170</v>
      </c>
      <c r="E212" s="112" t="s">
        <v>277</v>
      </c>
      <c r="F212" s="122">
        <v>548.51100000000008</v>
      </c>
      <c r="G212" s="111">
        <v>0.52480000000000004</v>
      </c>
      <c r="H212" s="106">
        <f t="shared" si="12"/>
        <v>1045.1810213414635</v>
      </c>
      <c r="I212" s="107">
        <f t="shared" si="13"/>
        <v>2.8635096475108588</v>
      </c>
      <c r="J212" s="107">
        <f t="shared" si="11"/>
        <v>1.5027698630136987</v>
      </c>
    </row>
    <row r="213" spans="1:10">
      <c r="A213" s="99">
        <v>207</v>
      </c>
      <c r="B213" s="18" t="s">
        <v>163</v>
      </c>
      <c r="C213" s="101">
        <v>9</v>
      </c>
      <c r="D213" s="12" t="s">
        <v>171</v>
      </c>
      <c r="E213" s="112" t="s">
        <v>277</v>
      </c>
      <c r="F213" s="122">
        <v>235.68499999999997</v>
      </c>
      <c r="G213" s="111">
        <v>0.32829999999999998</v>
      </c>
      <c r="H213" s="106">
        <f t="shared" si="12"/>
        <v>717.89521778860797</v>
      </c>
      <c r="I213" s="107">
        <f t="shared" si="13"/>
        <v>1.9668362131194739</v>
      </c>
      <c r="J213" s="107">
        <f t="shared" si="11"/>
        <v>0.64571232876712326</v>
      </c>
    </row>
    <row r="214" spans="1:10">
      <c r="A214" s="99">
        <v>208</v>
      </c>
      <c r="B214" s="18" t="s">
        <v>163</v>
      </c>
      <c r="C214" s="101">
        <v>10</v>
      </c>
      <c r="D214" s="15" t="s">
        <v>172</v>
      </c>
      <c r="E214" s="112" t="s">
        <v>273</v>
      </c>
      <c r="F214" s="122">
        <v>196.51</v>
      </c>
      <c r="G214" s="111">
        <v>0.75</v>
      </c>
      <c r="H214" s="106">
        <f t="shared" si="12"/>
        <v>262.01333333333332</v>
      </c>
      <c r="I214" s="107">
        <f t="shared" si="13"/>
        <v>0.7178447488584474</v>
      </c>
      <c r="J214" s="107">
        <f t="shared" si="11"/>
        <v>0.53838356164383561</v>
      </c>
    </row>
    <row r="215" spans="1:10">
      <c r="A215" s="99">
        <v>209</v>
      </c>
      <c r="B215" s="18" t="s">
        <v>163</v>
      </c>
      <c r="C215" s="101">
        <v>11</v>
      </c>
      <c r="D215" s="15" t="s">
        <v>173</v>
      </c>
      <c r="E215" s="112" t="s">
        <v>273</v>
      </c>
      <c r="F215" s="122">
        <v>143.17000000000002</v>
      </c>
      <c r="G215" s="111">
        <v>1</v>
      </c>
      <c r="H215" s="106">
        <f t="shared" si="12"/>
        <v>143.17000000000002</v>
      </c>
      <c r="I215" s="107">
        <f t="shared" si="13"/>
        <v>0.39224657534246582</v>
      </c>
      <c r="J215" s="107">
        <f t="shared" si="11"/>
        <v>0.39224657534246582</v>
      </c>
    </row>
    <row r="216" spans="1:10">
      <c r="A216" s="99">
        <v>210</v>
      </c>
      <c r="B216" s="12" t="s">
        <v>163</v>
      </c>
      <c r="C216" s="101">
        <v>12</v>
      </c>
      <c r="D216" s="12" t="s">
        <v>174</v>
      </c>
      <c r="E216" s="112" t="s">
        <v>277</v>
      </c>
      <c r="F216" s="122">
        <v>278.61</v>
      </c>
      <c r="G216" s="111">
        <v>0.76019999999999999</v>
      </c>
      <c r="H216" s="106">
        <f t="shared" si="12"/>
        <v>366.49565903709555</v>
      </c>
      <c r="I216" s="107">
        <f t="shared" si="13"/>
        <v>1.0040976959920427</v>
      </c>
      <c r="J216" s="107">
        <f t="shared" si="11"/>
        <v>0.76331506849315067</v>
      </c>
    </row>
    <row r="217" spans="1:10">
      <c r="A217" s="99">
        <v>211</v>
      </c>
      <c r="B217" s="12" t="s">
        <v>163</v>
      </c>
      <c r="C217" s="101">
        <v>13</v>
      </c>
      <c r="D217" s="35" t="s">
        <v>175</v>
      </c>
      <c r="E217" s="112" t="s">
        <v>277</v>
      </c>
      <c r="F217" s="122"/>
      <c r="G217" s="111"/>
      <c r="H217" s="106" t="e">
        <f t="shared" si="12"/>
        <v>#DIV/0!</v>
      </c>
      <c r="I217" s="107" t="e">
        <f t="shared" si="13"/>
        <v>#DIV/0!</v>
      </c>
      <c r="J217" s="107">
        <f t="shared" si="11"/>
        <v>0</v>
      </c>
    </row>
    <row r="218" spans="1:10">
      <c r="A218" s="99">
        <v>212</v>
      </c>
      <c r="B218" s="12" t="s">
        <v>163</v>
      </c>
      <c r="C218" s="101">
        <v>14</v>
      </c>
      <c r="D218" s="35" t="s">
        <v>176</v>
      </c>
      <c r="E218" s="112" t="s">
        <v>277</v>
      </c>
      <c r="F218" s="122"/>
      <c r="G218" s="111"/>
      <c r="H218" s="106" t="e">
        <f t="shared" si="12"/>
        <v>#DIV/0!</v>
      </c>
      <c r="I218" s="107" t="e">
        <f t="shared" si="13"/>
        <v>#DIV/0!</v>
      </c>
      <c r="J218" s="107">
        <f t="shared" si="11"/>
        <v>0</v>
      </c>
    </row>
    <row r="219" spans="1:10">
      <c r="A219" s="99">
        <v>213</v>
      </c>
      <c r="B219" s="12" t="s">
        <v>163</v>
      </c>
      <c r="C219" s="101">
        <v>15</v>
      </c>
      <c r="D219" s="35" t="s">
        <v>177</v>
      </c>
      <c r="E219" s="112" t="s">
        <v>277</v>
      </c>
      <c r="F219" s="122"/>
      <c r="G219" s="111"/>
      <c r="H219" s="106" t="e">
        <f t="shared" si="12"/>
        <v>#DIV/0!</v>
      </c>
      <c r="I219" s="107" t="e">
        <f t="shared" si="13"/>
        <v>#DIV/0!</v>
      </c>
      <c r="J219" s="107">
        <f t="shared" si="11"/>
        <v>0</v>
      </c>
    </row>
    <row r="220" spans="1:10">
      <c r="A220" s="99">
        <v>214</v>
      </c>
      <c r="B220" s="12" t="s">
        <v>163</v>
      </c>
      <c r="C220" s="101">
        <v>16</v>
      </c>
      <c r="D220" s="35" t="s">
        <v>178</v>
      </c>
      <c r="E220" s="112" t="s">
        <v>277</v>
      </c>
      <c r="F220" s="122"/>
      <c r="G220" s="111"/>
      <c r="H220" s="106" t="e">
        <f t="shared" si="12"/>
        <v>#DIV/0!</v>
      </c>
      <c r="I220" s="107" t="e">
        <f t="shared" si="13"/>
        <v>#DIV/0!</v>
      </c>
      <c r="J220" s="107">
        <f t="shared" si="11"/>
        <v>0</v>
      </c>
    </row>
    <row r="221" spans="1:10">
      <c r="A221" s="99">
        <v>215</v>
      </c>
      <c r="B221" s="12" t="s">
        <v>163</v>
      </c>
      <c r="C221" s="101">
        <v>17</v>
      </c>
      <c r="D221" s="35" t="s">
        <v>179</v>
      </c>
      <c r="E221" s="112" t="s">
        <v>277</v>
      </c>
      <c r="F221" s="122"/>
      <c r="G221" s="111"/>
      <c r="H221" s="106" t="e">
        <f t="shared" si="12"/>
        <v>#DIV/0!</v>
      </c>
      <c r="I221" s="107" t="e">
        <f t="shared" si="13"/>
        <v>#DIV/0!</v>
      </c>
      <c r="J221" s="107">
        <f t="shared" si="11"/>
        <v>0</v>
      </c>
    </row>
    <row r="222" spans="1:10">
      <c r="A222" s="99">
        <v>216</v>
      </c>
      <c r="B222" s="12" t="s">
        <v>163</v>
      </c>
      <c r="C222" s="101">
        <v>18</v>
      </c>
      <c r="D222" s="35" t="s">
        <v>180</v>
      </c>
      <c r="E222" s="112" t="s">
        <v>277</v>
      </c>
      <c r="F222" s="122"/>
      <c r="G222" s="111"/>
      <c r="H222" s="106" t="e">
        <f t="shared" si="12"/>
        <v>#DIV/0!</v>
      </c>
      <c r="I222" s="107" t="e">
        <f t="shared" si="13"/>
        <v>#DIV/0!</v>
      </c>
      <c r="J222" s="107">
        <f t="shared" si="11"/>
        <v>0</v>
      </c>
    </row>
    <row r="223" spans="1:10">
      <c r="A223" s="99">
        <v>217</v>
      </c>
      <c r="B223" s="12" t="s">
        <v>163</v>
      </c>
      <c r="C223" s="101">
        <v>19</v>
      </c>
      <c r="D223" s="35" t="s">
        <v>181</v>
      </c>
      <c r="E223" s="112" t="s">
        <v>277</v>
      </c>
      <c r="F223" s="122"/>
      <c r="G223" s="111"/>
      <c r="H223" s="106" t="e">
        <f t="shared" si="12"/>
        <v>#DIV/0!</v>
      </c>
      <c r="I223" s="107" t="e">
        <f t="shared" si="13"/>
        <v>#DIV/0!</v>
      </c>
      <c r="J223" s="107">
        <f t="shared" si="11"/>
        <v>0</v>
      </c>
    </row>
    <row r="224" spans="1:10">
      <c r="A224" s="99">
        <v>218</v>
      </c>
      <c r="B224" s="12" t="s">
        <v>163</v>
      </c>
      <c r="C224" s="101">
        <v>20</v>
      </c>
      <c r="D224" s="35" t="s">
        <v>182</v>
      </c>
      <c r="E224" s="112" t="s">
        <v>277</v>
      </c>
      <c r="F224" s="122"/>
      <c r="G224" s="111"/>
      <c r="H224" s="106" t="e">
        <f t="shared" si="12"/>
        <v>#DIV/0!</v>
      </c>
      <c r="I224" s="107" t="e">
        <f t="shared" si="13"/>
        <v>#DIV/0!</v>
      </c>
      <c r="J224" s="107">
        <f t="shared" si="11"/>
        <v>0</v>
      </c>
    </row>
    <row r="225" spans="1:10">
      <c r="A225" s="99">
        <v>219</v>
      </c>
      <c r="B225" s="18" t="s">
        <v>139</v>
      </c>
      <c r="C225" s="101">
        <v>1</v>
      </c>
      <c r="D225" s="37" t="s">
        <v>140</v>
      </c>
      <c r="E225" s="112" t="s">
        <v>279</v>
      </c>
      <c r="F225" s="122"/>
      <c r="G225" s="111"/>
      <c r="H225" s="106" t="e">
        <f t="shared" si="12"/>
        <v>#DIV/0!</v>
      </c>
      <c r="I225" s="107" t="e">
        <f t="shared" si="13"/>
        <v>#DIV/0!</v>
      </c>
      <c r="J225" s="107">
        <f t="shared" si="11"/>
        <v>0</v>
      </c>
    </row>
    <row r="226" spans="1:10">
      <c r="A226" s="99">
        <v>220</v>
      </c>
      <c r="B226" s="18" t="s">
        <v>139</v>
      </c>
      <c r="C226" s="101">
        <v>2</v>
      </c>
      <c r="D226" s="37" t="s">
        <v>141</v>
      </c>
      <c r="E226" s="112" t="s">
        <v>279</v>
      </c>
      <c r="F226" s="122"/>
      <c r="G226" s="111"/>
      <c r="H226" s="106" t="e">
        <f t="shared" si="12"/>
        <v>#DIV/0!</v>
      </c>
      <c r="I226" s="107" t="e">
        <f t="shared" si="13"/>
        <v>#DIV/0!</v>
      </c>
      <c r="J226" s="107">
        <f t="shared" si="11"/>
        <v>0</v>
      </c>
    </row>
    <row r="227" spans="1:10">
      <c r="A227" s="99">
        <v>221</v>
      </c>
      <c r="B227" s="18" t="s">
        <v>139</v>
      </c>
      <c r="C227" s="101">
        <v>3</v>
      </c>
      <c r="D227" s="37" t="s">
        <v>142</v>
      </c>
      <c r="E227" s="112" t="s">
        <v>279</v>
      </c>
      <c r="F227" s="122"/>
      <c r="G227" s="111"/>
      <c r="H227" s="106" t="e">
        <f t="shared" si="12"/>
        <v>#DIV/0!</v>
      </c>
      <c r="I227" s="107" t="e">
        <f t="shared" si="13"/>
        <v>#DIV/0!</v>
      </c>
      <c r="J227" s="107">
        <f t="shared" si="11"/>
        <v>0</v>
      </c>
    </row>
    <row r="228" spans="1:10">
      <c r="A228" s="99">
        <v>222</v>
      </c>
      <c r="B228" s="18" t="s">
        <v>139</v>
      </c>
      <c r="C228" s="101">
        <v>4</v>
      </c>
      <c r="D228" s="37" t="s">
        <v>143</v>
      </c>
      <c r="E228" s="112" t="s">
        <v>279</v>
      </c>
      <c r="F228" s="122"/>
      <c r="G228" s="111"/>
      <c r="H228" s="106" t="e">
        <f t="shared" si="12"/>
        <v>#DIV/0!</v>
      </c>
      <c r="I228" s="107" t="e">
        <f t="shared" si="13"/>
        <v>#DIV/0!</v>
      </c>
      <c r="J228" s="107">
        <f t="shared" si="11"/>
        <v>0</v>
      </c>
    </row>
    <row r="229" spans="1:10">
      <c r="A229" s="99">
        <v>223</v>
      </c>
      <c r="B229" s="18" t="s">
        <v>139</v>
      </c>
      <c r="C229" s="101">
        <v>5</v>
      </c>
      <c r="D229" s="37" t="s">
        <v>144</v>
      </c>
      <c r="E229" s="112" t="s">
        <v>279</v>
      </c>
      <c r="F229" s="122"/>
      <c r="G229" s="111"/>
      <c r="H229" s="106" t="e">
        <f t="shared" si="12"/>
        <v>#DIV/0!</v>
      </c>
      <c r="I229" s="107" t="e">
        <f t="shared" si="13"/>
        <v>#DIV/0!</v>
      </c>
      <c r="J229" s="107">
        <f t="shared" si="11"/>
        <v>0</v>
      </c>
    </row>
    <row r="230" spans="1:10">
      <c r="A230" s="99">
        <v>224</v>
      </c>
      <c r="B230" s="18" t="s">
        <v>139</v>
      </c>
      <c r="C230" s="101">
        <v>6</v>
      </c>
      <c r="D230" s="37" t="s">
        <v>145</v>
      </c>
      <c r="E230" s="112" t="s">
        <v>279</v>
      </c>
      <c r="F230" s="122"/>
      <c r="G230" s="111"/>
      <c r="H230" s="106" t="e">
        <f t="shared" si="12"/>
        <v>#DIV/0!</v>
      </c>
      <c r="I230" s="107" t="e">
        <f t="shared" si="13"/>
        <v>#DIV/0!</v>
      </c>
      <c r="J230" s="107">
        <f t="shared" si="11"/>
        <v>0</v>
      </c>
    </row>
    <row r="231" spans="1:10">
      <c r="A231" s="99">
        <v>225</v>
      </c>
      <c r="B231" s="18" t="s">
        <v>139</v>
      </c>
      <c r="C231" s="101">
        <v>7</v>
      </c>
      <c r="D231" s="41" t="s">
        <v>21</v>
      </c>
      <c r="E231" s="112" t="s">
        <v>279</v>
      </c>
      <c r="F231" s="122"/>
      <c r="G231" s="111"/>
      <c r="H231" s="106" t="e">
        <f t="shared" si="12"/>
        <v>#DIV/0!</v>
      </c>
      <c r="I231" s="107" t="e">
        <f t="shared" si="13"/>
        <v>#DIV/0!</v>
      </c>
      <c r="J231" s="107">
        <f t="shared" si="11"/>
        <v>0</v>
      </c>
    </row>
    <row r="232" spans="1:10">
      <c r="A232" s="99">
        <v>226</v>
      </c>
      <c r="B232" s="18" t="s">
        <v>139</v>
      </c>
      <c r="C232" s="101">
        <v>8</v>
      </c>
      <c r="D232" s="12" t="s">
        <v>146</v>
      </c>
      <c r="E232" s="112" t="s">
        <v>277</v>
      </c>
      <c r="F232" s="122">
        <v>4198.915</v>
      </c>
      <c r="G232" s="111">
        <v>1</v>
      </c>
      <c r="H232" s="106">
        <f t="shared" si="12"/>
        <v>4198.915</v>
      </c>
      <c r="I232" s="107">
        <f t="shared" si="13"/>
        <v>11.503876712328767</v>
      </c>
      <c r="J232" s="107">
        <f t="shared" si="11"/>
        <v>11.503876712328767</v>
      </c>
    </row>
    <row r="233" spans="1:10">
      <c r="A233" s="99">
        <v>227</v>
      </c>
      <c r="B233" s="18" t="s">
        <v>139</v>
      </c>
      <c r="C233" s="101">
        <v>9</v>
      </c>
      <c r="D233" s="12" t="s">
        <v>147</v>
      </c>
      <c r="E233" s="112" t="s">
        <v>277</v>
      </c>
      <c r="F233" s="122"/>
      <c r="G233" s="111"/>
      <c r="H233" s="106" t="e">
        <f t="shared" si="12"/>
        <v>#DIV/0!</v>
      </c>
      <c r="I233" s="107" t="e">
        <f t="shared" si="13"/>
        <v>#DIV/0!</v>
      </c>
      <c r="J233" s="107">
        <f t="shared" si="11"/>
        <v>0</v>
      </c>
    </row>
    <row r="234" spans="1:10">
      <c r="A234" s="99">
        <v>228</v>
      </c>
      <c r="B234" s="18" t="s">
        <v>139</v>
      </c>
      <c r="C234" s="101">
        <v>10</v>
      </c>
      <c r="D234" s="12" t="s">
        <v>148</v>
      </c>
      <c r="E234" s="112" t="s">
        <v>277</v>
      </c>
      <c r="F234" s="122">
        <v>391.65999999999997</v>
      </c>
      <c r="G234" s="111">
        <v>0.3135</v>
      </c>
      <c r="H234" s="106">
        <f t="shared" si="12"/>
        <v>1249.3141945773523</v>
      </c>
      <c r="I234" s="107">
        <f t="shared" si="13"/>
        <v>3.4227786152804174</v>
      </c>
      <c r="J234" s="107">
        <f t="shared" si="11"/>
        <v>1.0730410958904109</v>
      </c>
    </row>
    <row r="235" spans="1:10">
      <c r="A235" s="99">
        <v>229</v>
      </c>
      <c r="B235" s="18" t="s">
        <v>139</v>
      </c>
      <c r="C235" s="101">
        <v>11</v>
      </c>
      <c r="D235" s="12" t="s">
        <v>149</v>
      </c>
      <c r="E235" s="112" t="s">
        <v>277</v>
      </c>
      <c r="F235" s="122">
        <v>31.2</v>
      </c>
      <c r="G235" s="111">
        <v>1</v>
      </c>
      <c r="H235" s="106">
        <f t="shared" si="12"/>
        <v>31.2</v>
      </c>
      <c r="I235" s="107">
        <f t="shared" si="13"/>
        <v>8.5479452054794514E-2</v>
      </c>
      <c r="J235" s="107">
        <f t="shared" si="11"/>
        <v>8.5479452054794514E-2</v>
      </c>
    </row>
    <row r="236" spans="1:10">
      <c r="A236" s="99">
        <v>230</v>
      </c>
      <c r="B236" s="18" t="s">
        <v>139</v>
      </c>
      <c r="C236" s="101">
        <v>12</v>
      </c>
      <c r="D236" s="12" t="s">
        <v>150</v>
      </c>
      <c r="E236" s="112" t="s">
        <v>163</v>
      </c>
      <c r="F236" s="122">
        <v>81</v>
      </c>
      <c r="G236" s="111">
        <v>1</v>
      </c>
      <c r="H236" s="106">
        <f t="shared" si="12"/>
        <v>81</v>
      </c>
      <c r="I236" s="107">
        <f t="shared" si="13"/>
        <v>0.22191780821917809</v>
      </c>
      <c r="J236" s="107">
        <f t="shared" si="11"/>
        <v>0.22191780821917809</v>
      </c>
    </row>
    <row r="237" spans="1:10">
      <c r="A237" s="99">
        <v>231</v>
      </c>
      <c r="B237" s="18" t="s">
        <v>139</v>
      </c>
      <c r="C237" s="101">
        <v>13</v>
      </c>
      <c r="D237" s="12" t="s">
        <v>151</v>
      </c>
      <c r="E237" s="112" t="s">
        <v>163</v>
      </c>
      <c r="F237" s="122"/>
      <c r="G237" s="111"/>
      <c r="H237" s="106" t="e">
        <f t="shared" si="12"/>
        <v>#DIV/0!</v>
      </c>
      <c r="I237" s="107" t="e">
        <f t="shared" si="13"/>
        <v>#DIV/0!</v>
      </c>
      <c r="J237" s="107">
        <f t="shared" si="11"/>
        <v>0</v>
      </c>
    </row>
    <row r="238" spans="1:10">
      <c r="A238" s="99">
        <v>232</v>
      </c>
      <c r="B238" s="18" t="s">
        <v>139</v>
      </c>
      <c r="C238" s="101">
        <v>14</v>
      </c>
      <c r="D238" s="12" t="s">
        <v>152</v>
      </c>
      <c r="E238" s="112" t="s">
        <v>277</v>
      </c>
      <c r="F238" s="122">
        <v>274.01499999999999</v>
      </c>
      <c r="G238" s="111">
        <v>0.28760000000000002</v>
      </c>
      <c r="H238" s="106">
        <f t="shared" si="12"/>
        <v>952.76425591098734</v>
      </c>
      <c r="I238" s="107">
        <f t="shared" si="13"/>
        <v>2.6103130298931161</v>
      </c>
      <c r="J238" s="107">
        <f t="shared" si="11"/>
        <v>0.75072602739726024</v>
      </c>
    </row>
    <row r="239" spans="1:10">
      <c r="A239" s="99">
        <v>233</v>
      </c>
      <c r="B239" s="18" t="s">
        <v>139</v>
      </c>
      <c r="C239" s="101">
        <v>15</v>
      </c>
      <c r="D239" s="12" t="s">
        <v>153</v>
      </c>
      <c r="E239" s="112" t="s">
        <v>277</v>
      </c>
      <c r="F239" s="122">
        <v>33.17</v>
      </c>
      <c r="G239" s="111">
        <v>1</v>
      </c>
      <c r="H239" s="106">
        <f t="shared" si="12"/>
        <v>33.17</v>
      </c>
      <c r="I239" s="107">
        <f t="shared" si="13"/>
        <v>9.0876712328767123E-2</v>
      </c>
      <c r="J239" s="107">
        <f t="shared" si="11"/>
        <v>9.0876712328767123E-2</v>
      </c>
    </row>
    <row r="240" spans="1:10">
      <c r="A240" s="99">
        <v>234</v>
      </c>
      <c r="B240" s="18" t="s">
        <v>139</v>
      </c>
      <c r="C240" s="101">
        <v>16</v>
      </c>
      <c r="D240" s="12" t="s">
        <v>154</v>
      </c>
      <c r="E240" s="112" t="s">
        <v>277</v>
      </c>
      <c r="F240" s="122">
        <v>78.09</v>
      </c>
      <c r="G240" s="111">
        <v>1</v>
      </c>
      <c r="H240" s="106">
        <f t="shared" si="12"/>
        <v>78.09</v>
      </c>
      <c r="I240" s="107">
        <f t="shared" si="13"/>
        <v>0.21394520547945206</v>
      </c>
      <c r="J240" s="107">
        <f t="shared" si="11"/>
        <v>0.21394520547945206</v>
      </c>
    </row>
    <row r="241" spans="1:10">
      <c r="A241" s="99">
        <v>235</v>
      </c>
      <c r="B241" s="18" t="s">
        <v>139</v>
      </c>
      <c r="C241" s="101">
        <v>17</v>
      </c>
      <c r="D241" s="12" t="s">
        <v>155</v>
      </c>
      <c r="E241" s="112" t="s">
        <v>277</v>
      </c>
      <c r="F241" s="122">
        <v>275.76499999999999</v>
      </c>
      <c r="G241" s="111">
        <v>0.56179999999999997</v>
      </c>
      <c r="H241" s="106">
        <f t="shared" si="12"/>
        <v>490.85973656105375</v>
      </c>
      <c r="I241" s="107">
        <f t="shared" si="13"/>
        <v>1.3448211960576815</v>
      </c>
      <c r="J241" s="107">
        <f t="shared" si="11"/>
        <v>0.7555205479452054</v>
      </c>
    </row>
    <row r="242" spans="1:10">
      <c r="A242" s="99">
        <v>236</v>
      </c>
      <c r="B242" s="18" t="s">
        <v>139</v>
      </c>
      <c r="C242" s="101">
        <v>18</v>
      </c>
      <c r="D242" s="12" t="s">
        <v>156</v>
      </c>
      <c r="E242" s="112" t="s">
        <v>277</v>
      </c>
      <c r="F242" s="122">
        <v>195.72</v>
      </c>
      <c r="G242" s="111"/>
      <c r="H242" s="106" t="e">
        <f t="shared" si="12"/>
        <v>#DIV/0!</v>
      </c>
      <c r="I242" s="107" t="e">
        <f t="shared" si="13"/>
        <v>#DIV/0!</v>
      </c>
      <c r="J242" s="107">
        <f t="shared" si="11"/>
        <v>0.53621917808219177</v>
      </c>
    </row>
    <row r="243" spans="1:10">
      <c r="A243" s="99">
        <v>237</v>
      </c>
      <c r="B243" s="18" t="s">
        <v>139</v>
      </c>
      <c r="C243" s="101">
        <v>19</v>
      </c>
      <c r="D243" s="12" t="s">
        <v>157</v>
      </c>
      <c r="E243" s="112" t="s">
        <v>277</v>
      </c>
      <c r="F243" s="122">
        <v>526.9</v>
      </c>
      <c r="G243" s="111">
        <v>0.47620000000000001</v>
      </c>
      <c r="H243" s="106">
        <f t="shared" si="12"/>
        <v>1106.4678706425871</v>
      </c>
      <c r="I243" s="107">
        <f t="shared" si="13"/>
        <v>3.0314188236783206</v>
      </c>
      <c r="J243" s="107">
        <f t="shared" si="11"/>
        <v>1.4435616438356165</v>
      </c>
    </row>
    <row r="244" spans="1:10">
      <c r="A244" s="99">
        <v>238</v>
      </c>
      <c r="B244" s="18" t="s">
        <v>139</v>
      </c>
      <c r="C244" s="101">
        <v>20</v>
      </c>
      <c r="D244" s="12" t="s">
        <v>51</v>
      </c>
      <c r="E244" s="112" t="s">
        <v>163</v>
      </c>
      <c r="F244" s="122"/>
      <c r="G244" s="111"/>
      <c r="H244" s="106" t="e">
        <f t="shared" si="12"/>
        <v>#DIV/0!</v>
      </c>
      <c r="I244" s="107" t="e">
        <f t="shared" si="13"/>
        <v>#DIV/0!</v>
      </c>
      <c r="J244" s="107">
        <f t="shared" si="11"/>
        <v>0</v>
      </c>
    </row>
    <row r="245" spans="1:10">
      <c r="A245" s="99">
        <v>239</v>
      </c>
      <c r="B245" s="18" t="s">
        <v>139</v>
      </c>
      <c r="C245" s="101">
        <v>21</v>
      </c>
      <c r="D245" s="35" t="s">
        <v>62</v>
      </c>
      <c r="E245" s="112" t="s">
        <v>163</v>
      </c>
      <c r="F245" s="122"/>
      <c r="G245" s="111"/>
      <c r="H245" s="106" t="e">
        <f t="shared" si="12"/>
        <v>#DIV/0!</v>
      </c>
      <c r="I245" s="107" t="e">
        <f t="shared" si="13"/>
        <v>#DIV/0!</v>
      </c>
      <c r="J245" s="107">
        <f t="shared" si="11"/>
        <v>0</v>
      </c>
    </row>
    <row r="246" spans="1:10">
      <c r="A246" s="99">
        <v>240</v>
      </c>
      <c r="B246" s="18" t="s">
        <v>139</v>
      </c>
      <c r="C246" s="101">
        <v>22</v>
      </c>
      <c r="D246" s="12" t="s">
        <v>158</v>
      </c>
      <c r="E246" s="112" t="s">
        <v>158</v>
      </c>
      <c r="F246" s="122"/>
      <c r="G246" s="111"/>
      <c r="H246" s="106" t="e">
        <f t="shared" si="12"/>
        <v>#DIV/0!</v>
      </c>
      <c r="I246" s="107" t="e">
        <f t="shared" si="13"/>
        <v>#DIV/0!</v>
      </c>
      <c r="J246" s="107">
        <f t="shared" si="11"/>
        <v>0</v>
      </c>
    </row>
    <row r="247" spans="1:10">
      <c r="A247" s="99">
        <v>241</v>
      </c>
      <c r="B247" s="18" t="s">
        <v>139</v>
      </c>
      <c r="C247" s="101">
        <v>23</v>
      </c>
      <c r="D247" s="12" t="s">
        <v>159</v>
      </c>
      <c r="E247" s="112" t="s">
        <v>159</v>
      </c>
      <c r="F247" s="122"/>
      <c r="G247" s="111"/>
      <c r="H247" s="106" t="e">
        <f t="shared" si="12"/>
        <v>#DIV/0!</v>
      </c>
      <c r="I247" s="107" t="e">
        <f t="shared" si="13"/>
        <v>#DIV/0!</v>
      </c>
      <c r="J247" s="107">
        <f t="shared" si="11"/>
        <v>0</v>
      </c>
    </row>
    <row r="248" spans="1:10">
      <c r="A248" s="99">
        <v>242</v>
      </c>
      <c r="B248" s="18" t="s">
        <v>139</v>
      </c>
      <c r="C248" s="101">
        <v>24</v>
      </c>
      <c r="D248" s="12" t="s">
        <v>160</v>
      </c>
      <c r="E248" s="112" t="s">
        <v>279</v>
      </c>
      <c r="F248" s="122"/>
      <c r="G248" s="111"/>
      <c r="H248" s="106" t="e">
        <f t="shared" si="12"/>
        <v>#DIV/0!</v>
      </c>
      <c r="I248" s="107" t="e">
        <f t="shared" si="13"/>
        <v>#DIV/0!</v>
      </c>
      <c r="J248" s="107">
        <f t="shared" si="11"/>
        <v>0</v>
      </c>
    </row>
    <row r="249" spans="1:10">
      <c r="A249" s="99">
        <v>243</v>
      </c>
      <c r="B249" s="18" t="s">
        <v>139</v>
      </c>
      <c r="C249" s="101">
        <v>25</v>
      </c>
      <c r="D249" s="12" t="s">
        <v>161</v>
      </c>
      <c r="E249" s="112" t="s">
        <v>161</v>
      </c>
      <c r="F249" s="122"/>
      <c r="G249" s="111"/>
      <c r="H249" s="106" t="e">
        <f t="shared" si="12"/>
        <v>#DIV/0!</v>
      </c>
      <c r="I249" s="107" t="e">
        <f t="shared" si="13"/>
        <v>#DIV/0!</v>
      </c>
      <c r="J249" s="107">
        <f t="shared" si="11"/>
        <v>0</v>
      </c>
    </row>
    <row r="250" spans="1:10">
      <c r="A250" s="99">
        <v>244</v>
      </c>
      <c r="B250" s="18" t="s">
        <v>139</v>
      </c>
      <c r="C250" s="101">
        <v>26</v>
      </c>
      <c r="D250" s="116" t="s">
        <v>162</v>
      </c>
      <c r="E250" s="112"/>
      <c r="F250" s="122"/>
      <c r="G250" s="111"/>
      <c r="H250" s="106" t="e">
        <f t="shared" si="12"/>
        <v>#DIV/0!</v>
      </c>
      <c r="I250" s="107" t="e">
        <f t="shared" si="13"/>
        <v>#DIV/0!</v>
      </c>
      <c r="J250" s="107">
        <f t="shared" si="11"/>
        <v>0</v>
      </c>
    </row>
    <row r="251" spans="1:10">
      <c r="A251" s="99">
        <v>245</v>
      </c>
      <c r="B251" s="18" t="s">
        <v>121</v>
      </c>
      <c r="C251" s="101">
        <v>1</v>
      </c>
      <c r="D251" s="12" t="s">
        <v>121</v>
      </c>
      <c r="E251" s="112" t="s">
        <v>163</v>
      </c>
      <c r="F251" s="122"/>
      <c r="G251" s="111"/>
      <c r="H251" s="106" t="e">
        <f t="shared" si="12"/>
        <v>#DIV/0!</v>
      </c>
      <c r="I251" s="107" t="e">
        <f t="shared" si="13"/>
        <v>#DIV/0!</v>
      </c>
      <c r="J251" s="107">
        <f t="shared" si="11"/>
        <v>0</v>
      </c>
    </row>
    <row r="252" spans="1:10">
      <c r="A252" s="99">
        <v>246</v>
      </c>
      <c r="B252" s="18" t="s">
        <v>121</v>
      </c>
      <c r="C252" s="101">
        <v>2</v>
      </c>
      <c r="D252" s="37" t="s">
        <v>122</v>
      </c>
      <c r="E252" s="112" t="s">
        <v>279</v>
      </c>
      <c r="F252" s="122">
        <v>17.675000000000001</v>
      </c>
      <c r="G252" s="111">
        <v>1</v>
      </c>
      <c r="H252" s="106">
        <f t="shared" si="12"/>
        <v>17.675000000000001</v>
      </c>
      <c r="I252" s="107">
        <f t="shared" si="13"/>
        <v>4.842465753424658E-2</v>
      </c>
      <c r="J252" s="107">
        <f t="shared" si="11"/>
        <v>4.842465753424658E-2</v>
      </c>
    </row>
    <row r="253" spans="1:10">
      <c r="A253" s="99">
        <v>247</v>
      </c>
      <c r="B253" s="18" t="s">
        <v>121</v>
      </c>
      <c r="C253" s="101">
        <v>3</v>
      </c>
      <c r="D253" s="12" t="s">
        <v>123</v>
      </c>
      <c r="E253" s="112" t="s">
        <v>163</v>
      </c>
      <c r="F253" s="122">
        <v>1862.1599999999999</v>
      </c>
      <c r="G253" s="111">
        <v>1</v>
      </c>
      <c r="H253" s="106">
        <f t="shared" si="12"/>
        <v>1862.1599999999999</v>
      </c>
      <c r="I253" s="107">
        <f t="shared" si="13"/>
        <v>5.101808219178082</v>
      </c>
      <c r="J253" s="107">
        <f t="shared" si="11"/>
        <v>5.101808219178082</v>
      </c>
    </row>
    <row r="254" spans="1:10">
      <c r="A254" s="99">
        <v>248</v>
      </c>
      <c r="B254" s="18" t="s">
        <v>121</v>
      </c>
      <c r="C254" s="101">
        <v>4</v>
      </c>
      <c r="D254" s="12" t="s">
        <v>315</v>
      </c>
      <c r="E254" s="112" t="s">
        <v>163</v>
      </c>
      <c r="F254" s="122">
        <v>322.29500000000002</v>
      </c>
      <c r="G254" s="111">
        <v>0.76600000000000001</v>
      </c>
      <c r="H254" s="106">
        <f t="shared" si="12"/>
        <v>420.75065274151439</v>
      </c>
      <c r="I254" s="107">
        <f t="shared" si="13"/>
        <v>1.1527415143603135</v>
      </c>
      <c r="J254" s="107">
        <f t="shared" si="11"/>
        <v>0.88300000000000001</v>
      </c>
    </row>
    <row r="255" spans="1:10">
      <c r="A255" s="99">
        <v>249</v>
      </c>
      <c r="B255" s="18" t="s">
        <v>121</v>
      </c>
      <c r="C255" s="101">
        <v>5</v>
      </c>
      <c r="D255" s="12" t="s">
        <v>125</v>
      </c>
      <c r="E255" s="112" t="s">
        <v>163</v>
      </c>
      <c r="F255" s="122">
        <v>175.57</v>
      </c>
      <c r="G255" s="111">
        <v>0.87070000000000003</v>
      </c>
      <c r="H255" s="106">
        <f t="shared" si="12"/>
        <v>201.64235672447455</v>
      </c>
      <c r="I255" s="107">
        <f t="shared" si="13"/>
        <v>0.55244481294376591</v>
      </c>
      <c r="J255" s="107">
        <f t="shared" si="11"/>
        <v>0.48101369863013699</v>
      </c>
    </row>
    <row r="256" spans="1:10">
      <c r="A256" s="99">
        <v>250</v>
      </c>
      <c r="B256" s="18" t="s">
        <v>121</v>
      </c>
      <c r="C256" s="101">
        <v>6</v>
      </c>
      <c r="D256" s="12" t="s">
        <v>126</v>
      </c>
      <c r="E256" s="112" t="s">
        <v>279</v>
      </c>
      <c r="F256" s="122"/>
      <c r="G256" s="111"/>
      <c r="H256" s="106" t="e">
        <f t="shared" si="12"/>
        <v>#DIV/0!</v>
      </c>
      <c r="I256" s="107" t="e">
        <f t="shared" si="13"/>
        <v>#DIV/0!</v>
      </c>
      <c r="J256" s="107">
        <f t="shared" si="11"/>
        <v>0</v>
      </c>
    </row>
    <row r="257" spans="1:10">
      <c r="A257" s="99">
        <v>251</v>
      </c>
      <c r="B257" s="18" t="s">
        <v>121</v>
      </c>
      <c r="C257" s="101">
        <v>7</v>
      </c>
      <c r="D257" s="12" t="s">
        <v>127</v>
      </c>
      <c r="E257" s="112" t="s">
        <v>277</v>
      </c>
      <c r="F257" s="122">
        <v>348.95</v>
      </c>
      <c r="G257" s="111">
        <v>0.84340000000000004</v>
      </c>
      <c r="H257" s="106">
        <f t="shared" si="12"/>
        <v>413.74199668010431</v>
      </c>
      <c r="I257" s="107">
        <f t="shared" si="13"/>
        <v>1.1335397169317927</v>
      </c>
      <c r="J257" s="107">
        <f t="shared" si="11"/>
        <v>0.95602739726027397</v>
      </c>
    </row>
    <row r="258" spans="1:10">
      <c r="A258" s="99">
        <v>252</v>
      </c>
      <c r="B258" s="18" t="s">
        <v>121</v>
      </c>
      <c r="C258" s="101">
        <v>8</v>
      </c>
      <c r="D258" s="102" t="s">
        <v>128</v>
      </c>
      <c r="E258" s="112" t="s">
        <v>279</v>
      </c>
      <c r="F258" s="122"/>
      <c r="G258" s="111"/>
      <c r="H258" s="106" t="e">
        <f t="shared" si="12"/>
        <v>#DIV/0!</v>
      </c>
      <c r="I258" s="107" t="e">
        <f t="shared" si="13"/>
        <v>#DIV/0!</v>
      </c>
      <c r="J258" s="107">
        <f t="shared" si="11"/>
        <v>0</v>
      </c>
    </row>
    <row r="259" spans="1:10">
      <c r="A259" s="99">
        <v>253</v>
      </c>
      <c r="B259" s="18" t="s">
        <v>121</v>
      </c>
      <c r="C259" s="101">
        <v>9</v>
      </c>
      <c r="D259" s="102" t="s">
        <v>129</v>
      </c>
      <c r="E259" s="112" t="s">
        <v>279</v>
      </c>
      <c r="F259" s="122"/>
      <c r="G259" s="111"/>
      <c r="H259" s="106" t="e">
        <f t="shared" si="12"/>
        <v>#DIV/0!</v>
      </c>
      <c r="I259" s="107" t="e">
        <f t="shared" si="13"/>
        <v>#DIV/0!</v>
      </c>
      <c r="J259" s="107">
        <f t="shared" si="11"/>
        <v>0</v>
      </c>
    </row>
    <row r="260" spans="1:10">
      <c r="A260" s="99">
        <v>254</v>
      </c>
      <c r="B260" s="18" t="s">
        <v>121</v>
      </c>
      <c r="C260" s="101">
        <v>10</v>
      </c>
      <c r="D260" s="102" t="s">
        <v>130</v>
      </c>
      <c r="E260" s="112" t="s">
        <v>279</v>
      </c>
      <c r="F260" s="122"/>
      <c r="G260" s="111"/>
      <c r="H260" s="106" t="e">
        <f t="shared" si="12"/>
        <v>#DIV/0!</v>
      </c>
      <c r="I260" s="107" t="e">
        <f t="shared" si="13"/>
        <v>#DIV/0!</v>
      </c>
      <c r="J260" s="107">
        <f t="shared" si="11"/>
        <v>0</v>
      </c>
    </row>
    <row r="261" spans="1:10">
      <c r="A261" s="99">
        <v>255</v>
      </c>
      <c r="B261" s="18" t="s">
        <v>121</v>
      </c>
      <c r="C261" s="101">
        <v>11</v>
      </c>
      <c r="D261" s="102" t="s">
        <v>131</v>
      </c>
      <c r="E261" s="112" t="s">
        <v>279</v>
      </c>
      <c r="F261" s="122"/>
      <c r="G261" s="111"/>
      <c r="H261" s="106" t="e">
        <f t="shared" si="12"/>
        <v>#DIV/0!</v>
      </c>
      <c r="I261" s="107" t="e">
        <f t="shared" si="13"/>
        <v>#DIV/0!</v>
      </c>
      <c r="J261" s="107">
        <f t="shared" si="11"/>
        <v>0</v>
      </c>
    </row>
    <row r="262" spans="1:10">
      <c r="A262" s="99">
        <v>256</v>
      </c>
      <c r="B262" s="18" t="s">
        <v>121</v>
      </c>
      <c r="C262" s="101">
        <v>12</v>
      </c>
      <c r="D262" s="102" t="s">
        <v>132</v>
      </c>
      <c r="E262" s="112" t="s">
        <v>279</v>
      </c>
      <c r="F262" s="122"/>
      <c r="G262" s="111"/>
      <c r="H262" s="106" t="e">
        <f t="shared" si="12"/>
        <v>#DIV/0!</v>
      </c>
      <c r="I262" s="107" t="e">
        <f t="shared" si="13"/>
        <v>#DIV/0!</v>
      </c>
      <c r="J262" s="107">
        <f t="shared" si="11"/>
        <v>0</v>
      </c>
    </row>
    <row r="263" spans="1:10">
      <c r="A263" s="99">
        <v>257</v>
      </c>
      <c r="B263" s="18" t="s">
        <v>121</v>
      </c>
      <c r="C263" s="101">
        <v>13</v>
      </c>
      <c r="D263" s="102" t="s">
        <v>133</v>
      </c>
      <c r="E263" s="112" t="s">
        <v>279</v>
      </c>
      <c r="F263" s="122"/>
      <c r="G263" s="111"/>
      <c r="H263" s="106" t="e">
        <f t="shared" si="12"/>
        <v>#DIV/0!</v>
      </c>
      <c r="I263" s="107" t="e">
        <f t="shared" si="13"/>
        <v>#DIV/0!</v>
      </c>
      <c r="J263" s="107">
        <f t="shared" ref="J263:J268" si="14">F263/365</f>
        <v>0</v>
      </c>
    </row>
    <row r="264" spans="1:10">
      <c r="A264" s="99">
        <v>258</v>
      </c>
      <c r="B264" s="18" t="s">
        <v>121</v>
      </c>
      <c r="C264" s="101">
        <v>14</v>
      </c>
      <c r="D264" s="102" t="s">
        <v>134</v>
      </c>
      <c r="E264" s="112" t="s">
        <v>279</v>
      </c>
      <c r="F264" s="122"/>
      <c r="G264" s="111"/>
      <c r="H264" s="106" t="e">
        <f t="shared" si="12"/>
        <v>#DIV/0!</v>
      </c>
      <c r="I264" s="107" t="e">
        <f t="shared" si="13"/>
        <v>#DIV/0!</v>
      </c>
      <c r="J264" s="107">
        <f t="shared" si="14"/>
        <v>0</v>
      </c>
    </row>
    <row r="265" spans="1:10">
      <c r="A265" s="99">
        <v>259</v>
      </c>
      <c r="B265" s="18" t="s">
        <v>121</v>
      </c>
      <c r="C265" s="101">
        <v>15</v>
      </c>
      <c r="D265" s="102" t="s">
        <v>135</v>
      </c>
      <c r="E265" s="112" t="s">
        <v>279</v>
      </c>
      <c r="F265" s="122"/>
      <c r="G265" s="111"/>
      <c r="H265" s="106" t="e">
        <f t="shared" si="12"/>
        <v>#DIV/0!</v>
      </c>
      <c r="I265" s="107" t="e">
        <f t="shared" si="13"/>
        <v>#DIV/0!</v>
      </c>
      <c r="J265" s="107">
        <f t="shared" si="14"/>
        <v>0</v>
      </c>
    </row>
    <row r="266" spans="1:10">
      <c r="A266" s="99">
        <v>260</v>
      </c>
      <c r="B266" s="18" t="s">
        <v>121</v>
      </c>
      <c r="C266" s="101">
        <v>16</v>
      </c>
      <c r="D266" s="102" t="s">
        <v>136</v>
      </c>
      <c r="E266" s="112" t="s">
        <v>279</v>
      </c>
      <c r="F266" s="122"/>
      <c r="G266" s="111"/>
      <c r="H266" s="106" t="e">
        <f t="shared" si="12"/>
        <v>#DIV/0!</v>
      </c>
      <c r="I266" s="107" t="e">
        <f t="shared" si="13"/>
        <v>#DIV/0!</v>
      </c>
      <c r="J266" s="107">
        <f t="shared" si="14"/>
        <v>0</v>
      </c>
    </row>
    <row r="267" spans="1:10">
      <c r="A267" s="108">
        <v>261</v>
      </c>
      <c r="B267" s="37" t="s">
        <v>121</v>
      </c>
      <c r="C267" s="103">
        <v>17</v>
      </c>
      <c r="D267" s="102" t="s">
        <v>137</v>
      </c>
      <c r="E267" s="112" t="s">
        <v>279</v>
      </c>
      <c r="F267" s="122"/>
      <c r="G267" s="111"/>
      <c r="H267" s="106" t="e">
        <f t="shared" si="12"/>
        <v>#DIV/0!</v>
      </c>
      <c r="I267" s="107" t="e">
        <f t="shared" si="13"/>
        <v>#DIV/0!</v>
      </c>
      <c r="J267" s="107">
        <f t="shared" si="14"/>
        <v>0</v>
      </c>
    </row>
    <row r="268" spans="1:10">
      <c r="A268" s="108">
        <v>262</v>
      </c>
      <c r="B268" s="37" t="s">
        <v>121</v>
      </c>
      <c r="C268" s="103">
        <v>18</v>
      </c>
      <c r="D268" s="116" t="s">
        <v>138</v>
      </c>
      <c r="E268" s="112"/>
      <c r="F268" s="122"/>
      <c r="G268" s="111"/>
      <c r="H268" s="106" t="e">
        <f t="shared" si="12"/>
        <v>#DIV/0!</v>
      </c>
      <c r="I268" s="107" t="e">
        <f t="shared" si="13"/>
        <v>#DIV/0!</v>
      </c>
      <c r="J268" s="107">
        <f t="shared" si="14"/>
        <v>0</v>
      </c>
    </row>
  </sheetData>
  <mergeCells count="4">
    <mergeCell ref="A5:J5"/>
    <mergeCell ref="A1:J1"/>
    <mergeCell ref="A2:J2"/>
    <mergeCell ref="A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82"/>
  <sheetViews>
    <sheetView topLeftCell="A76" workbookViewId="0">
      <selection activeCell="B84" sqref="B84"/>
    </sheetView>
  </sheetViews>
  <sheetFormatPr baseColWidth="10" defaultRowHeight="15"/>
  <cols>
    <col min="1" max="1" width="5.28515625" customWidth="1"/>
    <col min="2" max="2" width="38" customWidth="1"/>
    <col min="3" max="3" width="23.28515625" customWidth="1"/>
    <col min="4" max="4" width="23.140625" customWidth="1"/>
  </cols>
  <sheetData>
    <row r="1" spans="1:4" ht="18.75">
      <c r="A1" s="178" t="s">
        <v>483</v>
      </c>
      <c r="B1" s="179"/>
      <c r="C1" s="179"/>
      <c r="D1" s="179"/>
    </row>
    <row r="2" spans="1:4" ht="30">
      <c r="A2" s="123" t="s">
        <v>285</v>
      </c>
      <c r="B2" s="96" t="s">
        <v>484</v>
      </c>
      <c r="C2" s="96" t="s">
        <v>349</v>
      </c>
      <c r="D2" s="97" t="s">
        <v>350</v>
      </c>
    </row>
    <row r="3" spans="1:4">
      <c r="A3" s="124">
        <v>1</v>
      </c>
      <c r="B3" s="125" t="s">
        <v>485</v>
      </c>
      <c r="C3" s="126" t="s">
        <v>277</v>
      </c>
      <c r="D3" s="127">
        <v>4.34</v>
      </c>
    </row>
    <row r="4" spans="1:4">
      <c r="A4" s="124">
        <v>2</v>
      </c>
      <c r="B4" s="128" t="s">
        <v>395</v>
      </c>
      <c r="C4" s="126" t="s">
        <v>277</v>
      </c>
      <c r="D4" s="127">
        <v>0</v>
      </c>
    </row>
    <row r="5" spans="1:4">
      <c r="A5" s="124">
        <v>3</v>
      </c>
      <c r="B5" s="128" t="s">
        <v>486</v>
      </c>
      <c r="C5" s="126" t="s">
        <v>277</v>
      </c>
      <c r="D5" s="127">
        <v>19.61</v>
      </c>
    </row>
    <row r="6" spans="1:4">
      <c r="A6" s="124">
        <v>4</v>
      </c>
      <c r="B6" s="128" t="s">
        <v>392</v>
      </c>
      <c r="C6" s="126" t="s">
        <v>277</v>
      </c>
      <c r="D6" s="127">
        <v>159.01000000000002</v>
      </c>
    </row>
    <row r="7" spans="1:4">
      <c r="A7" s="124">
        <v>5</v>
      </c>
      <c r="B7" s="128" t="s">
        <v>398</v>
      </c>
      <c r="C7" s="126" t="s">
        <v>277</v>
      </c>
      <c r="D7" s="127">
        <v>315.39000000000004</v>
      </c>
    </row>
    <row r="8" spans="1:4">
      <c r="A8" s="124">
        <v>6</v>
      </c>
      <c r="B8" s="128" t="s">
        <v>396</v>
      </c>
      <c r="C8" s="126" t="s">
        <v>277</v>
      </c>
      <c r="D8" s="127">
        <v>65.709999999999994</v>
      </c>
    </row>
    <row r="9" spans="1:4">
      <c r="A9" s="124">
        <v>7</v>
      </c>
      <c r="B9" s="128" t="s">
        <v>397</v>
      </c>
      <c r="C9" s="126" t="s">
        <v>277</v>
      </c>
      <c r="D9" s="127">
        <v>33.949999999999996</v>
      </c>
    </row>
    <row r="10" spans="1:4">
      <c r="A10" s="124">
        <v>8</v>
      </c>
      <c r="B10" s="128" t="s">
        <v>487</v>
      </c>
      <c r="C10" s="126" t="s">
        <v>277</v>
      </c>
      <c r="D10" s="127">
        <v>0.64500000000000002</v>
      </c>
    </row>
    <row r="11" spans="1:4">
      <c r="A11" s="124">
        <v>9</v>
      </c>
      <c r="B11" s="128" t="s">
        <v>394</v>
      </c>
      <c r="C11" s="126" t="s">
        <v>277</v>
      </c>
      <c r="D11" s="127">
        <v>0</v>
      </c>
    </row>
    <row r="12" spans="1:4">
      <c r="A12" s="124">
        <v>10</v>
      </c>
      <c r="B12" s="128" t="s">
        <v>488</v>
      </c>
      <c r="C12" s="126" t="s">
        <v>277</v>
      </c>
      <c r="D12" s="127">
        <v>0</v>
      </c>
    </row>
    <row r="13" spans="1:4">
      <c r="A13" s="124">
        <v>11</v>
      </c>
      <c r="B13" s="128" t="s">
        <v>489</v>
      </c>
      <c r="C13" s="126" t="s">
        <v>277</v>
      </c>
      <c r="D13" s="127">
        <v>0</v>
      </c>
    </row>
    <row r="14" spans="1:4">
      <c r="A14" s="124">
        <v>12</v>
      </c>
      <c r="B14" s="129" t="s">
        <v>490</v>
      </c>
      <c r="C14" s="126" t="s">
        <v>277</v>
      </c>
      <c r="D14" s="127">
        <v>0</v>
      </c>
    </row>
    <row r="15" spans="1:4">
      <c r="A15" s="124">
        <v>13</v>
      </c>
      <c r="B15" s="129" t="s">
        <v>491</v>
      </c>
      <c r="C15" s="126" t="s">
        <v>277</v>
      </c>
      <c r="D15" s="127">
        <v>0</v>
      </c>
    </row>
    <row r="16" spans="1:4">
      <c r="A16" s="124">
        <v>14</v>
      </c>
      <c r="B16" s="129" t="s">
        <v>492</v>
      </c>
      <c r="C16" s="126" t="s">
        <v>277</v>
      </c>
      <c r="D16" s="127">
        <v>0</v>
      </c>
    </row>
    <row r="17" spans="1:4">
      <c r="A17" s="124">
        <v>15</v>
      </c>
      <c r="B17" s="129" t="s">
        <v>493</v>
      </c>
      <c r="C17" s="126" t="s">
        <v>277</v>
      </c>
      <c r="D17" s="127">
        <v>16.315000000000001</v>
      </c>
    </row>
    <row r="18" spans="1:4">
      <c r="A18" s="124">
        <v>16</v>
      </c>
      <c r="B18" s="129" t="s">
        <v>494</v>
      </c>
      <c r="C18" s="126" t="s">
        <v>277</v>
      </c>
      <c r="D18" s="127">
        <v>2.4449999999999998</v>
      </c>
    </row>
    <row r="19" spans="1:4">
      <c r="A19" s="124">
        <v>17</v>
      </c>
      <c r="B19" s="130" t="s">
        <v>385</v>
      </c>
      <c r="C19" s="126" t="s">
        <v>273</v>
      </c>
      <c r="D19" s="13">
        <v>893.18</v>
      </c>
    </row>
    <row r="20" spans="1:4">
      <c r="A20" s="124">
        <v>18</v>
      </c>
      <c r="B20" s="12" t="s">
        <v>386</v>
      </c>
      <c r="C20" s="126" t="s">
        <v>273</v>
      </c>
      <c r="D20" s="13">
        <v>145602.73000000001</v>
      </c>
    </row>
    <row r="21" spans="1:4">
      <c r="A21" s="124">
        <v>19</v>
      </c>
      <c r="B21" s="15" t="s">
        <v>387</v>
      </c>
      <c r="C21" s="126" t="s">
        <v>273</v>
      </c>
      <c r="D21" s="13">
        <v>764.21999999999991</v>
      </c>
    </row>
    <row r="22" spans="1:4">
      <c r="A22" s="124">
        <v>20</v>
      </c>
      <c r="B22" s="12" t="s">
        <v>388</v>
      </c>
      <c r="C22" s="126" t="s">
        <v>273</v>
      </c>
      <c r="D22" s="13">
        <v>274.43999999999994</v>
      </c>
    </row>
    <row r="23" spans="1:4">
      <c r="A23" s="124">
        <v>21</v>
      </c>
      <c r="B23" s="12" t="s">
        <v>399</v>
      </c>
      <c r="C23" s="126" t="s">
        <v>272</v>
      </c>
      <c r="D23" s="131">
        <v>69.62</v>
      </c>
    </row>
    <row r="24" spans="1:4">
      <c r="A24" s="124">
        <v>22</v>
      </c>
      <c r="B24" s="12" t="s">
        <v>495</v>
      </c>
      <c r="C24" s="126" t="s">
        <v>272</v>
      </c>
      <c r="D24" s="131">
        <v>24.31</v>
      </c>
    </row>
    <row r="25" spans="1:4">
      <c r="A25" s="124">
        <v>23</v>
      </c>
      <c r="B25" s="12" t="s">
        <v>402</v>
      </c>
      <c r="C25" s="126" t="s">
        <v>272</v>
      </c>
      <c r="D25" s="131">
        <v>14.59</v>
      </c>
    </row>
    <row r="26" spans="1:4">
      <c r="A26" s="124">
        <v>24</v>
      </c>
      <c r="B26" s="12" t="s">
        <v>496</v>
      </c>
      <c r="C26" s="126" t="s">
        <v>272</v>
      </c>
      <c r="D26" s="131">
        <v>88.39</v>
      </c>
    </row>
    <row r="27" spans="1:4">
      <c r="A27" s="124">
        <v>25</v>
      </c>
      <c r="B27" s="12" t="s">
        <v>405</v>
      </c>
      <c r="C27" s="126" t="s">
        <v>272</v>
      </c>
      <c r="D27" s="131">
        <v>115.45</v>
      </c>
    </row>
    <row r="28" spans="1:4">
      <c r="A28" s="124">
        <v>26</v>
      </c>
      <c r="B28" s="12" t="s">
        <v>407</v>
      </c>
      <c r="C28" s="126" t="s">
        <v>272</v>
      </c>
      <c r="D28" s="131">
        <v>605.2600000000001</v>
      </c>
    </row>
    <row r="29" spans="1:4">
      <c r="A29" s="124">
        <v>27</v>
      </c>
      <c r="B29" s="12" t="s">
        <v>409</v>
      </c>
      <c r="C29" s="126" t="s">
        <v>272</v>
      </c>
      <c r="D29" s="131">
        <v>16.63</v>
      </c>
    </row>
    <row r="30" spans="1:4">
      <c r="A30" s="124">
        <v>28</v>
      </c>
      <c r="B30" s="12" t="s">
        <v>410</v>
      </c>
      <c r="C30" s="126" t="s">
        <v>272</v>
      </c>
      <c r="D30" s="131">
        <v>82.72</v>
      </c>
    </row>
    <row r="31" spans="1:4">
      <c r="A31" s="124">
        <v>29</v>
      </c>
      <c r="B31" s="12" t="s">
        <v>497</v>
      </c>
      <c r="C31" s="126" t="s">
        <v>272</v>
      </c>
      <c r="D31" s="131">
        <v>1</v>
      </c>
    </row>
    <row r="32" spans="1:4">
      <c r="A32" s="124">
        <v>30</v>
      </c>
      <c r="B32" s="12" t="s">
        <v>412</v>
      </c>
      <c r="C32" s="126" t="s">
        <v>272</v>
      </c>
      <c r="D32" s="131">
        <v>41.329999999999991</v>
      </c>
    </row>
    <row r="33" spans="1:4">
      <c r="A33" s="124">
        <v>31</v>
      </c>
      <c r="B33" s="12" t="s">
        <v>419</v>
      </c>
      <c r="C33" s="126" t="s">
        <v>272</v>
      </c>
      <c r="D33" s="131">
        <v>69.91</v>
      </c>
    </row>
    <row r="34" spans="1:4">
      <c r="A34" s="124">
        <v>32</v>
      </c>
      <c r="B34" s="12" t="s">
        <v>498</v>
      </c>
      <c r="C34" s="126" t="s">
        <v>272</v>
      </c>
      <c r="D34" s="131">
        <v>68.050000000000011</v>
      </c>
    </row>
    <row r="35" spans="1:4">
      <c r="A35" s="124">
        <v>33</v>
      </c>
      <c r="B35" s="12" t="s">
        <v>415</v>
      </c>
      <c r="C35" s="126" t="s">
        <v>272</v>
      </c>
      <c r="D35" s="131">
        <v>2102.56</v>
      </c>
    </row>
    <row r="36" spans="1:4">
      <c r="A36" s="124">
        <v>34</v>
      </c>
      <c r="B36" s="12" t="s">
        <v>418</v>
      </c>
      <c r="C36" s="126" t="s">
        <v>272</v>
      </c>
      <c r="D36" s="131">
        <v>19.829999999999998</v>
      </c>
    </row>
    <row r="37" spans="1:4">
      <c r="A37" s="124">
        <v>35</v>
      </c>
      <c r="B37" s="12" t="s">
        <v>499</v>
      </c>
      <c r="C37" s="126" t="s">
        <v>272</v>
      </c>
      <c r="D37" s="131">
        <v>1</v>
      </c>
    </row>
    <row r="38" spans="1:4">
      <c r="A38" s="124">
        <v>36</v>
      </c>
      <c r="B38" s="12" t="s">
        <v>500</v>
      </c>
      <c r="C38" s="126" t="s">
        <v>272</v>
      </c>
      <c r="D38" s="131">
        <v>289.96000000000004</v>
      </c>
    </row>
    <row r="39" spans="1:4">
      <c r="A39" s="124">
        <v>37</v>
      </c>
      <c r="B39" s="12" t="s">
        <v>501</v>
      </c>
      <c r="C39" s="126" t="s">
        <v>272</v>
      </c>
      <c r="D39" s="131">
        <v>50.62</v>
      </c>
    </row>
    <row r="40" spans="1:4">
      <c r="A40" s="124">
        <v>38</v>
      </c>
      <c r="B40" s="12" t="s">
        <v>502</v>
      </c>
      <c r="C40" s="126" t="s">
        <v>272</v>
      </c>
      <c r="D40" s="131">
        <v>123.76</v>
      </c>
    </row>
    <row r="41" spans="1:4">
      <c r="A41" s="124">
        <v>39</v>
      </c>
      <c r="B41" s="12" t="s">
        <v>423</v>
      </c>
      <c r="C41" s="126" t="s">
        <v>272</v>
      </c>
      <c r="D41" s="131">
        <v>1865.28</v>
      </c>
    </row>
    <row r="42" spans="1:4">
      <c r="A42" s="124">
        <v>40</v>
      </c>
      <c r="B42" s="12" t="s">
        <v>424</v>
      </c>
      <c r="C42" s="126" t="s">
        <v>272</v>
      </c>
      <c r="D42" s="131">
        <v>54.76</v>
      </c>
    </row>
    <row r="43" spans="1:4">
      <c r="A43" s="124">
        <v>41</v>
      </c>
      <c r="B43" s="12" t="s">
        <v>503</v>
      </c>
      <c r="C43" s="126" t="s">
        <v>272</v>
      </c>
      <c r="D43" s="131">
        <v>1197.4000000000001</v>
      </c>
    </row>
    <row r="44" spans="1:4">
      <c r="A44" s="124">
        <v>42</v>
      </c>
      <c r="B44" s="12" t="s">
        <v>427</v>
      </c>
      <c r="C44" s="126" t="s">
        <v>272</v>
      </c>
      <c r="D44" s="131">
        <v>89.35</v>
      </c>
    </row>
    <row r="45" spans="1:4">
      <c r="A45" s="124">
        <v>43</v>
      </c>
      <c r="B45" s="12" t="s">
        <v>429</v>
      </c>
      <c r="C45" s="126" t="s">
        <v>272</v>
      </c>
      <c r="D45" s="131">
        <v>26</v>
      </c>
    </row>
    <row r="46" spans="1:4">
      <c r="A46" s="124">
        <v>44</v>
      </c>
      <c r="B46" s="12" t="s">
        <v>504</v>
      </c>
      <c r="C46" s="126" t="s">
        <v>272</v>
      </c>
      <c r="D46" s="131">
        <v>1</v>
      </c>
    </row>
    <row r="47" spans="1:4">
      <c r="A47" s="124">
        <v>45</v>
      </c>
      <c r="B47" s="12" t="s">
        <v>505</v>
      </c>
      <c r="C47" s="126" t="s">
        <v>272</v>
      </c>
      <c r="D47" s="131">
        <v>23.970000000000002</v>
      </c>
    </row>
    <row r="48" spans="1:4">
      <c r="A48" s="124">
        <v>46</v>
      </c>
      <c r="B48" s="12" t="s">
        <v>506</v>
      </c>
      <c r="C48" s="126" t="s">
        <v>272</v>
      </c>
      <c r="D48" s="131">
        <v>1558.3500000000001</v>
      </c>
    </row>
    <row r="49" spans="1:4">
      <c r="A49" s="124">
        <v>47</v>
      </c>
      <c r="B49" s="12" t="s">
        <v>507</v>
      </c>
      <c r="C49" s="126" t="s">
        <v>272</v>
      </c>
      <c r="D49" s="131">
        <v>4163.45</v>
      </c>
    </row>
    <row r="50" spans="1:4">
      <c r="A50" s="124">
        <v>48</v>
      </c>
      <c r="B50" s="12" t="s">
        <v>508</v>
      </c>
      <c r="C50" s="126" t="s">
        <v>272</v>
      </c>
      <c r="D50" s="131">
        <v>653.92999999999995</v>
      </c>
    </row>
    <row r="51" spans="1:4">
      <c r="A51" s="124">
        <v>49</v>
      </c>
      <c r="B51" s="12" t="s">
        <v>509</v>
      </c>
      <c r="C51" s="126" t="s">
        <v>272</v>
      </c>
      <c r="D51" s="131">
        <v>6.33</v>
      </c>
    </row>
    <row r="52" spans="1:4">
      <c r="A52" s="124">
        <v>50</v>
      </c>
      <c r="B52" s="12" t="s">
        <v>435</v>
      </c>
      <c r="C52" s="126" t="s">
        <v>272</v>
      </c>
      <c r="D52" s="131">
        <v>34</v>
      </c>
    </row>
    <row r="53" spans="1:4">
      <c r="A53" s="124">
        <v>51</v>
      </c>
      <c r="B53" s="12" t="s">
        <v>510</v>
      </c>
      <c r="C53" s="126" t="s">
        <v>272</v>
      </c>
      <c r="D53" s="131">
        <v>5</v>
      </c>
    </row>
    <row r="54" spans="1:4">
      <c r="A54" s="124">
        <v>52</v>
      </c>
      <c r="B54" s="15" t="s">
        <v>511</v>
      </c>
      <c r="C54" s="126" t="s">
        <v>272</v>
      </c>
      <c r="D54" s="131">
        <v>59.029999999999994</v>
      </c>
    </row>
    <row r="55" spans="1:4">
      <c r="A55" s="124">
        <v>53</v>
      </c>
      <c r="B55" s="15" t="s">
        <v>512</v>
      </c>
      <c r="C55" s="126" t="s">
        <v>272</v>
      </c>
      <c r="D55" s="131">
        <v>37.1</v>
      </c>
    </row>
    <row r="56" spans="1:4">
      <c r="A56" s="124">
        <v>54</v>
      </c>
      <c r="B56" s="12" t="s">
        <v>443</v>
      </c>
      <c r="C56" s="126" t="s">
        <v>272</v>
      </c>
      <c r="D56" s="131">
        <v>285.56</v>
      </c>
    </row>
    <row r="57" spans="1:4">
      <c r="A57" s="124">
        <v>55</v>
      </c>
      <c r="B57" s="12" t="s">
        <v>513</v>
      </c>
      <c r="C57" s="126" t="s">
        <v>272</v>
      </c>
      <c r="D57" s="131">
        <v>2</v>
      </c>
    </row>
    <row r="58" spans="1:4">
      <c r="A58" s="124">
        <v>56</v>
      </c>
      <c r="B58" s="12" t="s">
        <v>514</v>
      </c>
      <c r="C58" s="126" t="s">
        <v>272</v>
      </c>
      <c r="D58" s="131">
        <v>17.29</v>
      </c>
    </row>
    <row r="59" spans="1:4">
      <c r="A59" s="124">
        <v>57</v>
      </c>
      <c r="B59" s="12" t="s">
        <v>515</v>
      </c>
      <c r="C59" s="126" t="s">
        <v>272</v>
      </c>
      <c r="D59" s="131">
        <v>58.93</v>
      </c>
    </row>
    <row r="60" spans="1:4">
      <c r="A60" s="124">
        <v>58</v>
      </c>
      <c r="B60" s="12" t="s">
        <v>516</v>
      </c>
      <c r="C60" s="126" t="s">
        <v>272</v>
      </c>
      <c r="D60" s="131">
        <v>4.3600000000000003</v>
      </c>
    </row>
    <row r="61" spans="1:4">
      <c r="A61" s="124">
        <v>59</v>
      </c>
      <c r="B61" s="12" t="s">
        <v>517</v>
      </c>
      <c r="C61" s="126" t="s">
        <v>272</v>
      </c>
      <c r="D61" s="131">
        <v>84.41</v>
      </c>
    </row>
    <row r="62" spans="1:4">
      <c r="A62" s="124">
        <v>60</v>
      </c>
      <c r="B62" s="12" t="s">
        <v>450</v>
      </c>
      <c r="C62" s="126" t="s">
        <v>272</v>
      </c>
      <c r="D62" s="13">
        <v>188.57</v>
      </c>
    </row>
    <row r="63" spans="1:4">
      <c r="A63" s="124">
        <v>61</v>
      </c>
      <c r="B63" s="12" t="s">
        <v>518</v>
      </c>
      <c r="C63" s="126" t="s">
        <v>272</v>
      </c>
      <c r="D63" s="13">
        <v>62.06</v>
      </c>
    </row>
    <row r="64" spans="1:4">
      <c r="A64" s="124">
        <v>62</v>
      </c>
      <c r="B64" s="12" t="s">
        <v>453</v>
      </c>
      <c r="C64" s="126" t="s">
        <v>272</v>
      </c>
      <c r="D64" s="13">
        <v>164.79999999999998</v>
      </c>
    </row>
    <row r="65" spans="1:4">
      <c r="A65" s="124">
        <v>63</v>
      </c>
      <c r="B65" s="12" t="s">
        <v>454</v>
      </c>
      <c r="C65" s="126" t="s">
        <v>272</v>
      </c>
      <c r="D65" s="13">
        <v>72.510000000000005</v>
      </c>
    </row>
    <row r="66" spans="1:4">
      <c r="A66" s="124">
        <v>64</v>
      </c>
      <c r="B66" s="12" t="s">
        <v>519</v>
      </c>
      <c r="C66" s="126" t="s">
        <v>272</v>
      </c>
      <c r="D66" s="13">
        <v>145.63</v>
      </c>
    </row>
    <row r="67" spans="1:4">
      <c r="A67" s="124">
        <v>65</v>
      </c>
      <c r="B67" s="12" t="s">
        <v>520</v>
      </c>
      <c r="C67" s="126" t="s">
        <v>272</v>
      </c>
      <c r="D67" s="13">
        <v>102.44000000000001</v>
      </c>
    </row>
    <row r="68" spans="1:4">
      <c r="A68" s="124">
        <v>66</v>
      </c>
      <c r="B68" s="12" t="s">
        <v>521</v>
      </c>
      <c r="C68" s="126" t="s">
        <v>272</v>
      </c>
      <c r="D68" s="13">
        <v>96.160000000000011</v>
      </c>
    </row>
    <row r="69" spans="1:4">
      <c r="A69" s="124">
        <v>67</v>
      </c>
      <c r="B69" s="12" t="s">
        <v>522</v>
      </c>
      <c r="C69" s="126" t="s">
        <v>272</v>
      </c>
      <c r="D69" s="13">
        <v>9.17</v>
      </c>
    </row>
    <row r="70" spans="1:4">
      <c r="A70" s="124">
        <v>68</v>
      </c>
      <c r="B70" s="12" t="s">
        <v>523</v>
      </c>
      <c r="C70" s="126" t="s">
        <v>272</v>
      </c>
      <c r="D70" s="13">
        <v>13.879999999999999</v>
      </c>
    </row>
    <row r="71" spans="1:4">
      <c r="A71" s="124">
        <v>69</v>
      </c>
      <c r="B71" s="12" t="s">
        <v>524</v>
      </c>
      <c r="C71" s="126" t="s">
        <v>272</v>
      </c>
      <c r="D71" s="13">
        <v>361.14</v>
      </c>
    </row>
    <row r="72" spans="1:4">
      <c r="A72" s="124">
        <v>70</v>
      </c>
      <c r="B72" s="12" t="s">
        <v>525</v>
      </c>
      <c r="C72" s="126" t="s">
        <v>272</v>
      </c>
      <c r="D72" s="13">
        <v>92.07</v>
      </c>
    </row>
    <row r="73" spans="1:4">
      <c r="A73" s="124">
        <v>71</v>
      </c>
      <c r="B73" s="12" t="s">
        <v>463</v>
      </c>
      <c r="C73" s="126" t="s">
        <v>272</v>
      </c>
      <c r="D73" s="13">
        <v>11</v>
      </c>
    </row>
    <row r="74" spans="1:4">
      <c r="A74" s="124">
        <v>72</v>
      </c>
      <c r="B74" s="12" t="s">
        <v>526</v>
      </c>
      <c r="C74" s="126" t="s">
        <v>272</v>
      </c>
      <c r="D74" s="13">
        <v>18</v>
      </c>
    </row>
    <row r="75" spans="1:4">
      <c r="A75" s="124">
        <v>73</v>
      </c>
      <c r="B75" s="12" t="s">
        <v>527</v>
      </c>
      <c r="C75" s="126" t="s">
        <v>272</v>
      </c>
      <c r="D75" s="13">
        <v>47.690000000000005</v>
      </c>
    </row>
    <row r="76" spans="1:4">
      <c r="A76" s="124">
        <v>74</v>
      </c>
      <c r="B76" s="12" t="s">
        <v>466</v>
      </c>
      <c r="C76" s="126" t="s">
        <v>272</v>
      </c>
      <c r="D76" s="13">
        <v>28.130000000000003</v>
      </c>
    </row>
    <row r="77" spans="1:4">
      <c r="A77" s="124">
        <v>75</v>
      </c>
      <c r="B77" s="12" t="s">
        <v>528</v>
      </c>
      <c r="C77" s="126" t="s">
        <v>272</v>
      </c>
      <c r="D77" s="13">
        <v>325.62</v>
      </c>
    </row>
    <row r="78" spans="1:4">
      <c r="A78" s="124">
        <v>76</v>
      </c>
      <c r="B78" s="12" t="s">
        <v>471</v>
      </c>
      <c r="C78" s="132" t="s">
        <v>272</v>
      </c>
      <c r="D78" s="133">
        <v>143.24000000000004</v>
      </c>
    </row>
    <row r="79" spans="1:4">
      <c r="A79" s="124">
        <v>77</v>
      </c>
      <c r="B79" s="12" t="s">
        <v>473</v>
      </c>
      <c r="C79" s="132" t="s">
        <v>272</v>
      </c>
      <c r="D79" s="133">
        <v>30.08</v>
      </c>
    </row>
    <row r="80" spans="1:4">
      <c r="A80" s="124">
        <v>78</v>
      </c>
      <c r="B80" s="134"/>
      <c r="C80" s="132"/>
      <c r="D80" s="133"/>
    </row>
    <row r="81" spans="1:4">
      <c r="A81" s="124">
        <v>79</v>
      </c>
      <c r="B81" s="135"/>
      <c r="C81" s="126"/>
      <c r="D81" s="13"/>
    </row>
    <row r="82" spans="1:4">
      <c r="A82" s="124"/>
      <c r="B82" s="1"/>
      <c r="C82" s="136" t="s">
        <v>290</v>
      </c>
      <c r="D82" s="17">
        <f>SUM(D3:D81)</f>
        <v>164076.66500000004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41"/>
  <sheetViews>
    <sheetView topLeftCell="A316" workbookViewId="0">
      <selection activeCell="D327" sqref="D327"/>
    </sheetView>
  </sheetViews>
  <sheetFormatPr baseColWidth="10" defaultRowHeight="15"/>
  <cols>
    <col min="1" max="1" width="5.5703125" customWidth="1"/>
    <col min="2" max="2" width="23.140625" customWidth="1"/>
    <col min="3" max="3" width="23.28515625" customWidth="1"/>
    <col min="4" max="4" width="23.140625" customWidth="1"/>
  </cols>
  <sheetData>
    <row r="1" spans="1:4">
      <c r="B1" s="182" t="s">
        <v>0</v>
      </c>
      <c r="C1" s="183" t="s">
        <v>1</v>
      </c>
      <c r="D1" s="184" t="s">
        <v>2</v>
      </c>
    </row>
    <row r="2" spans="1:4">
      <c r="B2" s="182"/>
      <c r="C2" s="182"/>
      <c r="D2" s="184"/>
    </row>
    <row r="3" spans="1:4">
      <c r="A3">
        <v>1</v>
      </c>
      <c r="B3" s="11" t="s">
        <v>3</v>
      </c>
      <c r="C3" s="12" t="s">
        <v>4</v>
      </c>
      <c r="D3" s="13">
        <v>4147.3999999999996</v>
      </c>
    </row>
    <row r="4" spans="1:4">
      <c r="A4">
        <f>SUM(A3+1)</f>
        <v>2</v>
      </c>
      <c r="B4" s="14" t="s">
        <v>5</v>
      </c>
      <c r="C4" s="15" t="s">
        <v>6</v>
      </c>
      <c r="D4" s="16">
        <v>1464.99</v>
      </c>
    </row>
    <row r="5" spans="1:4">
      <c r="A5">
        <f t="shared" ref="A5:A14" si="0">SUM(A4+1)</f>
        <v>3</v>
      </c>
      <c r="B5" s="14" t="s">
        <v>5</v>
      </c>
      <c r="C5" s="15" t="s">
        <v>7</v>
      </c>
      <c r="D5" s="16">
        <v>611.35</v>
      </c>
    </row>
    <row r="6" spans="1:4">
      <c r="A6">
        <f t="shared" si="0"/>
        <v>4</v>
      </c>
      <c r="B6" s="14" t="s">
        <v>5</v>
      </c>
      <c r="C6" s="15" t="s">
        <v>8</v>
      </c>
      <c r="D6" s="16">
        <v>4179.6400000000003</v>
      </c>
    </row>
    <row r="7" spans="1:4">
      <c r="A7">
        <f t="shared" si="0"/>
        <v>5</v>
      </c>
      <c r="B7" s="14" t="s">
        <v>5</v>
      </c>
      <c r="C7" s="15" t="s">
        <v>9</v>
      </c>
      <c r="D7" s="16">
        <v>1278.71</v>
      </c>
    </row>
    <row r="8" spans="1:4">
      <c r="A8">
        <f t="shared" si="0"/>
        <v>6</v>
      </c>
      <c r="B8" s="14" t="s">
        <v>5</v>
      </c>
      <c r="C8" s="15" t="s">
        <v>10</v>
      </c>
      <c r="D8" s="16">
        <v>622.62</v>
      </c>
    </row>
    <row r="9" spans="1:4">
      <c r="A9">
        <f t="shared" si="0"/>
        <v>7</v>
      </c>
      <c r="B9" s="14" t="s">
        <v>5</v>
      </c>
      <c r="C9" s="12" t="s">
        <v>11</v>
      </c>
      <c r="D9" s="13">
        <v>1329.87</v>
      </c>
    </row>
    <row r="10" spans="1:4">
      <c r="A10">
        <f t="shared" si="0"/>
        <v>8</v>
      </c>
      <c r="B10" s="14" t="s">
        <v>5</v>
      </c>
      <c r="C10" s="12" t="s">
        <v>12</v>
      </c>
      <c r="D10" s="13">
        <v>943.19</v>
      </c>
    </row>
    <row r="11" spans="1:4">
      <c r="A11">
        <f t="shared" si="0"/>
        <v>9</v>
      </c>
      <c r="B11" s="14" t="s">
        <v>5</v>
      </c>
      <c r="C11" s="12" t="s">
        <v>13</v>
      </c>
      <c r="D11" s="13">
        <v>134.41</v>
      </c>
    </row>
    <row r="12" spans="1:4">
      <c r="A12">
        <f t="shared" si="0"/>
        <v>10</v>
      </c>
      <c r="B12" s="14" t="s">
        <v>5</v>
      </c>
      <c r="C12" s="12" t="s">
        <v>14</v>
      </c>
      <c r="D12" s="13">
        <v>691.42</v>
      </c>
    </row>
    <row r="13" spans="1:4">
      <c r="A13">
        <f t="shared" si="0"/>
        <v>11</v>
      </c>
      <c r="B13" s="14" t="s">
        <v>5</v>
      </c>
      <c r="C13" s="12" t="s">
        <v>15</v>
      </c>
      <c r="D13" s="13">
        <v>405.94</v>
      </c>
    </row>
    <row r="14" spans="1:4">
      <c r="A14">
        <f t="shared" si="0"/>
        <v>12</v>
      </c>
      <c r="B14" s="12" t="s">
        <v>5</v>
      </c>
      <c r="C14" s="12" t="s">
        <v>5</v>
      </c>
      <c r="D14" s="13">
        <v>2131.5100000000002</v>
      </c>
    </row>
    <row r="15" spans="1:4">
      <c r="D15" s="17">
        <f>SUM(D3:D14)</f>
        <v>17941.050000000003</v>
      </c>
    </row>
    <row r="17" spans="1:4">
      <c r="B17" s="182" t="s">
        <v>0</v>
      </c>
      <c r="C17" s="183" t="s">
        <v>1</v>
      </c>
      <c r="D17" s="184" t="s">
        <v>2</v>
      </c>
    </row>
    <row r="18" spans="1:4">
      <c r="B18" s="182"/>
      <c r="C18" s="182"/>
      <c r="D18" s="184"/>
    </row>
    <row r="19" spans="1:4">
      <c r="A19">
        <v>13</v>
      </c>
      <c r="B19" s="18" t="s">
        <v>16</v>
      </c>
      <c r="C19" s="12" t="s">
        <v>17</v>
      </c>
      <c r="D19" s="19">
        <v>4552.3</v>
      </c>
    </row>
    <row r="20" spans="1:4">
      <c r="A20">
        <f t="shared" ref="A20:A27" si="1">SUM(A19+1)</f>
        <v>14</v>
      </c>
      <c r="B20" s="18" t="s">
        <v>16</v>
      </c>
      <c r="C20" s="20" t="s">
        <v>18</v>
      </c>
      <c r="D20" s="19">
        <v>216</v>
      </c>
    </row>
    <row r="21" spans="1:4">
      <c r="A21">
        <f t="shared" si="1"/>
        <v>15</v>
      </c>
      <c r="B21" s="21" t="s">
        <v>16</v>
      </c>
      <c r="C21" s="22" t="s">
        <v>19</v>
      </c>
      <c r="D21" s="23"/>
    </row>
    <row r="22" spans="1:4">
      <c r="A22">
        <f t="shared" si="1"/>
        <v>16</v>
      </c>
      <c r="B22" s="18" t="s">
        <v>16</v>
      </c>
      <c r="C22" s="12" t="s">
        <v>20</v>
      </c>
      <c r="D22" s="19">
        <v>6735.96</v>
      </c>
    </row>
    <row r="23" spans="1:4">
      <c r="A23">
        <f t="shared" si="1"/>
        <v>17</v>
      </c>
      <c r="B23" s="18" t="s">
        <v>16</v>
      </c>
      <c r="C23" s="12" t="s">
        <v>21</v>
      </c>
      <c r="D23" s="19">
        <v>552.09</v>
      </c>
    </row>
    <row r="24" spans="1:4">
      <c r="A24">
        <f t="shared" si="1"/>
        <v>18</v>
      </c>
      <c r="B24" s="18" t="s">
        <v>16</v>
      </c>
      <c r="C24" s="12" t="s">
        <v>22</v>
      </c>
      <c r="D24" s="19">
        <v>459.89</v>
      </c>
    </row>
    <row r="25" spans="1:4">
      <c r="A25">
        <f t="shared" si="1"/>
        <v>19</v>
      </c>
      <c r="B25" s="18" t="s">
        <v>16</v>
      </c>
      <c r="C25" s="12" t="s">
        <v>23</v>
      </c>
      <c r="D25" s="19">
        <v>440.07</v>
      </c>
    </row>
    <row r="26" spans="1:4">
      <c r="A26">
        <f t="shared" si="1"/>
        <v>20</v>
      </c>
      <c r="B26" s="18" t="s">
        <v>16</v>
      </c>
      <c r="C26" s="12" t="s">
        <v>24</v>
      </c>
      <c r="D26" s="19">
        <v>119.07</v>
      </c>
    </row>
    <row r="27" spans="1:4">
      <c r="A27">
        <f t="shared" si="1"/>
        <v>21</v>
      </c>
      <c r="B27" s="21" t="s">
        <v>16</v>
      </c>
      <c r="C27" s="22" t="s">
        <v>25</v>
      </c>
      <c r="D27" s="23">
        <v>0</v>
      </c>
    </row>
    <row r="28" spans="1:4">
      <c r="D28" s="17">
        <f>SUM(D19:D27)</f>
        <v>13075.38</v>
      </c>
    </row>
    <row r="32" spans="1:4">
      <c r="B32" s="182" t="s">
        <v>0</v>
      </c>
      <c r="C32" s="183" t="s">
        <v>1</v>
      </c>
      <c r="D32" s="184" t="s">
        <v>2</v>
      </c>
    </row>
    <row r="33" spans="1:4">
      <c r="B33" s="182"/>
      <c r="C33" s="182"/>
      <c r="D33" s="184"/>
    </row>
    <row r="34" spans="1:4">
      <c r="A34">
        <v>22</v>
      </c>
      <c r="B34" s="18" t="s">
        <v>26</v>
      </c>
      <c r="C34" s="12" t="s">
        <v>26</v>
      </c>
      <c r="D34" s="19">
        <v>6187.03</v>
      </c>
    </row>
    <row r="35" spans="1:4">
      <c r="A35">
        <f t="shared" ref="A35:A66" si="2">SUM(A34+1)</f>
        <v>23</v>
      </c>
      <c r="B35" s="18" t="s">
        <v>26</v>
      </c>
      <c r="C35" s="12" t="s">
        <v>27</v>
      </c>
      <c r="D35" s="19">
        <v>430.66</v>
      </c>
    </row>
    <row r="36" spans="1:4">
      <c r="A36">
        <f t="shared" si="2"/>
        <v>24</v>
      </c>
      <c r="B36" s="18" t="s">
        <v>26</v>
      </c>
      <c r="C36" s="12" t="s">
        <v>28</v>
      </c>
      <c r="D36" s="19">
        <v>2400.9899999999998</v>
      </c>
    </row>
    <row r="37" spans="1:4">
      <c r="A37">
        <f t="shared" si="2"/>
        <v>25</v>
      </c>
      <c r="B37" s="18" t="s">
        <v>26</v>
      </c>
      <c r="C37" s="12" t="s">
        <v>29</v>
      </c>
      <c r="D37" s="19">
        <v>1440.18</v>
      </c>
    </row>
    <row r="38" spans="1:4">
      <c r="A38">
        <f t="shared" si="2"/>
        <v>26</v>
      </c>
      <c r="B38" s="18" t="s">
        <v>26</v>
      </c>
      <c r="C38" s="12" t="s">
        <v>30</v>
      </c>
      <c r="D38" s="19">
        <v>774.95</v>
      </c>
    </row>
    <row r="39" spans="1:4">
      <c r="A39">
        <f t="shared" si="2"/>
        <v>27</v>
      </c>
      <c r="B39" s="18" t="s">
        <v>26</v>
      </c>
      <c r="C39" s="12" t="s">
        <v>31</v>
      </c>
      <c r="D39" s="19">
        <v>904.17</v>
      </c>
    </row>
    <row r="40" spans="1:4">
      <c r="A40">
        <f t="shared" si="2"/>
        <v>28</v>
      </c>
      <c r="B40" s="18" t="s">
        <v>26</v>
      </c>
      <c r="C40" s="12" t="s">
        <v>32</v>
      </c>
      <c r="D40" s="19">
        <v>979.26</v>
      </c>
    </row>
    <row r="41" spans="1:4">
      <c r="A41">
        <f t="shared" si="2"/>
        <v>29</v>
      </c>
      <c r="B41" s="18" t="s">
        <v>26</v>
      </c>
      <c r="C41" s="12" t="s">
        <v>33</v>
      </c>
      <c r="D41" s="19">
        <v>509.1</v>
      </c>
    </row>
    <row r="42" spans="1:4">
      <c r="A42">
        <f t="shared" si="2"/>
        <v>30</v>
      </c>
      <c r="B42" s="24" t="s">
        <v>26</v>
      </c>
      <c r="C42" s="20" t="s">
        <v>34</v>
      </c>
      <c r="D42" s="25">
        <v>543.83000000000004</v>
      </c>
    </row>
    <row r="43" spans="1:4">
      <c r="A43">
        <f t="shared" si="2"/>
        <v>31</v>
      </c>
      <c r="B43" s="24" t="s">
        <v>26</v>
      </c>
      <c r="C43" s="20" t="s">
        <v>35</v>
      </c>
      <c r="D43" s="25">
        <v>685.5</v>
      </c>
    </row>
    <row r="44" spans="1:4">
      <c r="A44">
        <f t="shared" si="2"/>
        <v>32</v>
      </c>
      <c r="B44" s="24" t="s">
        <v>26</v>
      </c>
      <c r="C44" s="20" t="s">
        <v>36</v>
      </c>
      <c r="D44" s="25">
        <v>495.78</v>
      </c>
    </row>
    <row r="45" spans="1:4">
      <c r="A45">
        <f t="shared" si="2"/>
        <v>33</v>
      </c>
      <c r="B45" s="24" t="s">
        <v>26</v>
      </c>
      <c r="C45" s="20" t="s">
        <v>37</v>
      </c>
      <c r="D45" s="25">
        <v>435.97</v>
      </c>
    </row>
    <row r="46" spans="1:4">
      <c r="A46">
        <f t="shared" si="2"/>
        <v>34</v>
      </c>
      <c r="B46" s="24" t="s">
        <v>26</v>
      </c>
      <c r="C46" s="20" t="s">
        <v>38</v>
      </c>
      <c r="D46" s="25">
        <v>353.77</v>
      </c>
    </row>
    <row r="47" spans="1:4">
      <c r="A47">
        <f t="shared" si="2"/>
        <v>35</v>
      </c>
      <c r="B47" s="24" t="s">
        <v>26</v>
      </c>
      <c r="C47" s="20" t="s">
        <v>39</v>
      </c>
      <c r="D47" s="25">
        <v>272.52999999999997</v>
      </c>
    </row>
    <row r="48" spans="1:4">
      <c r="A48">
        <f t="shared" si="2"/>
        <v>36</v>
      </c>
      <c r="B48" s="24" t="s">
        <v>26</v>
      </c>
      <c r="C48" s="20" t="s">
        <v>40</v>
      </c>
      <c r="D48" s="25">
        <v>200.99</v>
      </c>
    </row>
    <row r="49" spans="1:4">
      <c r="A49">
        <f t="shared" si="2"/>
        <v>37</v>
      </c>
      <c r="B49" s="24" t="s">
        <v>26</v>
      </c>
      <c r="C49" s="20" t="s">
        <v>41</v>
      </c>
      <c r="D49" s="25">
        <v>114.94</v>
      </c>
    </row>
    <row r="50" spans="1:4">
      <c r="A50">
        <f t="shared" si="2"/>
        <v>38</v>
      </c>
      <c r="B50" s="24" t="s">
        <v>26</v>
      </c>
      <c r="C50" s="20" t="s">
        <v>42</v>
      </c>
      <c r="D50" s="25">
        <v>156.84</v>
      </c>
    </row>
    <row r="51" spans="1:4">
      <c r="A51">
        <f t="shared" si="2"/>
        <v>39</v>
      </c>
      <c r="B51" s="24" t="s">
        <v>26</v>
      </c>
      <c r="C51" s="20" t="s">
        <v>43</v>
      </c>
      <c r="D51" s="25">
        <v>149.16</v>
      </c>
    </row>
    <row r="52" spans="1:4">
      <c r="A52">
        <f t="shared" si="2"/>
        <v>40</v>
      </c>
      <c r="B52" s="24" t="s">
        <v>26</v>
      </c>
      <c r="C52" s="20" t="s">
        <v>44</v>
      </c>
      <c r="D52" s="25">
        <v>148.63999999999999</v>
      </c>
    </row>
    <row r="53" spans="1:4">
      <c r="A53">
        <f t="shared" si="2"/>
        <v>41</v>
      </c>
      <c r="B53" s="24" t="s">
        <v>26</v>
      </c>
      <c r="C53" s="20" t="s">
        <v>45</v>
      </c>
      <c r="D53" s="25">
        <v>38.76</v>
      </c>
    </row>
    <row r="54" spans="1:4">
      <c r="A54">
        <f t="shared" si="2"/>
        <v>42</v>
      </c>
      <c r="B54" s="24" t="s">
        <v>26</v>
      </c>
      <c r="C54" s="20" t="s">
        <v>46</v>
      </c>
      <c r="D54" s="25">
        <v>110.54</v>
      </c>
    </row>
    <row r="55" spans="1:4">
      <c r="A55">
        <f t="shared" si="2"/>
        <v>43</v>
      </c>
      <c r="B55" s="24" t="s">
        <v>26</v>
      </c>
      <c r="C55" s="20" t="s">
        <v>47</v>
      </c>
      <c r="D55" s="25">
        <v>43.37</v>
      </c>
    </row>
    <row r="56" spans="1:4">
      <c r="A56">
        <f t="shared" si="2"/>
        <v>44</v>
      </c>
      <c r="B56" s="24" t="s">
        <v>26</v>
      </c>
      <c r="C56" s="20" t="s">
        <v>48</v>
      </c>
      <c r="D56" s="25">
        <v>66.319999999999993</v>
      </c>
    </row>
    <row r="57" spans="1:4">
      <c r="A57">
        <f t="shared" si="2"/>
        <v>45</v>
      </c>
      <c r="B57" s="24" t="s">
        <v>26</v>
      </c>
      <c r="C57" s="20" t="s">
        <v>49</v>
      </c>
      <c r="D57" s="25">
        <v>57.47</v>
      </c>
    </row>
    <row r="58" spans="1:4">
      <c r="A58">
        <f t="shared" si="2"/>
        <v>46</v>
      </c>
      <c r="B58" s="24" t="s">
        <v>26</v>
      </c>
      <c r="C58" s="20" t="s">
        <v>50</v>
      </c>
      <c r="D58" s="25">
        <v>75.28</v>
      </c>
    </row>
    <row r="59" spans="1:4">
      <c r="A59">
        <f t="shared" si="2"/>
        <v>47</v>
      </c>
      <c r="B59" s="24" t="s">
        <v>26</v>
      </c>
      <c r="C59" s="20" t="s">
        <v>51</v>
      </c>
      <c r="D59" s="25">
        <v>54.53</v>
      </c>
    </row>
    <row r="60" spans="1:4">
      <c r="A60">
        <f t="shared" si="2"/>
        <v>48</v>
      </c>
      <c r="B60" s="24" t="s">
        <v>26</v>
      </c>
      <c r="C60" s="20" t="s">
        <v>52</v>
      </c>
      <c r="D60" s="25">
        <v>63.24</v>
      </c>
    </row>
    <row r="61" spans="1:4">
      <c r="A61">
        <f t="shared" si="2"/>
        <v>49</v>
      </c>
      <c r="B61" s="24" t="s">
        <v>26</v>
      </c>
      <c r="C61" s="20" t="s">
        <v>53</v>
      </c>
      <c r="D61" s="25">
        <v>94.18</v>
      </c>
    </row>
    <row r="62" spans="1:4">
      <c r="A62">
        <f t="shared" si="2"/>
        <v>50</v>
      </c>
      <c r="B62" s="24" t="s">
        <v>26</v>
      </c>
      <c r="C62" s="26" t="s">
        <v>54</v>
      </c>
      <c r="D62" s="25">
        <v>13.77</v>
      </c>
    </row>
    <row r="63" spans="1:4">
      <c r="A63">
        <f t="shared" si="2"/>
        <v>51</v>
      </c>
      <c r="B63" s="24" t="s">
        <v>26</v>
      </c>
      <c r="C63" s="26" t="s">
        <v>55</v>
      </c>
      <c r="D63" s="25">
        <v>42.9</v>
      </c>
    </row>
    <row r="64" spans="1:4">
      <c r="A64">
        <f t="shared" si="2"/>
        <v>52</v>
      </c>
      <c r="B64" s="24" t="s">
        <v>26</v>
      </c>
      <c r="C64" s="26" t="s">
        <v>56</v>
      </c>
      <c r="D64" s="25">
        <v>119.2</v>
      </c>
    </row>
    <row r="65" spans="1:4">
      <c r="A65">
        <f t="shared" si="2"/>
        <v>53</v>
      </c>
      <c r="B65" s="24" t="s">
        <v>26</v>
      </c>
      <c r="C65" s="26" t="s">
        <v>57</v>
      </c>
      <c r="D65" s="25">
        <v>15.6</v>
      </c>
    </row>
    <row r="66" spans="1:4">
      <c r="A66">
        <f t="shared" si="2"/>
        <v>54</v>
      </c>
      <c r="B66" s="24" t="s">
        <v>26</v>
      </c>
      <c r="C66" s="26" t="s">
        <v>58</v>
      </c>
      <c r="D66" s="25">
        <v>18.059999999999999</v>
      </c>
    </row>
    <row r="67" spans="1:4">
      <c r="B67" s="27"/>
      <c r="C67" s="28"/>
      <c r="D67" s="19">
        <f>SUM(D34:D66)</f>
        <v>17997.510000000002</v>
      </c>
    </row>
    <row r="69" spans="1:4">
      <c r="B69" s="182" t="s">
        <v>0</v>
      </c>
      <c r="C69" s="183" t="s">
        <v>1</v>
      </c>
      <c r="D69" s="184" t="s">
        <v>2</v>
      </c>
    </row>
    <row r="70" spans="1:4">
      <c r="B70" s="182"/>
      <c r="C70" s="182"/>
      <c r="D70" s="184"/>
    </row>
    <row r="71" spans="1:4">
      <c r="A71">
        <v>55</v>
      </c>
      <c r="B71" s="29" t="s">
        <v>59</v>
      </c>
      <c r="C71" s="12" t="s">
        <v>60</v>
      </c>
      <c r="D71" s="19">
        <v>10862.39</v>
      </c>
    </row>
    <row r="72" spans="1:4">
      <c r="A72">
        <f t="shared" ref="A72:A86" si="3">SUM(A71+1)</f>
        <v>56</v>
      </c>
      <c r="B72" s="29" t="s">
        <v>59</v>
      </c>
      <c r="C72" s="12" t="s">
        <v>61</v>
      </c>
      <c r="D72" s="19">
        <v>268.72000000000003</v>
      </c>
    </row>
    <row r="73" spans="1:4">
      <c r="A73">
        <f t="shared" si="3"/>
        <v>57</v>
      </c>
      <c r="B73" s="29" t="s">
        <v>59</v>
      </c>
      <c r="C73" s="12" t="s">
        <v>62</v>
      </c>
      <c r="D73" s="19">
        <v>168.94</v>
      </c>
    </row>
    <row r="74" spans="1:4">
      <c r="A74">
        <f t="shared" si="3"/>
        <v>58</v>
      </c>
      <c r="B74" s="29" t="s">
        <v>59</v>
      </c>
      <c r="C74" s="12" t="s">
        <v>63</v>
      </c>
      <c r="D74" s="19">
        <v>91.55</v>
      </c>
    </row>
    <row r="75" spans="1:4">
      <c r="A75">
        <f t="shared" si="3"/>
        <v>59</v>
      </c>
      <c r="B75" s="29" t="s">
        <v>59</v>
      </c>
      <c r="C75" s="12" t="s">
        <v>64</v>
      </c>
      <c r="D75" s="19">
        <v>136.1</v>
      </c>
    </row>
    <row r="76" spans="1:4">
      <c r="A76">
        <f t="shared" si="3"/>
        <v>60</v>
      </c>
      <c r="B76" s="29" t="s">
        <v>59</v>
      </c>
      <c r="C76" s="12" t="s">
        <v>65</v>
      </c>
      <c r="D76" s="19">
        <v>817.53</v>
      </c>
    </row>
    <row r="77" spans="1:4">
      <c r="A77">
        <f t="shared" si="3"/>
        <v>61</v>
      </c>
      <c r="B77" s="29" t="s">
        <v>59</v>
      </c>
      <c r="C77" s="12" t="s">
        <v>66</v>
      </c>
      <c r="D77" s="19">
        <v>82.82</v>
      </c>
    </row>
    <row r="78" spans="1:4">
      <c r="A78">
        <f t="shared" si="3"/>
        <v>62</v>
      </c>
      <c r="B78" s="29" t="s">
        <v>59</v>
      </c>
      <c r="C78" s="12" t="s">
        <v>67</v>
      </c>
      <c r="D78" s="19">
        <v>929.67</v>
      </c>
    </row>
    <row r="79" spans="1:4">
      <c r="A79">
        <f t="shared" si="3"/>
        <v>63</v>
      </c>
      <c r="B79" s="29" t="s">
        <v>59</v>
      </c>
      <c r="C79" s="12" t="s">
        <v>68</v>
      </c>
      <c r="D79" s="19">
        <v>722.94</v>
      </c>
    </row>
    <row r="80" spans="1:4">
      <c r="A80">
        <f t="shared" si="3"/>
        <v>64</v>
      </c>
      <c r="B80" s="29" t="s">
        <v>59</v>
      </c>
      <c r="C80" s="12" t="s">
        <v>69</v>
      </c>
      <c r="D80" s="19">
        <v>1215.71</v>
      </c>
    </row>
    <row r="81" spans="1:4">
      <c r="A81">
        <f t="shared" si="3"/>
        <v>65</v>
      </c>
      <c r="B81" s="30" t="s">
        <v>59</v>
      </c>
      <c r="C81" s="20" t="s">
        <v>70</v>
      </c>
      <c r="D81" s="25">
        <v>305.45</v>
      </c>
    </row>
    <row r="82" spans="1:4">
      <c r="A82">
        <f t="shared" si="3"/>
        <v>66</v>
      </c>
      <c r="B82" s="30" t="s">
        <v>59</v>
      </c>
      <c r="C82" s="20" t="s">
        <v>71</v>
      </c>
      <c r="D82" s="25">
        <v>130.94</v>
      </c>
    </row>
    <row r="83" spans="1:4">
      <c r="A83">
        <f t="shared" si="3"/>
        <v>67</v>
      </c>
      <c r="B83" s="30" t="s">
        <v>59</v>
      </c>
      <c r="C83" s="20" t="s">
        <v>72</v>
      </c>
      <c r="D83" s="25">
        <v>130.91</v>
      </c>
    </row>
    <row r="84" spans="1:4">
      <c r="A84">
        <f t="shared" si="3"/>
        <v>68</v>
      </c>
      <c r="B84" s="14" t="s">
        <v>59</v>
      </c>
      <c r="C84" s="31" t="s">
        <v>73</v>
      </c>
      <c r="D84" s="19">
        <v>1118</v>
      </c>
    </row>
    <row r="85" spans="1:4">
      <c r="A85">
        <f t="shared" si="3"/>
        <v>69</v>
      </c>
      <c r="B85" s="14" t="s">
        <v>59</v>
      </c>
      <c r="C85" s="26" t="s">
        <v>74</v>
      </c>
      <c r="D85" s="19">
        <v>259.5</v>
      </c>
    </row>
    <row r="86" spans="1:4">
      <c r="A86">
        <f t="shared" si="3"/>
        <v>70</v>
      </c>
      <c r="B86" s="14" t="s">
        <v>59</v>
      </c>
      <c r="C86" s="26" t="s">
        <v>75</v>
      </c>
      <c r="D86" s="19">
        <v>752.16</v>
      </c>
    </row>
    <row r="87" spans="1:4">
      <c r="D87" s="19">
        <f>SUM(D71:D86)</f>
        <v>17993.329999999998</v>
      </c>
    </row>
    <row r="89" spans="1:4">
      <c r="B89" s="182" t="s">
        <v>0</v>
      </c>
      <c r="C89" s="183" t="s">
        <v>1</v>
      </c>
      <c r="D89" s="184" t="s">
        <v>2</v>
      </c>
    </row>
    <row r="90" spans="1:4">
      <c r="B90" s="182"/>
      <c r="C90" s="182"/>
      <c r="D90" s="184"/>
    </row>
    <row r="91" spans="1:4">
      <c r="A91">
        <v>71</v>
      </c>
      <c r="B91" s="14" t="s">
        <v>76</v>
      </c>
      <c r="C91" s="12" t="s">
        <v>77</v>
      </c>
      <c r="D91" s="19">
        <v>3508.4</v>
      </c>
    </row>
    <row r="92" spans="1:4">
      <c r="A92">
        <f t="shared" ref="A92:A112" si="4">SUM(A91+1)</f>
        <v>72</v>
      </c>
      <c r="B92" s="14" t="s">
        <v>76</v>
      </c>
      <c r="C92" s="12" t="s">
        <v>76</v>
      </c>
      <c r="D92" s="19">
        <v>9483.32</v>
      </c>
    </row>
    <row r="93" spans="1:4">
      <c r="A93">
        <f t="shared" si="4"/>
        <v>73</v>
      </c>
      <c r="B93" s="14" t="s">
        <v>76</v>
      </c>
      <c r="C93" s="12" t="s">
        <v>78</v>
      </c>
      <c r="D93" s="19">
        <v>936.13</v>
      </c>
    </row>
    <row r="94" spans="1:4">
      <c r="A94">
        <f t="shared" si="4"/>
        <v>74</v>
      </c>
      <c r="B94" s="14" t="s">
        <v>76</v>
      </c>
      <c r="C94" s="12" t="s">
        <v>79</v>
      </c>
      <c r="D94" s="19">
        <v>1854.06</v>
      </c>
    </row>
    <row r="95" spans="1:4">
      <c r="A95">
        <f t="shared" si="4"/>
        <v>75</v>
      </c>
      <c r="B95" s="14" t="s">
        <v>76</v>
      </c>
      <c r="C95" s="12" t="s">
        <v>80</v>
      </c>
      <c r="D95" s="19">
        <v>2564.6999999999998</v>
      </c>
    </row>
    <row r="96" spans="1:4">
      <c r="A96">
        <f t="shared" si="4"/>
        <v>76</v>
      </c>
      <c r="B96" s="14" t="s">
        <v>76</v>
      </c>
      <c r="C96" s="12" t="s">
        <v>81</v>
      </c>
      <c r="D96" s="19">
        <v>24202.63</v>
      </c>
    </row>
    <row r="97" spans="1:4">
      <c r="A97">
        <f t="shared" si="4"/>
        <v>77</v>
      </c>
      <c r="B97" s="14" t="s">
        <v>76</v>
      </c>
      <c r="C97" s="12" t="s">
        <v>82</v>
      </c>
      <c r="D97" s="19">
        <v>607.80999999999995</v>
      </c>
    </row>
    <row r="98" spans="1:4">
      <c r="A98">
        <f t="shared" si="4"/>
        <v>78</v>
      </c>
      <c r="B98" s="14" t="s">
        <v>76</v>
      </c>
      <c r="C98" s="12" t="s">
        <v>83</v>
      </c>
      <c r="D98" s="19">
        <v>4261.76</v>
      </c>
    </row>
    <row r="99" spans="1:4">
      <c r="A99">
        <f t="shared" si="4"/>
        <v>79</v>
      </c>
      <c r="B99" s="14" t="s">
        <v>76</v>
      </c>
      <c r="C99" s="12" t="s">
        <v>84</v>
      </c>
      <c r="D99" s="19">
        <v>1158.4100000000001</v>
      </c>
    </row>
    <row r="100" spans="1:4">
      <c r="A100">
        <f t="shared" si="4"/>
        <v>80</v>
      </c>
      <c r="B100" s="14" t="s">
        <v>76</v>
      </c>
      <c r="C100" s="12" t="s">
        <v>85</v>
      </c>
      <c r="D100" s="19">
        <v>402.11</v>
      </c>
    </row>
    <row r="101" spans="1:4">
      <c r="A101">
        <f t="shared" si="4"/>
        <v>81</v>
      </c>
      <c r="B101" s="14" t="s">
        <v>76</v>
      </c>
      <c r="C101" s="12" t="s">
        <v>86</v>
      </c>
      <c r="D101" s="19">
        <v>2661.19</v>
      </c>
    </row>
    <row r="102" spans="1:4">
      <c r="A102">
        <f t="shared" si="4"/>
        <v>82</v>
      </c>
      <c r="B102" s="14" t="s">
        <v>76</v>
      </c>
      <c r="C102" s="12" t="s">
        <v>87</v>
      </c>
      <c r="D102" s="19">
        <v>6467.24</v>
      </c>
    </row>
    <row r="103" spans="1:4">
      <c r="A103">
        <f t="shared" si="4"/>
        <v>83</v>
      </c>
      <c r="B103" s="14" t="s">
        <v>76</v>
      </c>
      <c r="C103" s="12" t="s">
        <v>88</v>
      </c>
      <c r="D103" s="19">
        <v>111.73</v>
      </c>
    </row>
    <row r="104" spans="1:4">
      <c r="A104">
        <f t="shared" si="4"/>
        <v>84</v>
      </c>
      <c r="B104" s="14" t="s">
        <v>76</v>
      </c>
      <c r="C104" s="12" t="s">
        <v>89</v>
      </c>
      <c r="D104" s="19">
        <v>1055.94</v>
      </c>
    </row>
    <row r="105" spans="1:4">
      <c r="A105">
        <f t="shared" si="4"/>
        <v>85</v>
      </c>
      <c r="B105" s="14" t="s">
        <v>76</v>
      </c>
      <c r="C105" s="12" t="s">
        <v>90</v>
      </c>
      <c r="D105" s="19">
        <v>466.33</v>
      </c>
    </row>
    <row r="106" spans="1:4">
      <c r="A106">
        <f t="shared" si="4"/>
        <v>86</v>
      </c>
      <c r="B106" s="14" t="s">
        <v>76</v>
      </c>
      <c r="C106" s="12" t="s">
        <v>91</v>
      </c>
      <c r="D106" s="19">
        <v>46258.69</v>
      </c>
    </row>
    <row r="107" spans="1:4">
      <c r="A107">
        <f t="shared" si="4"/>
        <v>87</v>
      </c>
      <c r="B107" s="14" t="s">
        <v>76</v>
      </c>
      <c r="C107" s="12" t="s">
        <v>92</v>
      </c>
      <c r="D107" s="19">
        <v>8117.07</v>
      </c>
    </row>
    <row r="108" spans="1:4">
      <c r="A108">
        <f t="shared" si="4"/>
        <v>88</v>
      </c>
      <c r="B108" s="14" t="s">
        <v>76</v>
      </c>
      <c r="C108" s="12" t="s">
        <v>93</v>
      </c>
      <c r="D108" s="19">
        <v>707.99</v>
      </c>
    </row>
    <row r="109" spans="1:4">
      <c r="A109">
        <f t="shared" si="4"/>
        <v>89</v>
      </c>
      <c r="B109" s="14" t="s">
        <v>76</v>
      </c>
      <c r="C109" s="12" t="s">
        <v>94</v>
      </c>
      <c r="D109" s="19">
        <v>23165.42</v>
      </c>
    </row>
    <row r="110" spans="1:4">
      <c r="A110">
        <f t="shared" si="4"/>
        <v>90</v>
      </c>
      <c r="B110" s="18" t="s">
        <v>76</v>
      </c>
      <c r="C110" s="12" t="s">
        <v>95</v>
      </c>
      <c r="D110" s="19">
        <v>369.56</v>
      </c>
    </row>
    <row r="111" spans="1:4">
      <c r="A111">
        <f t="shared" si="4"/>
        <v>91</v>
      </c>
      <c r="B111" s="14" t="s">
        <v>76</v>
      </c>
      <c r="C111" s="12" t="s">
        <v>96</v>
      </c>
      <c r="D111" s="19">
        <v>363.99</v>
      </c>
    </row>
    <row r="112" spans="1:4">
      <c r="A112">
        <f t="shared" si="4"/>
        <v>92</v>
      </c>
      <c r="B112" s="14" t="s">
        <v>76</v>
      </c>
      <c r="C112" s="12" t="s">
        <v>97</v>
      </c>
      <c r="D112" s="19">
        <v>883.47</v>
      </c>
    </row>
    <row r="113" spans="1:4">
      <c r="B113" s="27"/>
      <c r="C113" s="32"/>
      <c r="D113" s="19">
        <f>SUM(D91:D112)</f>
        <v>139607.95000000001</v>
      </c>
    </row>
    <row r="115" spans="1:4">
      <c r="B115" s="182" t="s">
        <v>0</v>
      </c>
      <c r="C115" s="183" t="s">
        <v>1</v>
      </c>
      <c r="D115" s="184" t="s">
        <v>2</v>
      </c>
    </row>
    <row r="116" spans="1:4">
      <c r="B116" s="182"/>
      <c r="C116" s="182"/>
      <c r="D116" s="184"/>
    </row>
    <row r="117" spans="1:4">
      <c r="A117">
        <v>93</v>
      </c>
      <c r="B117" s="14" t="s">
        <v>98</v>
      </c>
      <c r="C117" s="12" t="s">
        <v>99</v>
      </c>
      <c r="D117" s="19">
        <v>4677.75</v>
      </c>
    </row>
    <row r="118" spans="1:4">
      <c r="A118">
        <f t="shared" ref="A118:A138" si="5">SUM(A117+1)</f>
        <v>94</v>
      </c>
      <c r="B118" s="14" t="s">
        <v>98</v>
      </c>
      <c r="C118" s="12" t="s">
        <v>100</v>
      </c>
      <c r="D118" s="19">
        <v>1840.43</v>
      </c>
    </row>
    <row r="119" spans="1:4">
      <c r="A119">
        <f t="shared" si="5"/>
        <v>95</v>
      </c>
      <c r="B119" s="14" t="s">
        <v>98</v>
      </c>
      <c r="C119" s="12" t="s">
        <v>101</v>
      </c>
      <c r="D119" s="19">
        <v>664.62</v>
      </c>
    </row>
    <row r="120" spans="1:4">
      <c r="A120">
        <f t="shared" si="5"/>
        <v>96</v>
      </c>
      <c r="B120" s="14" t="s">
        <v>98</v>
      </c>
      <c r="C120" s="12" t="s">
        <v>102</v>
      </c>
      <c r="D120" s="19">
        <v>934.6</v>
      </c>
    </row>
    <row r="121" spans="1:4">
      <c r="A121">
        <f t="shared" si="5"/>
        <v>97</v>
      </c>
      <c r="B121" s="14" t="s">
        <v>98</v>
      </c>
      <c r="C121" s="12" t="s">
        <v>103</v>
      </c>
      <c r="D121" s="19">
        <v>833.96</v>
      </c>
    </row>
    <row r="122" spans="1:4">
      <c r="A122">
        <f t="shared" si="5"/>
        <v>98</v>
      </c>
      <c r="B122" s="14" t="s">
        <v>98</v>
      </c>
      <c r="C122" s="12" t="s">
        <v>104</v>
      </c>
      <c r="D122" s="19">
        <v>1373.83</v>
      </c>
    </row>
    <row r="123" spans="1:4">
      <c r="A123">
        <f t="shared" si="5"/>
        <v>99</v>
      </c>
      <c r="B123" s="14" t="s">
        <v>98</v>
      </c>
      <c r="C123" s="12" t="s">
        <v>105</v>
      </c>
      <c r="D123" s="19">
        <v>2580.1999999999998</v>
      </c>
    </row>
    <row r="124" spans="1:4">
      <c r="A124">
        <f t="shared" si="5"/>
        <v>100</v>
      </c>
      <c r="B124" s="14" t="s">
        <v>98</v>
      </c>
      <c r="C124" s="12" t="s">
        <v>106</v>
      </c>
      <c r="D124" s="19">
        <v>1716.6</v>
      </c>
    </row>
    <row r="125" spans="1:4">
      <c r="A125">
        <f t="shared" si="5"/>
        <v>101</v>
      </c>
      <c r="B125" s="14" t="s">
        <v>98</v>
      </c>
      <c r="C125" s="12" t="s">
        <v>107</v>
      </c>
      <c r="D125" s="19">
        <v>2444.2399999999998</v>
      </c>
    </row>
    <row r="126" spans="1:4">
      <c r="A126">
        <f t="shared" si="5"/>
        <v>102</v>
      </c>
      <c r="B126" s="33" t="s">
        <v>98</v>
      </c>
      <c r="C126" s="12" t="s">
        <v>108</v>
      </c>
      <c r="D126" s="19">
        <v>1384.82</v>
      </c>
    </row>
    <row r="127" spans="1:4">
      <c r="A127">
        <f t="shared" si="5"/>
        <v>103</v>
      </c>
      <c r="B127" s="33" t="s">
        <v>98</v>
      </c>
      <c r="C127" s="12" t="s">
        <v>109</v>
      </c>
      <c r="D127" s="19">
        <v>325.72000000000003</v>
      </c>
    </row>
    <row r="128" spans="1:4">
      <c r="A128">
        <f t="shared" si="5"/>
        <v>104</v>
      </c>
      <c r="B128" s="34" t="s">
        <v>98</v>
      </c>
      <c r="C128" s="20" t="s">
        <v>110</v>
      </c>
      <c r="D128" s="25">
        <v>130.93</v>
      </c>
    </row>
    <row r="129" spans="1:4">
      <c r="A129">
        <f t="shared" si="5"/>
        <v>105</v>
      </c>
      <c r="B129" s="34" t="s">
        <v>98</v>
      </c>
      <c r="C129" s="20" t="s">
        <v>111</v>
      </c>
      <c r="D129" s="25">
        <v>174.56</v>
      </c>
    </row>
    <row r="130" spans="1:4">
      <c r="A130">
        <f t="shared" si="5"/>
        <v>106</v>
      </c>
      <c r="B130" s="33" t="s">
        <v>98</v>
      </c>
      <c r="C130" s="12" t="s">
        <v>112</v>
      </c>
      <c r="D130" s="19">
        <v>388.16</v>
      </c>
    </row>
    <row r="131" spans="1:4">
      <c r="A131">
        <f t="shared" si="5"/>
        <v>107</v>
      </c>
      <c r="B131" s="33" t="s">
        <v>98</v>
      </c>
      <c r="C131" s="12" t="s">
        <v>113</v>
      </c>
      <c r="D131" s="19">
        <v>224.46</v>
      </c>
    </row>
    <row r="132" spans="1:4">
      <c r="A132">
        <f t="shared" si="5"/>
        <v>108</v>
      </c>
      <c r="B132" s="33" t="s">
        <v>98</v>
      </c>
      <c r="C132" s="12" t="s">
        <v>114</v>
      </c>
      <c r="D132" s="19">
        <v>184.65</v>
      </c>
    </row>
    <row r="133" spans="1:4">
      <c r="A133">
        <f t="shared" si="5"/>
        <v>109</v>
      </c>
      <c r="B133" s="33" t="s">
        <v>98</v>
      </c>
      <c r="C133" s="12" t="s">
        <v>115</v>
      </c>
      <c r="D133" s="19">
        <v>96.8</v>
      </c>
    </row>
    <row r="134" spans="1:4">
      <c r="A134">
        <f t="shared" si="5"/>
        <v>110</v>
      </c>
      <c r="B134" s="33" t="s">
        <v>98</v>
      </c>
      <c r="C134" s="12" t="s">
        <v>116</v>
      </c>
      <c r="D134" s="19">
        <v>25.02</v>
      </c>
    </row>
    <row r="135" spans="1:4">
      <c r="A135">
        <f t="shared" si="5"/>
        <v>111</v>
      </c>
      <c r="B135" s="33" t="s">
        <v>98</v>
      </c>
      <c r="C135" s="12" t="s">
        <v>117</v>
      </c>
      <c r="D135" s="19">
        <v>26.54</v>
      </c>
    </row>
    <row r="136" spans="1:4">
      <c r="A136">
        <f t="shared" si="5"/>
        <v>112</v>
      </c>
      <c r="B136" s="11" t="s">
        <v>98</v>
      </c>
      <c r="C136" s="12" t="s">
        <v>118</v>
      </c>
      <c r="D136" s="19">
        <v>634.38</v>
      </c>
    </row>
    <row r="137" spans="1:4">
      <c r="A137">
        <f t="shared" si="5"/>
        <v>113</v>
      </c>
      <c r="B137" s="11" t="s">
        <v>98</v>
      </c>
      <c r="C137" s="35" t="s">
        <v>119</v>
      </c>
      <c r="D137" s="19">
        <v>8929.24</v>
      </c>
    </row>
    <row r="138" spans="1:4">
      <c r="A138">
        <f t="shared" si="5"/>
        <v>114</v>
      </c>
      <c r="B138" s="22" t="s">
        <v>98</v>
      </c>
      <c r="C138" s="36" t="s">
        <v>120</v>
      </c>
      <c r="D138" s="23"/>
    </row>
    <row r="139" spans="1:4">
      <c r="D139" s="19">
        <f>SUM(D117:D138)</f>
        <v>29591.510000000002</v>
      </c>
    </row>
    <row r="141" spans="1:4">
      <c r="B141" s="182" t="s">
        <v>0</v>
      </c>
      <c r="C141" s="183" t="s">
        <v>1</v>
      </c>
      <c r="D141" s="184" t="s">
        <v>2</v>
      </c>
    </row>
    <row r="142" spans="1:4">
      <c r="B142" s="182"/>
      <c r="C142" s="182"/>
      <c r="D142" s="184"/>
    </row>
    <row r="143" spans="1:4">
      <c r="A143">
        <v>115</v>
      </c>
      <c r="B143" s="14" t="s">
        <v>121</v>
      </c>
      <c r="C143" s="12" t="s">
        <v>121</v>
      </c>
      <c r="D143" s="19">
        <v>5219.42</v>
      </c>
    </row>
    <row r="144" spans="1:4">
      <c r="A144">
        <f t="shared" ref="A144:A160" si="6">SUM(A143+1)</f>
        <v>116</v>
      </c>
      <c r="B144" s="14" t="s">
        <v>121</v>
      </c>
      <c r="C144" s="37" t="s">
        <v>122</v>
      </c>
      <c r="D144" s="19">
        <v>608.76</v>
      </c>
    </row>
    <row r="145" spans="1:4">
      <c r="A145">
        <f t="shared" si="6"/>
        <v>117</v>
      </c>
      <c r="B145" s="14" t="s">
        <v>121</v>
      </c>
      <c r="C145" s="12" t="s">
        <v>123</v>
      </c>
      <c r="D145" s="19">
        <v>1790.02</v>
      </c>
    </row>
    <row r="146" spans="1:4">
      <c r="A146">
        <f t="shared" si="6"/>
        <v>118</v>
      </c>
      <c r="B146" s="14" t="s">
        <v>121</v>
      </c>
      <c r="C146" s="12" t="s">
        <v>124</v>
      </c>
      <c r="D146" s="19">
        <v>317.52</v>
      </c>
    </row>
    <row r="147" spans="1:4">
      <c r="A147">
        <f t="shared" si="6"/>
        <v>119</v>
      </c>
      <c r="B147" s="14" t="s">
        <v>121</v>
      </c>
      <c r="C147" s="12" t="s">
        <v>125</v>
      </c>
      <c r="D147" s="19">
        <v>243.31</v>
      </c>
    </row>
    <row r="148" spans="1:4">
      <c r="A148">
        <f t="shared" si="6"/>
        <v>120</v>
      </c>
      <c r="B148" s="14" t="s">
        <v>121</v>
      </c>
      <c r="C148" s="12" t="s">
        <v>126</v>
      </c>
      <c r="D148" s="19">
        <v>93.9</v>
      </c>
    </row>
    <row r="149" spans="1:4">
      <c r="A149">
        <f t="shared" si="6"/>
        <v>121</v>
      </c>
      <c r="B149" s="14" t="s">
        <v>121</v>
      </c>
      <c r="C149" s="12" t="s">
        <v>127</v>
      </c>
      <c r="D149" s="19">
        <v>878.9</v>
      </c>
    </row>
    <row r="150" spans="1:4">
      <c r="A150">
        <f t="shared" si="6"/>
        <v>122</v>
      </c>
      <c r="B150" s="14" t="s">
        <v>121</v>
      </c>
      <c r="C150" s="31" t="s">
        <v>128</v>
      </c>
      <c r="D150" s="19">
        <v>875.05</v>
      </c>
    </row>
    <row r="151" spans="1:4">
      <c r="A151">
        <f t="shared" si="6"/>
        <v>123</v>
      </c>
      <c r="B151" s="14" t="s">
        <v>121</v>
      </c>
      <c r="C151" s="31" t="s">
        <v>129</v>
      </c>
      <c r="D151" s="19">
        <v>178.43</v>
      </c>
    </row>
    <row r="152" spans="1:4">
      <c r="A152">
        <f t="shared" si="6"/>
        <v>124</v>
      </c>
      <c r="B152" s="14" t="s">
        <v>121</v>
      </c>
      <c r="C152" s="31" t="s">
        <v>130</v>
      </c>
      <c r="D152" s="19">
        <v>235.51</v>
      </c>
    </row>
    <row r="153" spans="1:4">
      <c r="A153">
        <f t="shared" si="6"/>
        <v>125</v>
      </c>
      <c r="B153" s="14" t="s">
        <v>121</v>
      </c>
      <c r="C153" s="31" t="s">
        <v>131</v>
      </c>
      <c r="D153" s="19">
        <v>205.85</v>
      </c>
    </row>
    <row r="154" spans="1:4">
      <c r="A154">
        <f t="shared" si="6"/>
        <v>126</v>
      </c>
      <c r="B154" s="14" t="s">
        <v>121</v>
      </c>
      <c r="C154" s="31" t="s">
        <v>132</v>
      </c>
      <c r="D154" s="19">
        <v>247.24</v>
      </c>
    </row>
    <row r="155" spans="1:4">
      <c r="A155">
        <f t="shared" si="6"/>
        <v>127</v>
      </c>
      <c r="B155" s="14" t="s">
        <v>121</v>
      </c>
      <c r="C155" s="31" t="s">
        <v>133</v>
      </c>
      <c r="D155" s="19">
        <v>311.68</v>
      </c>
    </row>
    <row r="156" spans="1:4">
      <c r="A156">
        <f t="shared" si="6"/>
        <v>128</v>
      </c>
      <c r="B156" s="14" t="s">
        <v>121</v>
      </c>
      <c r="C156" s="31" t="s">
        <v>134</v>
      </c>
      <c r="D156" s="19">
        <v>299.64999999999998</v>
      </c>
    </row>
    <row r="157" spans="1:4">
      <c r="A157">
        <f t="shared" si="6"/>
        <v>129</v>
      </c>
      <c r="B157" s="14" t="s">
        <v>121</v>
      </c>
      <c r="C157" s="31" t="s">
        <v>135</v>
      </c>
      <c r="D157" s="19">
        <v>201.28</v>
      </c>
    </row>
    <row r="158" spans="1:4">
      <c r="A158">
        <f t="shared" si="6"/>
        <v>130</v>
      </c>
      <c r="B158" s="14" t="s">
        <v>121</v>
      </c>
      <c r="C158" s="31" t="s">
        <v>136</v>
      </c>
      <c r="D158" s="19">
        <v>2956.14</v>
      </c>
    </row>
    <row r="159" spans="1:4">
      <c r="A159">
        <f t="shared" si="6"/>
        <v>131</v>
      </c>
      <c r="B159" s="38" t="s">
        <v>121</v>
      </c>
      <c r="C159" s="31" t="s">
        <v>137</v>
      </c>
      <c r="D159" s="19">
        <v>878.52</v>
      </c>
    </row>
    <row r="160" spans="1:4">
      <c r="A160">
        <f t="shared" si="6"/>
        <v>132</v>
      </c>
      <c r="B160" s="39" t="s">
        <v>121</v>
      </c>
      <c r="C160" s="40" t="s">
        <v>138</v>
      </c>
      <c r="D160" s="23"/>
    </row>
    <row r="161" spans="1:4">
      <c r="D161" s="19">
        <f>SUM(D143:D160)</f>
        <v>15541.180000000002</v>
      </c>
    </row>
    <row r="163" spans="1:4">
      <c r="B163" s="182" t="s">
        <v>0</v>
      </c>
      <c r="C163" s="183" t="s">
        <v>1</v>
      </c>
      <c r="D163" s="184" t="s">
        <v>2</v>
      </c>
    </row>
    <row r="164" spans="1:4">
      <c r="B164" s="182"/>
      <c r="C164" s="182"/>
      <c r="D164" s="184"/>
    </row>
    <row r="165" spans="1:4">
      <c r="A165">
        <v>133</v>
      </c>
      <c r="B165" s="18" t="s">
        <v>139</v>
      </c>
      <c r="C165" s="37" t="s">
        <v>140</v>
      </c>
      <c r="D165" s="19">
        <v>57.39</v>
      </c>
    </row>
    <row r="166" spans="1:4">
      <c r="A166">
        <f t="shared" ref="A166:A190" si="7">SUM(A165+1)</f>
        <v>134</v>
      </c>
      <c r="B166" s="18" t="s">
        <v>139</v>
      </c>
      <c r="C166" s="37" t="s">
        <v>141</v>
      </c>
      <c r="D166" s="19">
        <v>191.53</v>
      </c>
    </row>
    <row r="167" spans="1:4">
      <c r="A167">
        <f t="shared" si="7"/>
        <v>135</v>
      </c>
      <c r="B167" s="18" t="s">
        <v>139</v>
      </c>
      <c r="C167" s="37" t="s">
        <v>142</v>
      </c>
      <c r="D167" s="19">
        <v>10.66</v>
      </c>
    </row>
    <row r="168" spans="1:4">
      <c r="A168">
        <f t="shared" si="7"/>
        <v>136</v>
      </c>
      <c r="B168" s="18" t="s">
        <v>139</v>
      </c>
      <c r="C168" s="37" t="s">
        <v>143</v>
      </c>
      <c r="D168" s="19">
        <v>99</v>
      </c>
    </row>
    <row r="169" spans="1:4">
      <c r="A169">
        <f t="shared" si="7"/>
        <v>137</v>
      </c>
      <c r="B169" s="18" t="s">
        <v>139</v>
      </c>
      <c r="C169" s="37" t="s">
        <v>144</v>
      </c>
      <c r="D169" s="19">
        <v>669.25</v>
      </c>
    </row>
    <row r="170" spans="1:4">
      <c r="A170">
        <f t="shared" si="7"/>
        <v>138</v>
      </c>
      <c r="B170" s="18" t="s">
        <v>139</v>
      </c>
      <c r="C170" s="37" t="s">
        <v>145</v>
      </c>
      <c r="D170" s="19">
        <v>238.11</v>
      </c>
    </row>
    <row r="171" spans="1:4">
      <c r="A171">
        <f t="shared" si="7"/>
        <v>139</v>
      </c>
      <c r="B171" s="18" t="s">
        <v>139</v>
      </c>
      <c r="C171" s="41" t="s">
        <v>21</v>
      </c>
      <c r="D171" s="19">
        <v>42.79</v>
      </c>
    </row>
    <row r="172" spans="1:4">
      <c r="A172">
        <f t="shared" si="7"/>
        <v>140</v>
      </c>
      <c r="B172" s="18" t="s">
        <v>139</v>
      </c>
      <c r="C172" s="12" t="s">
        <v>146</v>
      </c>
      <c r="D172" s="19">
        <v>4279.38</v>
      </c>
    </row>
    <row r="173" spans="1:4">
      <c r="A173">
        <f t="shared" si="7"/>
        <v>141</v>
      </c>
      <c r="B173" s="18" t="s">
        <v>139</v>
      </c>
      <c r="C173" s="12" t="s">
        <v>147</v>
      </c>
      <c r="D173" s="19">
        <v>558.74</v>
      </c>
    </row>
    <row r="174" spans="1:4">
      <c r="A174">
        <f t="shared" si="7"/>
        <v>142</v>
      </c>
      <c r="B174" s="18" t="s">
        <v>139</v>
      </c>
      <c r="C174" s="12" t="s">
        <v>148</v>
      </c>
      <c r="D174" s="19">
        <v>404.42</v>
      </c>
    </row>
    <row r="175" spans="1:4">
      <c r="A175">
        <f t="shared" si="7"/>
        <v>143</v>
      </c>
      <c r="B175" s="18" t="s">
        <v>139</v>
      </c>
      <c r="C175" s="12" t="s">
        <v>149</v>
      </c>
      <c r="D175" s="19">
        <v>193.31</v>
      </c>
    </row>
    <row r="176" spans="1:4">
      <c r="A176">
        <f t="shared" si="7"/>
        <v>144</v>
      </c>
      <c r="B176" s="18" t="s">
        <v>139</v>
      </c>
      <c r="C176" s="12" t="s">
        <v>150</v>
      </c>
      <c r="D176" s="19">
        <v>105.05</v>
      </c>
    </row>
    <row r="177" spans="1:4">
      <c r="A177">
        <f t="shared" si="7"/>
        <v>145</v>
      </c>
      <c r="B177" s="18" t="s">
        <v>139</v>
      </c>
      <c r="C177" s="12" t="s">
        <v>151</v>
      </c>
      <c r="D177" s="19">
        <v>221.14</v>
      </c>
    </row>
    <row r="178" spans="1:4">
      <c r="A178">
        <f t="shared" si="7"/>
        <v>146</v>
      </c>
      <c r="B178" s="18" t="s">
        <v>139</v>
      </c>
      <c r="C178" s="12" t="s">
        <v>152</v>
      </c>
      <c r="D178" s="19">
        <v>283.16000000000003</v>
      </c>
    </row>
    <row r="179" spans="1:4">
      <c r="A179">
        <f t="shared" si="7"/>
        <v>147</v>
      </c>
      <c r="B179" s="18" t="s">
        <v>139</v>
      </c>
      <c r="C179" s="12" t="s">
        <v>153</v>
      </c>
      <c r="D179" s="19">
        <v>200.88</v>
      </c>
    </row>
    <row r="180" spans="1:4">
      <c r="A180">
        <f t="shared" si="7"/>
        <v>148</v>
      </c>
      <c r="B180" s="18" t="s">
        <v>139</v>
      </c>
      <c r="C180" s="12" t="s">
        <v>154</v>
      </c>
      <c r="D180" s="19">
        <v>84.69</v>
      </c>
    </row>
    <row r="181" spans="1:4">
      <c r="A181">
        <f t="shared" si="7"/>
        <v>149</v>
      </c>
      <c r="B181" s="18" t="s">
        <v>139</v>
      </c>
      <c r="C181" s="12" t="s">
        <v>155</v>
      </c>
      <c r="D181" s="19">
        <v>274.72000000000003</v>
      </c>
    </row>
    <row r="182" spans="1:4">
      <c r="A182">
        <f t="shared" si="7"/>
        <v>150</v>
      </c>
      <c r="B182" s="18" t="s">
        <v>139</v>
      </c>
      <c r="C182" s="12" t="s">
        <v>156</v>
      </c>
      <c r="D182" s="19">
        <v>141.18</v>
      </c>
    </row>
    <row r="183" spans="1:4">
      <c r="A183">
        <f t="shared" si="7"/>
        <v>151</v>
      </c>
      <c r="B183" s="18" t="s">
        <v>139</v>
      </c>
      <c r="C183" s="12" t="s">
        <v>157</v>
      </c>
      <c r="D183" s="19">
        <v>517.37</v>
      </c>
    </row>
    <row r="184" spans="1:4">
      <c r="A184">
        <f t="shared" si="7"/>
        <v>152</v>
      </c>
      <c r="B184" s="21" t="s">
        <v>139</v>
      </c>
      <c r="C184" s="22" t="s">
        <v>51</v>
      </c>
      <c r="D184" s="23"/>
    </row>
    <row r="185" spans="1:4">
      <c r="A185">
        <f t="shared" si="7"/>
        <v>153</v>
      </c>
      <c r="B185" s="18" t="s">
        <v>139</v>
      </c>
      <c r="C185" s="35" t="s">
        <v>62</v>
      </c>
      <c r="D185" s="19">
        <v>14.01</v>
      </c>
    </row>
    <row r="186" spans="1:4">
      <c r="A186">
        <f t="shared" si="7"/>
        <v>154</v>
      </c>
      <c r="B186" s="18" t="s">
        <v>139</v>
      </c>
      <c r="C186" s="12" t="s">
        <v>158</v>
      </c>
      <c r="D186" s="19">
        <v>232</v>
      </c>
    </row>
    <row r="187" spans="1:4">
      <c r="A187">
        <f t="shared" si="7"/>
        <v>155</v>
      </c>
      <c r="B187" s="18" t="s">
        <v>139</v>
      </c>
      <c r="C187" s="12" t="s">
        <v>159</v>
      </c>
      <c r="D187" s="19">
        <v>296</v>
      </c>
    </row>
    <row r="188" spans="1:4">
      <c r="A188">
        <f t="shared" si="7"/>
        <v>156</v>
      </c>
      <c r="B188" s="18" t="s">
        <v>139</v>
      </c>
      <c r="C188" s="12" t="s">
        <v>160</v>
      </c>
      <c r="D188" s="19">
        <v>164.42</v>
      </c>
    </row>
    <row r="189" spans="1:4">
      <c r="A189">
        <f t="shared" si="7"/>
        <v>157</v>
      </c>
      <c r="B189" s="18" t="s">
        <v>139</v>
      </c>
      <c r="C189" s="12" t="s">
        <v>161</v>
      </c>
      <c r="D189" s="19">
        <v>2028</v>
      </c>
    </row>
    <row r="190" spans="1:4">
      <c r="A190">
        <f t="shared" si="7"/>
        <v>158</v>
      </c>
      <c r="B190" s="21" t="s">
        <v>139</v>
      </c>
      <c r="C190" s="22" t="s">
        <v>162</v>
      </c>
      <c r="D190" s="23"/>
    </row>
    <row r="191" spans="1:4">
      <c r="D191" s="19">
        <f>SUM(D165:D190)</f>
        <v>11307.200000000003</v>
      </c>
    </row>
    <row r="193" spans="1:4">
      <c r="B193" s="182" t="s">
        <v>0</v>
      </c>
      <c r="C193" s="183" t="s">
        <v>1</v>
      </c>
      <c r="D193" s="184" t="s">
        <v>2</v>
      </c>
    </row>
    <row r="194" spans="1:4">
      <c r="B194" s="182"/>
      <c r="C194" s="182"/>
      <c r="D194" s="184"/>
    </row>
    <row r="195" spans="1:4">
      <c r="A195">
        <v>159</v>
      </c>
      <c r="B195" s="18" t="s">
        <v>163</v>
      </c>
      <c r="C195" s="12" t="s">
        <v>163</v>
      </c>
      <c r="D195" s="19">
        <v>46453.1</v>
      </c>
    </row>
    <row r="196" spans="1:4">
      <c r="A196">
        <f t="shared" ref="A196:A214" si="8">SUM(A195+1)</f>
        <v>160</v>
      </c>
      <c r="B196" s="18" t="s">
        <v>163</v>
      </c>
      <c r="C196" s="12" t="s">
        <v>164</v>
      </c>
      <c r="D196" s="19">
        <v>189.43</v>
      </c>
    </row>
    <row r="197" spans="1:4">
      <c r="A197">
        <f t="shared" si="8"/>
        <v>161</v>
      </c>
      <c r="B197" s="18" t="s">
        <v>163</v>
      </c>
      <c r="C197" s="12" t="s">
        <v>165</v>
      </c>
      <c r="D197" s="19">
        <v>60.15</v>
      </c>
    </row>
    <row r="198" spans="1:4">
      <c r="A198">
        <f t="shared" si="8"/>
        <v>162</v>
      </c>
      <c r="B198" s="18" t="s">
        <v>163</v>
      </c>
      <c r="C198" s="12" t="s">
        <v>166</v>
      </c>
      <c r="D198" s="19">
        <v>427</v>
      </c>
    </row>
    <row r="199" spans="1:4">
      <c r="A199">
        <f t="shared" si="8"/>
        <v>163</v>
      </c>
      <c r="B199" s="18" t="s">
        <v>163</v>
      </c>
      <c r="C199" s="12" t="s">
        <v>167</v>
      </c>
      <c r="D199" s="19">
        <v>1670.95</v>
      </c>
    </row>
    <row r="200" spans="1:4">
      <c r="A200">
        <f t="shared" si="8"/>
        <v>164</v>
      </c>
      <c r="B200" s="18" t="s">
        <v>163</v>
      </c>
      <c r="C200" s="12" t="s">
        <v>168</v>
      </c>
      <c r="D200" s="19">
        <v>1019.64</v>
      </c>
    </row>
    <row r="201" spans="1:4">
      <c r="A201">
        <f t="shared" si="8"/>
        <v>165</v>
      </c>
      <c r="B201" s="18" t="s">
        <v>163</v>
      </c>
      <c r="C201" s="12" t="s">
        <v>169</v>
      </c>
      <c r="D201" s="19">
        <v>92.73</v>
      </c>
    </row>
    <row r="202" spans="1:4">
      <c r="A202">
        <f t="shared" si="8"/>
        <v>166</v>
      </c>
      <c r="B202" s="18" t="s">
        <v>163</v>
      </c>
      <c r="C202" s="12" t="s">
        <v>170</v>
      </c>
      <c r="D202" s="19">
        <v>585.25</v>
      </c>
    </row>
    <row r="203" spans="1:4">
      <c r="A203">
        <f t="shared" si="8"/>
        <v>167</v>
      </c>
      <c r="B203" s="18" t="s">
        <v>163</v>
      </c>
      <c r="C203" s="12" t="s">
        <v>171</v>
      </c>
      <c r="D203" s="19">
        <v>330.32</v>
      </c>
    </row>
    <row r="204" spans="1:4">
      <c r="A204">
        <f t="shared" si="8"/>
        <v>168</v>
      </c>
      <c r="B204" s="18" t="s">
        <v>163</v>
      </c>
      <c r="C204" s="15" t="s">
        <v>172</v>
      </c>
      <c r="D204" s="19">
        <v>160.33000000000001</v>
      </c>
    </row>
    <row r="205" spans="1:4">
      <c r="A205">
        <f t="shared" si="8"/>
        <v>169</v>
      </c>
      <c r="B205" s="18" t="s">
        <v>163</v>
      </c>
      <c r="C205" s="15" t="s">
        <v>173</v>
      </c>
      <c r="D205" s="19">
        <v>144.58000000000001</v>
      </c>
    </row>
    <row r="206" spans="1:4">
      <c r="A206">
        <f t="shared" si="8"/>
        <v>170</v>
      </c>
      <c r="B206" s="12" t="s">
        <v>163</v>
      </c>
      <c r="C206" s="12" t="s">
        <v>174</v>
      </c>
      <c r="D206" s="19">
        <v>271.33</v>
      </c>
    </row>
    <row r="207" spans="1:4">
      <c r="A207">
        <f t="shared" si="8"/>
        <v>171</v>
      </c>
      <c r="B207" s="12" t="s">
        <v>163</v>
      </c>
      <c r="C207" s="35" t="s">
        <v>175</v>
      </c>
      <c r="D207" s="19">
        <v>512.98</v>
      </c>
    </row>
    <row r="208" spans="1:4">
      <c r="A208">
        <f t="shared" si="8"/>
        <v>172</v>
      </c>
      <c r="B208" s="12" t="s">
        <v>163</v>
      </c>
      <c r="C208" s="35" t="s">
        <v>176</v>
      </c>
      <c r="D208" s="19">
        <v>939.69</v>
      </c>
    </row>
    <row r="209" spans="1:4">
      <c r="A209">
        <f t="shared" si="8"/>
        <v>173</v>
      </c>
      <c r="B209" s="12" t="s">
        <v>163</v>
      </c>
      <c r="C209" s="35" t="s">
        <v>177</v>
      </c>
      <c r="D209" s="19">
        <v>897.5</v>
      </c>
    </row>
    <row r="210" spans="1:4">
      <c r="A210">
        <f t="shared" si="8"/>
        <v>174</v>
      </c>
      <c r="B210" s="12" t="s">
        <v>163</v>
      </c>
      <c r="C210" s="35" t="s">
        <v>178</v>
      </c>
      <c r="D210" s="19">
        <v>583.95000000000005</v>
      </c>
    </row>
    <row r="211" spans="1:4">
      <c r="A211">
        <f t="shared" si="8"/>
        <v>175</v>
      </c>
      <c r="B211" s="12" t="s">
        <v>163</v>
      </c>
      <c r="C211" s="35" t="s">
        <v>179</v>
      </c>
      <c r="D211" s="19">
        <v>1672.08</v>
      </c>
    </row>
    <row r="212" spans="1:4">
      <c r="A212">
        <f t="shared" si="8"/>
        <v>176</v>
      </c>
      <c r="B212" s="12" t="s">
        <v>163</v>
      </c>
      <c r="C212" s="35" t="s">
        <v>180</v>
      </c>
      <c r="D212" s="19">
        <v>1417.24</v>
      </c>
    </row>
    <row r="213" spans="1:4">
      <c r="A213">
        <f t="shared" si="8"/>
        <v>177</v>
      </c>
      <c r="B213" s="12" t="s">
        <v>163</v>
      </c>
      <c r="C213" s="35" t="s">
        <v>181</v>
      </c>
      <c r="D213" s="19">
        <v>735.12</v>
      </c>
    </row>
    <row r="214" spans="1:4">
      <c r="A214">
        <f t="shared" si="8"/>
        <v>178</v>
      </c>
      <c r="B214" s="12" t="s">
        <v>163</v>
      </c>
      <c r="C214" s="35" t="s">
        <v>182</v>
      </c>
      <c r="D214" s="19">
        <v>2309.96</v>
      </c>
    </row>
    <row r="215" spans="1:4">
      <c r="D215" s="19">
        <f>SUM(D195:D214)</f>
        <v>60473.330000000009</v>
      </c>
    </row>
    <row r="217" spans="1:4">
      <c r="B217" s="182" t="s">
        <v>0</v>
      </c>
      <c r="C217" s="183" t="s">
        <v>1</v>
      </c>
      <c r="D217" s="184" t="s">
        <v>2</v>
      </c>
    </row>
    <row r="218" spans="1:4">
      <c r="B218" s="182"/>
      <c r="C218" s="182"/>
      <c r="D218" s="184"/>
    </row>
    <row r="219" spans="1:4">
      <c r="A219">
        <v>179</v>
      </c>
      <c r="B219" s="42" t="s">
        <v>183</v>
      </c>
      <c r="C219" s="12" t="s">
        <v>184</v>
      </c>
      <c r="D219" s="19">
        <v>2332.9699999999998</v>
      </c>
    </row>
    <row r="220" spans="1:4">
      <c r="A220">
        <f t="shared" ref="A220:A237" si="9">SUM(A219+1)</f>
        <v>180</v>
      </c>
      <c r="B220" s="18" t="s">
        <v>183</v>
      </c>
      <c r="C220" s="12" t="s">
        <v>185</v>
      </c>
      <c r="D220" s="19">
        <v>3167.7</v>
      </c>
    </row>
    <row r="221" spans="1:4">
      <c r="A221">
        <f t="shared" si="9"/>
        <v>181</v>
      </c>
      <c r="B221" s="18" t="s">
        <v>183</v>
      </c>
      <c r="C221" s="12" t="s">
        <v>183</v>
      </c>
      <c r="D221" s="19">
        <v>189119.75</v>
      </c>
    </row>
    <row r="222" spans="1:4">
      <c r="A222">
        <f t="shared" si="9"/>
        <v>182</v>
      </c>
      <c r="B222" s="18" t="s">
        <v>183</v>
      </c>
      <c r="C222" s="12" t="s">
        <v>186</v>
      </c>
      <c r="D222" s="19">
        <v>58645.83</v>
      </c>
    </row>
    <row r="223" spans="1:4">
      <c r="A223">
        <f t="shared" si="9"/>
        <v>183</v>
      </c>
      <c r="B223" s="18" t="s">
        <v>183</v>
      </c>
      <c r="C223" s="12" t="s">
        <v>187</v>
      </c>
      <c r="D223" s="19">
        <v>25179.33</v>
      </c>
    </row>
    <row r="224" spans="1:4">
      <c r="A224">
        <f t="shared" si="9"/>
        <v>184</v>
      </c>
      <c r="B224" s="18" t="s">
        <v>183</v>
      </c>
      <c r="C224" s="12" t="s">
        <v>188</v>
      </c>
      <c r="D224" s="19">
        <v>30938.5</v>
      </c>
    </row>
    <row r="225" spans="1:4">
      <c r="A225">
        <f t="shared" si="9"/>
        <v>185</v>
      </c>
      <c r="B225" s="18" t="s">
        <v>183</v>
      </c>
      <c r="C225" s="12" t="s">
        <v>189</v>
      </c>
      <c r="D225" s="19">
        <v>16364.6</v>
      </c>
    </row>
    <row r="226" spans="1:4">
      <c r="A226">
        <f t="shared" si="9"/>
        <v>186</v>
      </c>
      <c r="B226" s="18" t="s">
        <v>183</v>
      </c>
      <c r="C226" s="12" t="s">
        <v>190</v>
      </c>
      <c r="D226" s="19">
        <v>13085.93</v>
      </c>
    </row>
    <row r="227" spans="1:4">
      <c r="A227">
        <f t="shared" si="9"/>
        <v>187</v>
      </c>
      <c r="B227" s="18" t="s">
        <v>183</v>
      </c>
      <c r="C227" s="12" t="s">
        <v>191</v>
      </c>
      <c r="D227" s="19">
        <v>25886.76</v>
      </c>
    </row>
    <row r="228" spans="1:4">
      <c r="A228">
        <f t="shared" si="9"/>
        <v>188</v>
      </c>
      <c r="B228" s="18" t="s">
        <v>183</v>
      </c>
      <c r="C228" s="12" t="s">
        <v>192</v>
      </c>
      <c r="D228" s="19">
        <v>6749.95</v>
      </c>
    </row>
    <row r="229" spans="1:4">
      <c r="A229">
        <f t="shared" si="9"/>
        <v>189</v>
      </c>
      <c r="B229" s="18" t="s">
        <v>183</v>
      </c>
      <c r="C229" s="12" t="s">
        <v>193</v>
      </c>
      <c r="D229" s="19">
        <v>873.14</v>
      </c>
    </row>
    <row r="230" spans="1:4">
      <c r="A230">
        <f t="shared" si="9"/>
        <v>190</v>
      </c>
      <c r="B230" s="18" t="s">
        <v>183</v>
      </c>
      <c r="C230" s="12" t="s">
        <v>194</v>
      </c>
      <c r="D230" s="19">
        <v>13120.84</v>
      </c>
    </row>
    <row r="231" spans="1:4">
      <c r="A231">
        <f t="shared" si="9"/>
        <v>191</v>
      </c>
      <c r="B231" s="18" t="s">
        <v>183</v>
      </c>
      <c r="C231" s="12" t="s">
        <v>195</v>
      </c>
      <c r="D231" s="19">
        <v>5115.24</v>
      </c>
    </row>
    <row r="232" spans="1:4">
      <c r="A232">
        <f t="shared" si="9"/>
        <v>192</v>
      </c>
      <c r="B232" s="18" t="s">
        <v>183</v>
      </c>
      <c r="C232" s="12" t="s">
        <v>196</v>
      </c>
      <c r="D232" s="19">
        <v>12701.21</v>
      </c>
    </row>
    <row r="233" spans="1:4">
      <c r="A233">
        <f t="shared" si="9"/>
        <v>193</v>
      </c>
      <c r="B233" s="18" t="s">
        <v>183</v>
      </c>
      <c r="C233" s="12" t="s">
        <v>197</v>
      </c>
      <c r="D233" s="19">
        <v>1569.2</v>
      </c>
    </row>
    <row r="234" spans="1:4">
      <c r="A234">
        <f t="shared" si="9"/>
        <v>194</v>
      </c>
      <c r="B234" s="18" t="s">
        <v>183</v>
      </c>
      <c r="C234" s="20" t="s">
        <v>198</v>
      </c>
      <c r="D234" s="19">
        <v>3622.66</v>
      </c>
    </row>
    <row r="235" spans="1:4">
      <c r="A235">
        <f t="shared" si="9"/>
        <v>195</v>
      </c>
      <c r="B235" s="18" t="s">
        <v>183</v>
      </c>
      <c r="C235" s="20" t="s">
        <v>199</v>
      </c>
      <c r="D235" s="19">
        <v>4540.74</v>
      </c>
    </row>
    <row r="236" spans="1:4">
      <c r="A236">
        <f t="shared" si="9"/>
        <v>196</v>
      </c>
      <c r="B236" s="18" t="s">
        <v>183</v>
      </c>
      <c r="C236" s="12" t="s">
        <v>200</v>
      </c>
      <c r="D236" s="19">
        <v>628.95000000000005</v>
      </c>
    </row>
    <row r="237" spans="1:4">
      <c r="A237">
        <f t="shared" si="9"/>
        <v>197</v>
      </c>
      <c r="B237" s="18" t="s">
        <v>183</v>
      </c>
      <c r="C237" s="12" t="s">
        <v>201</v>
      </c>
      <c r="D237" s="19">
        <v>15376.75</v>
      </c>
    </row>
    <row r="238" spans="1:4">
      <c r="D238" s="19">
        <f>SUM(D219:D237)</f>
        <v>429020.05000000005</v>
      </c>
    </row>
    <row r="240" spans="1:4">
      <c r="B240" s="182" t="s">
        <v>0</v>
      </c>
      <c r="C240" s="183" t="s">
        <v>1</v>
      </c>
      <c r="D240" s="184" t="s">
        <v>2</v>
      </c>
    </row>
    <row r="241" spans="1:4">
      <c r="B241" s="182"/>
      <c r="C241" s="182"/>
      <c r="D241" s="184"/>
    </row>
    <row r="242" spans="1:4">
      <c r="A242">
        <v>198</v>
      </c>
      <c r="B242" s="18" t="s">
        <v>202</v>
      </c>
      <c r="C242" s="12" t="s">
        <v>203</v>
      </c>
      <c r="D242" s="19">
        <v>1623.32</v>
      </c>
    </row>
    <row r="243" spans="1:4">
      <c r="A243">
        <f t="shared" ref="A243:A254" si="10">SUM(A242+1)</f>
        <v>199</v>
      </c>
      <c r="B243" s="18" t="s">
        <v>202</v>
      </c>
      <c r="C243" s="12" t="s">
        <v>204</v>
      </c>
      <c r="D243" s="19">
        <v>1233.9000000000001</v>
      </c>
    </row>
    <row r="244" spans="1:4">
      <c r="A244">
        <f t="shared" si="10"/>
        <v>200</v>
      </c>
      <c r="B244" s="18" t="s">
        <v>202</v>
      </c>
      <c r="C244" s="12" t="s">
        <v>205</v>
      </c>
      <c r="D244" s="19">
        <v>646.25</v>
      </c>
    </row>
    <row r="245" spans="1:4">
      <c r="A245">
        <f t="shared" si="10"/>
        <v>201</v>
      </c>
      <c r="B245" s="18" t="s">
        <v>202</v>
      </c>
      <c r="C245" s="12" t="s">
        <v>206</v>
      </c>
      <c r="D245" s="19">
        <v>336</v>
      </c>
    </row>
    <row r="246" spans="1:4">
      <c r="A246">
        <f t="shared" si="10"/>
        <v>202</v>
      </c>
      <c r="B246" s="18" t="s">
        <v>202</v>
      </c>
      <c r="C246" s="12" t="s">
        <v>207</v>
      </c>
      <c r="D246" s="19">
        <v>632.78</v>
      </c>
    </row>
    <row r="247" spans="1:4">
      <c r="A247">
        <f t="shared" si="10"/>
        <v>203</v>
      </c>
      <c r="B247" s="18" t="s">
        <v>202</v>
      </c>
      <c r="C247" s="12" t="s">
        <v>208</v>
      </c>
      <c r="D247" s="19">
        <v>211.14</v>
      </c>
    </row>
    <row r="248" spans="1:4">
      <c r="A248">
        <f t="shared" si="10"/>
        <v>204</v>
      </c>
      <c r="B248" s="18" t="s">
        <v>202</v>
      </c>
      <c r="C248" s="12" t="s">
        <v>10</v>
      </c>
      <c r="D248" s="19">
        <v>178.86</v>
      </c>
    </row>
    <row r="249" spans="1:4">
      <c r="A249">
        <f t="shared" si="10"/>
        <v>205</v>
      </c>
      <c r="B249" s="18" t="s">
        <v>202</v>
      </c>
      <c r="C249" s="12" t="s">
        <v>209</v>
      </c>
      <c r="D249" s="19">
        <v>263.2</v>
      </c>
    </row>
    <row r="250" spans="1:4">
      <c r="A250">
        <f t="shared" si="10"/>
        <v>206</v>
      </c>
      <c r="B250" s="12" t="s">
        <v>202</v>
      </c>
      <c r="C250" s="12" t="s">
        <v>210</v>
      </c>
      <c r="D250" s="19">
        <v>158.74</v>
      </c>
    </row>
    <row r="251" spans="1:4">
      <c r="A251">
        <f t="shared" si="10"/>
        <v>207</v>
      </c>
      <c r="B251" s="12" t="s">
        <v>202</v>
      </c>
      <c r="C251" s="35" t="s">
        <v>211</v>
      </c>
      <c r="D251" s="19">
        <v>597.67999999999995</v>
      </c>
    </row>
    <row r="252" spans="1:4">
      <c r="A252">
        <f t="shared" si="10"/>
        <v>208</v>
      </c>
      <c r="B252" s="20" t="s">
        <v>202</v>
      </c>
      <c r="C252" s="43" t="s">
        <v>212</v>
      </c>
      <c r="D252" s="25">
        <v>376.73</v>
      </c>
    </row>
    <row r="253" spans="1:4">
      <c r="A253">
        <f t="shared" si="10"/>
        <v>209</v>
      </c>
      <c r="B253" s="12" t="s">
        <v>202</v>
      </c>
      <c r="C253" s="35" t="s">
        <v>202</v>
      </c>
      <c r="D253" s="19">
        <v>10060.700000000001</v>
      </c>
    </row>
    <row r="254" spans="1:4">
      <c r="A254">
        <f t="shared" si="10"/>
        <v>210</v>
      </c>
      <c r="B254" s="12" t="s">
        <v>202</v>
      </c>
      <c r="C254" s="35" t="s">
        <v>213</v>
      </c>
      <c r="D254" s="19">
        <v>1217.43</v>
      </c>
    </row>
    <row r="255" spans="1:4">
      <c r="D255" s="19">
        <f>SUM(D242:D254)</f>
        <v>17536.73</v>
      </c>
    </row>
    <row r="257" spans="1:4">
      <c r="B257" s="182" t="s">
        <v>0</v>
      </c>
      <c r="C257" s="183" t="s">
        <v>1</v>
      </c>
      <c r="D257" s="184" t="s">
        <v>2</v>
      </c>
    </row>
    <row r="258" spans="1:4">
      <c r="B258" s="182"/>
      <c r="C258" s="182"/>
      <c r="D258" s="184"/>
    </row>
    <row r="259" spans="1:4">
      <c r="A259">
        <v>211</v>
      </c>
      <c r="B259" s="18" t="s">
        <v>214</v>
      </c>
      <c r="C259" s="12" t="s">
        <v>215</v>
      </c>
      <c r="D259" s="19">
        <v>899.96</v>
      </c>
    </row>
    <row r="260" spans="1:4">
      <c r="A260">
        <f t="shared" ref="A260:A271" si="11">SUM(A259+1)</f>
        <v>212</v>
      </c>
      <c r="B260" s="18" t="s">
        <v>214</v>
      </c>
      <c r="C260" s="12" t="s">
        <v>216</v>
      </c>
      <c r="D260" s="19">
        <v>875.97</v>
      </c>
    </row>
    <row r="261" spans="1:4">
      <c r="A261">
        <f t="shared" si="11"/>
        <v>213</v>
      </c>
      <c r="B261" s="18" t="s">
        <v>214</v>
      </c>
      <c r="C261" s="1" t="s">
        <v>217</v>
      </c>
      <c r="D261" s="19">
        <v>144.58000000000001</v>
      </c>
    </row>
    <row r="262" spans="1:4">
      <c r="A262">
        <f t="shared" si="11"/>
        <v>214</v>
      </c>
      <c r="B262" s="18" t="s">
        <v>214</v>
      </c>
      <c r="C262" s="12" t="s">
        <v>218</v>
      </c>
      <c r="D262" s="19">
        <v>3218.5</v>
      </c>
    </row>
    <row r="263" spans="1:4">
      <c r="A263">
        <f t="shared" si="11"/>
        <v>215</v>
      </c>
      <c r="B263" s="18" t="s">
        <v>214</v>
      </c>
      <c r="C263" s="12" t="s">
        <v>219</v>
      </c>
      <c r="D263" s="19">
        <v>3656.65</v>
      </c>
    </row>
    <row r="264" spans="1:4">
      <c r="A264">
        <f t="shared" si="11"/>
        <v>216</v>
      </c>
      <c r="B264" s="18" t="s">
        <v>214</v>
      </c>
      <c r="C264" s="12" t="s">
        <v>214</v>
      </c>
      <c r="D264" s="19">
        <v>45913.440000000002</v>
      </c>
    </row>
    <row r="265" spans="1:4">
      <c r="A265">
        <f t="shared" si="11"/>
        <v>217</v>
      </c>
      <c r="B265" s="18" t="s">
        <v>214</v>
      </c>
      <c r="C265" s="12" t="s">
        <v>220</v>
      </c>
      <c r="D265" s="19">
        <v>8200.77</v>
      </c>
    </row>
    <row r="266" spans="1:4">
      <c r="A266">
        <f t="shared" si="11"/>
        <v>218</v>
      </c>
      <c r="B266" s="18" t="s">
        <v>214</v>
      </c>
      <c r="C266" s="12" t="s">
        <v>221</v>
      </c>
      <c r="D266" s="19">
        <v>130.44</v>
      </c>
    </row>
    <row r="267" spans="1:4">
      <c r="A267">
        <f t="shared" si="11"/>
        <v>219</v>
      </c>
      <c r="B267" s="18" t="s">
        <v>214</v>
      </c>
      <c r="C267" s="12" t="s">
        <v>222</v>
      </c>
      <c r="D267" s="19">
        <v>7161.26</v>
      </c>
    </row>
    <row r="268" spans="1:4">
      <c r="A268">
        <f t="shared" si="11"/>
        <v>220</v>
      </c>
      <c r="B268" s="18" t="s">
        <v>214</v>
      </c>
      <c r="C268" s="12" t="s">
        <v>223</v>
      </c>
      <c r="D268" s="19">
        <v>151.9</v>
      </c>
    </row>
    <row r="269" spans="1:4">
      <c r="A269">
        <f t="shared" si="11"/>
        <v>221</v>
      </c>
      <c r="B269" s="18" t="s">
        <v>214</v>
      </c>
      <c r="C269" s="12" t="s">
        <v>224</v>
      </c>
      <c r="D269" s="19">
        <v>236.63</v>
      </c>
    </row>
    <row r="270" spans="1:4">
      <c r="A270">
        <f t="shared" si="11"/>
        <v>222</v>
      </c>
      <c r="B270" s="18" t="s">
        <v>214</v>
      </c>
      <c r="C270" s="12" t="s">
        <v>225</v>
      </c>
      <c r="D270" s="19">
        <v>1047.3800000000001</v>
      </c>
    </row>
    <row r="271" spans="1:4">
      <c r="A271">
        <f t="shared" si="11"/>
        <v>223</v>
      </c>
      <c r="B271" s="18" t="s">
        <v>214</v>
      </c>
      <c r="C271" s="12" t="s">
        <v>226</v>
      </c>
      <c r="D271" s="19">
        <v>150.44999999999999</v>
      </c>
    </row>
    <row r="272" spans="1:4">
      <c r="D272" s="19">
        <f>SUM(D259:D271)</f>
        <v>71787.930000000008</v>
      </c>
    </row>
    <row r="274" spans="1:4">
      <c r="B274" s="182" t="s">
        <v>0</v>
      </c>
      <c r="C274" s="183" t="s">
        <v>1</v>
      </c>
      <c r="D274" s="184" t="s">
        <v>2</v>
      </c>
    </row>
    <row r="275" spans="1:4">
      <c r="B275" s="182"/>
      <c r="C275" s="182"/>
      <c r="D275" s="184"/>
    </row>
    <row r="276" spans="1:4">
      <c r="A276">
        <v>224</v>
      </c>
      <c r="B276" s="18" t="s">
        <v>227</v>
      </c>
      <c r="C276" s="12" t="s">
        <v>228</v>
      </c>
      <c r="D276" s="19">
        <v>5306.89</v>
      </c>
    </row>
    <row r="277" spans="1:4">
      <c r="A277">
        <f t="shared" ref="A277:A291" si="12">SUM(A276+1)</f>
        <v>225</v>
      </c>
      <c r="B277" s="18" t="s">
        <v>227</v>
      </c>
      <c r="C277" s="12" t="s">
        <v>229</v>
      </c>
      <c r="D277" s="19">
        <v>4152.07</v>
      </c>
    </row>
    <row r="278" spans="1:4">
      <c r="A278">
        <f t="shared" si="12"/>
        <v>226</v>
      </c>
      <c r="B278" s="18" t="s">
        <v>227</v>
      </c>
      <c r="C278" s="12" t="s">
        <v>230</v>
      </c>
      <c r="D278" s="19">
        <v>659.66</v>
      </c>
    </row>
    <row r="279" spans="1:4">
      <c r="A279">
        <f t="shared" si="12"/>
        <v>227</v>
      </c>
      <c r="B279" s="18" t="s">
        <v>227</v>
      </c>
      <c r="C279" s="12" t="s">
        <v>231</v>
      </c>
      <c r="D279" s="19">
        <v>468.31</v>
      </c>
    </row>
    <row r="280" spans="1:4">
      <c r="A280">
        <f t="shared" si="12"/>
        <v>228</v>
      </c>
      <c r="B280" s="18" t="s">
        <v>227</v>
      </c>
      <c r="C280" s="12" t="s">
        <v>232</v>
      </c>
      <c r="D280" s="19">
        <v>6291.03</v>
      </c>
    </row>
    <row r="281" spans="1:4">
      <c r="A281">
        <f t="shared" si="12"/>
        <v>229</v>
      </c>
      <c r="B281" s="18" t="s">
        <v>227</v>
      </c>
      <c r="C281" s="12" t="s">
        <v>233</v>
      </c>
      <c r="D281" s="19">
        <v>3509.22</v>
      </c>
    </row>
    <row r="282" spans="1:4">
      <c r="A282">
        <f t="shared" si="12"/>
        <v>230</v>
      </c>
      <c r="B282" s="18" t="s">
        <v>227</v>
      </c>
      <c r="C282" s="12" t="s">
        <v>234</v>
      </c>
      <c r="D282" s="19">
        <v>3399.08</v>
      </c>
    </row>
    <row r="283" spans="1:4">
      <c r="A283">
        <f t="shared" si="12"/>
        <v>231</v>
      </c>
      <c r="B283" s="18" t="s">
        <v>227</v>
      </c>
      <c r="C283" s="12" t="s">
        <v>235</v>
      </c>
      <c r="D283" s="19">
        <v>1103.8499999999999</v>
      </c>
    </row>
    <row r="284" spans="1:4">
      <c r="A284">
        <f t="shared" si="12"/>
        <v>232</v>
      </c>
      <c r="B284" s="18" t="s">
        <v>227</v>
      </c>
      <c r="C284" s="12" t="s">
        <v>236</v>
      </c>
      <c r="D284" s="19">
        <v>789.48</v>
      </c>
    </row>
    <row r="285" spans="1:4">
      <c r="A285">
        <f t="shared" si="12"/>
        <v>233</v>
      </c>
      <c r="B285" s="18" t="s">
        <v>227</v>
      </c>
      <c r="C285" s="12" t="s">
        <v>237</v>
      </c>
      <c r="D285" s="19">
        <v>3415.4</v>
      </c>
    </row>
    <row r="286" spans="1:4">
      <c r="A286">
        <f t="shared" si="12"/>
        <v>234</v>
      </c>
      <c r="B286" s="18" t="s">
        <v>227</v>
      </c>
      <c r="C286" s="12" t="s">
        <v>238</v>
      </c>
      <c r="D286" s="19">
        <v>1485.34</v>
      </c>
    </row>
    <row r="287" spans="1:4">
      <c r="A287">
        <f t="shared" si="12"/>
        <v>235</v>
      </c>
      <c r="B287" s="18" t="s">
        <v>227</v>
      </c>
      <c r="C287" s="12" t="s">
        <v>239</v>
      </c>
      <c r="D287" s="19">
        <v>1024.6500000000001</v>
      </c>
    </row>
    <row r="288" spans="1:4">
      <c r="A288">
        <f t="shared" si="12"/>
        <v>236</v>
      </c>
      <c r="B288" s="18" t="s">
        <v>227</v>
      </c>
      <c r="C288" s="12" t="s">
        <v>227</v>
      </c>
      <c r="D288" s="19">
        <v>19198.48</v>
      </c>
    </row>
    <row r="289" spans="1:4">
      <c r="A289">
        <f t="shared" si="12"/>
        <v>237</v>
      </c>
      <c r="B289" s="18" t="s">
        <v>227</v>
      </c>
      <c r="C289" s="12" t="s">
        <v>240</v>
      </c>
      <c r="D289" s="19">
        <v>5537.28</v>
      </c>
    </row>
    <row r="290" spans="1:4">
      <c r="A290">
        <f t="shared" si="12"/>
        <v>238</v>
      </c>
      <c r="B290" s="12" t="s">
        <v>227</v>
      </c>
      <c r="C290" s="12" t="s">
        <v>241</v>
      </c>
      <c r="D290" s="19">
        <v>312.70999999999998</v>
      </c>
    </row>
    <row r="291" spans="1:4">
      <c r="A291">
        <f t="shared" si="12"/>
        <v>239</v>
      </c>
      <c r="B291" s="12" t="s">
        <v>227</v>
      </c>
      <c r="C291" s="35" t="s">
        <v>242</v>
      </c>
      <c r="D291" s="19">
        <v>63</v>
      </c>
    </row>
    <row r="292" spans="1:4">
      <c r="D292" s="19">
        <f>SUM(D276:D291)</f>
        <v>56716.450000000004</v>
      </c>
    </row>
    <row r="294" spans="1:4">
      <c r="B294" s="182" t="s">
        <v>0</v>
      </c>
      <c r="C294" s="183" t="s">
        <v>1</v>
      </c>
      <c r="D294" s="184" t="s">
        <v>2</v>
      </c>
    </row>
    <row r="295" spans="1:4">
      <c r="B295" s="182"/>
      <c r="C295" s="182"/>
      <c r="D295" s="184"/>
    </row>
    <row r="296" spans="1:4">
      <c r="A296">
        <v>240</v>
      </c>
      <c r="B296" s="12" t="s">
        <v>243</v>
      </c>
      <c r="C296" s="35" t="s">
        <v>243</v>
      </c>
      <c r="D296" s="19">
        <v>11761.94</v>
      </c>
    </row>
    <row r="297" spans="1:4">
      <c r="A297">
        <f t="shared" ref="A297:A318" si="13">SUM(A296+1)</f>
        <v>241</v>
      </c>
      <c r="B297" s="12" t="s">
        <v>243</v>
      </c>
      <c r="C297" s="35" t="s">
        <v>244</v>
      </c>
      <c r="D297" s="19">
        <v>1509.3</v>
      </c>
    </row>
    <row r="298" spans="1:4">
      <c r="A298">
        <f t="shared" si="13"/>
        <v>242</v>
      </c>
      <c r="B298" s="12" t="s">
        <v>243</v>
      </c>
      <c r="C298" s="35" t="s">
        <v>245</v>
      </c>
      <c r="D298" s="19">
        <v>847.77</v>
      </c>
    </row>
    <row r="299" spans="1:4">
      <c r="A299">
        <f t="shared" si="13"/>
        <v>243</v>
      </c>
      <c r="B299" s="12" t="s">
        <v>243</v>
      </c>
      <c r="C299" s="35" t="s">
        <v>246</v>
      </c>
      <c r="D299" s="19">
        <v>933.94</v>
      </c>
    </row>
    <row r="300" spans="1:4">
      <c r="A300">
        <f t="shared" si="13"/>
        <v>244</v>
      </c>
      <c r="B300" s="12" t="s">
        <v>243</v>
      </c>
      <c r="C300" s="35" t="s">
        <v>247</v>
      </c>
      <c r="D300" s="19">
        <v>1980.79</v>
      </c>
    </row>
    <row r="301" spans="1:4">
      <c r="A301">
        <f t="shared" si="13"/>
        <v>245</v>
      </c>
      <c r="B301" s="12" t="s">
        <v>243</v>
      </c>
      <c r="C301" s="35" t="s">
        <v>248</v>
      </c>
      <c r="D301" s="19">
        <v>558.79</v>
      </c>
    </row>
    <row r="302" spans="1:4">
      <c r="A302">
        <f t="shared" si="13"/>
        <v>246</v>
      </c>
      <c r="B302" s="12" t="s">
        <v>243</v>
      </c>
      <c r="C302" s="35" t="s">
        <v>249</v>
      </c>
      <c r="D302" s="19">
        <v>1814.54</v>
      </c>
    </row>
    <row r="303" spans="1:4">
      <c r="A303">
        <f t="shared" si="13"/>
        <v>247</v>
      </c>
      <c r="B303" s="12" t="s">
        <v>243</v>
      </c>
      <c r="C303" s="35" t="s">
        <v>250</v>
      </c>
      <c r="D303" s="19">
        <v>503.74</v>
      </c>
    </row>
    <row r="304" spans="1:4">
      <c r="A304">
        <f t="shared" si="13"/>
        <v>248</v>
      </c>
      <c r="B304" s="12" t="s">
        <v>243</v>
      </c>
      <c r="C304" s="35" t="s">
        <v>251</v>
      </c>
      <c r="D304" s="19">
        <v>282.69</v>
      </c>
    </row>
    <row r="305" spans="1:4">
      <c r="A305">
        <f t="shared" si="13"/>
        <v>249</v>
      </c>
      <c r="B305" s="12" t="s">
        <v>243</v>
      </c>
      <c r="C305" s="35" t="s">
        <v>252</v>
      </c>
      <c r="D305" s="19">
        <v>1350.29</v>
      </c>
    </row>
    <row r="306" spans="1:4">
      <c r="A306">
        <f t="shared" si="13"/>
        <v>250</v>
      </c>
      <c r="B306" s="12" t="s">
        <v>243</v>
      </c>
      <c r="C306" s="35" t="s">
        <v>253</v>
      </c>
      <c r="D306" s="19">
        <v>253.99</v>
      </c>
    </row>
    <row r="307" spans="1:4">
      <c r="A307">
        <f t="shared" si="13"/>
        <v>251</v>
      </c>
      <c r="B307" s="12" t="s">
        <v>243</v>
      </c>
      <c r="C307" s="35" t="s">
        <v>254</v>
      </c>
      <c r="D307" s="19">
        <v>3795.9</v>
      </c>
    </row>
    <row r="308" spans="1:4">
      <c r="A308">
        <f t="shared" si="13"/>
        <v>252</v>
      </c>
      <c r="B308" s="12" t="s">
        <v>243</v>
      </c>
      <c r="C308" s="35" t="s">
        <v>255</v>
      </c>
      <c r="D308" s="19">
        <v>779.84</v>
      </c>
    </row>
    <row r="309" spans="1:4">
      <c r="A309">
        <f t="shared" si="13"/>
        <v>253</v>
      </c>
      <c r="B309" s="12" t="s">
        <v>243</v>
      </c>
      <c r="C309" s="35" t="s">
        <v>256</v>
      </c>
      <c r="D309" s="19">
        <v>192.84</v>
      </c>
    </row>
    <row r="310" spans="1:4">
      <c r="A310">
        <f t="shared" si="13"/>
        <v>254</v>
      </c>
      <c r="B310" s="12" t="s">
        <v>243</v>
      </c>
      <c r="C310" s="35" t="s">
        <v>257</v>
      </c>
      <c r="D310" s="19">
        <v>2483.91</v>
      </c>
    </row>
    <row r="311" spans="1:4">
      <c r="A311">
        <f t="shared" si="13"/>
        <v>255</v>
      </c>
      <c r="B311" s="12" t="s">
        <v>243</v>
      </c>
      <c r="C311" s="35" t="s">
        <v>258</v>
      </c>
      <c r="D311" s="19">
        <v>547.59</v>
      </c>
    </row>
    <row r="312" spans="1:4">
      <c r="A312">
        <f t="shared" si="13"/>
        <v>256</v>
      </c>
      <c r="B312" s="12" t="s">
        <v>243</v>
      </c>
      <c r="C312" s="35" t="s">
        <v>259</v>
      </c>
      <c r="D312" s="19">
        <v>1029.81</v>
      </c>
    </row>
    <row r="313" spans="1:4">
      <c r="A313">
        <f t="shared" si="13"/>
        <v>257</v>
      </c>
      <c r="B313" s="12" t="s">
        <v>243</v>
      </c>
      <c r="C313" s="35" t="s">
        <v>260</v>
      </c>
      <c r="D313" s="19">
        <v>707.15</v>
      </c>
    </row>
    <row r="314" spans="1:4">
      <c r="A314">
        <f t="shared" si="13"/>
        <v>258</v>
      </c>
      <c r="B314" s="12" t="s">
        <v>243</v>
      </c>
      <c r="C314" s="35" t="s">
        <v>261</v>
      </c>
      <c r="D314" s="19">
        <v>150.9</v>
      </c>
    </row>
    <row r="315" spans="1:4">
      <c r="A315">
        <f t="shared" si="13"/>
        <v>259</v>
      </c>
      <c r="B315" s="12" t="s">
        <v>243</v>
      </c>
      <c r="C315" s="35" t="s">
        <v>262</v>
      </c>
      <c r="D315" s="19">
        <v>2374.6799999999998</v>
      </c>
    </row>
    <row r="316" spans="1:4">
      <c r="A316">
        <f t="shared" si="13"/>
        <v>260</v>
      </c>
      <c r="B316" s="12" t="s">
        <v>243</v>
      </c>
      <c r="C316" s="35" t="s">
        <v>263</v>
      </c>
      <c r="D316" s="19">
        <v>243.24</v>
      </c>
    </row>
    <row r="317" spans="1:4">
      <c r="A317">
        <f t="shared" si="13"/>
        <v>261</v>
      </c>
      <c r="B317" s="12" t="s">
        <v>243</v>
      </c>
      <c r="C317" s="35" t="s">
        <v>264</v>
      </c>
      <c r="D317" s="19">
        <v>608.59</v>
      </c>
    </row>
    <row r="318" spans="1:4">
      <c r="A318">
        <f t="shared" si="13"/>
        <v>262</v>
      </c>
      <c r="B318" s="15" t="s">
        <v>243</v>
      </c>
      <c r="C318" s="35" t="s">
        <v>265</v>
      </c>
      <c r="D318" s="19">
        <v>322.74</v>
      </c>
    </row>
    <row r="319" spans="1:4">
      <c r="D319" s="19">
        <f>SUM(D296:D318)</f>
        <v>35034.97</v>
      </c>
    </row>
    <row r="324" spans="1:4">
      <c r="A324" s="80"/>
      <c r="B324" s="180" t="s">
        <v>329</v>
      </c>
      <c r="C324" s="181"/>
    </row>
    <row r="325" spans="1:4" ht="30">
      <c r="A325" s="81"/>
      <c r="B325" s="94" t="s">
        <v>330</v>
      </c>
      <c r="C325" s="94" t="s">
        <v>331</v>
      </c>
      <c r="D325" s="95" t="s">
        <v>332</v>
      </c>
    </row>
    <row r="326" spans="1:4">
      <c r="A326" s="82">
        <v>1</v>
      </c>
      <c r="B326" s="12" t="s">
        <v>333</v>
      </c>
      <c r="C326" s="8">
        <f>'[2]Departamentos y municipios'!$D$238</f>
        <v>429020.05000000005</v>
      </c>
      <c r="D326" s="83">
        <f>SUM((C326/C341)*100)</f>
        <v>38.612266727444997</v>
      </c>
    </row>
    <row r="327" spans="1:4">
      <c r="A327" s="82">
        <v>2</v>
      </c>
      <c r="B327" s="12" t="s">
        <v>270</v>
      </c>
      <c r="C327" s="8">
        <f>'[2]Departamentos y municipios'!$D$113</f>
        <v>139607.95000000001</v>
      </c>
      <c r="D327" s="83">
        <f>SUM((C327/C341)*100)</f>
        <v>12.564865914009857</v>
      </c>
    </row>
    <row r="328" spans="1:4">
      <c r="A328" s="82">
        <v>3</v>
      </c>
      <c r="B328" s="12" t="s">
        <v>334</v>
      </c>
      <c r="C328" s="8">
        <f>'[2]Departamentos y municipios'!$D$292</f>
        <v>56716.450000000004</v>
      </c>
      <c r="D328" s="83">
        <f>SUM((C328/C341)*100)</f>
        <v>5.1045416064675715</v>
      </c>
    </row>
    <row r="329" spans="1:4">
      <c r="A329" s="82">
        <v>4</v>
      </c>
      <c r="B329" s="12" t="s">
        <v>278</v>
      </c>
      <c r="C329" s="8">
        <f>'[2]Departamentos y municipios'!$D$215</f>
        <v>60473.330000000009</v>
      </c>
      <c r="D329" s="83">
        <f>SUM((C329/C341)*100)</f>
        <v>5.4426648541409692</v>
      </c>
    </row>
    <row r="330" spans="1:4">
      <c r="A330" s="82">
        <v>5</v>
      </c>
      <c r="B330" s="12" t="s">
        <v>269</v>
      </c>
      <c r="C330" s="8">
        <f>'[2]Departamentos y municipios'!$D$272</f>
        <v>71787.930000000008</v>
      </c>
      <c r="D330" s="83">
        <f>SUM((C330/C341)*100)</f>
        <v>6.4609910445237952</v>
      </c>
    </row>
    <row r="331" spans="1:4">
      <c r="A331" s="82">
        <v>6</v>
      </c>
      <c r="B331" s="12" t="s">
        <v>335</v>
      </c>
      <c r="C331" s="8">
        <f>'[2]Departamentos y municipios'!$D$319</f>
        <v>35034.97</v>
      </c>
      <c r="D331" s="83">
        <f>SUM((C331/C341)*100)</f>
        <v>3.1531850467781952</v>
      </c>
    </row>
    <row r="332" spans="1:4">
      <c r="A332" s="82">
        <v>7</v>
      </c>
      <c r="B332" s="12" t="s">
        <v>336</v>
      </c>
      <c r="C332" s="8">
        <f>'[2]Departamentos y municipios'!$D$139</f>
        <v>29591.510000000002</v>
      </c>
      <c r="D332" s="83">
        <f>SUM((C332/C341)*100)</f>
        <v>2.6632677819786181</v>
      </c>
    </row>
    <row r="333" spans="1:4">
      <c r="A333" s="82">
        <v>8</v>
      </c>
      <c r="B333" s="12" t="s">
        <v>337</v>
      </c>
      <c r="C333" s="8">
        <f>'[2]Departamentos y municipios'!$D$255</f>
        <v>17536.73</v>
      </c>
      <c r="D333" s="83">
        <f>SUM((C333/C341)*100)</f>
        <v>1.5783245941237163</v>
      </c>
    </row>
    <row r="334" spans="1:4">
      <c r="A334" s="82">
        <v>9</v>
      </c>
      <c r="B334" s="12" t="s">
        <v>338</v>
      </c>
      <c r="C334" s="8">
        <f>'[2]Departamentos y municipios'!$D$161</f>
        <v>15541.180000000002</v>
      </c>
      <c r="D334" s="83">
        <f>SUM((C334/C341)*100)</f>
        <v>1.3987229441123641</v>
      </c>
    </row>
    <row r="335" spans="1:4">
      <c r="A335" s="82">
        <v>10</v>
      </c>
      <c r="B335" s="12" t="s">
        <v>339</v>
      </c>
      <c r="C335" s="8">
        <f>'[2]Departamentos y municipios'!$D$67</f>
        <v>17997.510000000002</v>
      </c>
      <c r="D335" s="83">
        <f>SUM((C335/C341)*100)</f>
        <v>1.6197952905694237</v>
      </c>
    </row>
    <row r="336" spans="1:4">
      <c r="A336" s="82">
        <v>11</v>
      </c>
      <c r="B336" s="12" t="s">
        <v>340</v>
      </c>
      <c r="C336" s="8">
        <f>'[2]Departamentos y municipios'!$D$15</f>
        <v>17941.050000000003</v>
      </c>
      <c r="D336" s="83">
        <f>SUM((C336/C341)*100)</f>
        <v>1.614713829739256</v>
      </c>
    </row>
    <row r="337" spans="1:4">
      <c r="A337" s="82">
        <v>12</v>
      </c>
      <c r="B337" s="12" t="s">
        <v>341</v>
      </c>
      <c r="C337" s="8">
        <f>'[2]Departamentos y municipios'!$D$87</f>
        <v>17993.329999999998</v>
      </c>
      <c r="D337" s="83">
        <f>SUM((C337/C341)*100)</f>
        <v>1.619419086065879</v>
      </c>
    </row>
    <row r="338" spans="1:4">
      <c r="A338" s="82">
        <v>13</v>
      </c>
      <c r="B338" s="12" t="s">
        <v>342</v>
      </c>
      <c r="C338" s="8">
        <f>'[2]Departamentos y municipios'!$D$28</f>
        <v>13075.38</v>
      </c>
      <c r="D338" s="83">
        <f>SUM((C338/C341)*100)</f>
        <v>1.1767982874522991</v>
      </c>
    </row>
    <row r="339" spans="1:4">
      <c r="A339" s="82">
        <v>14</v>
      </c>
      <c r="B339" s="12" t="s">
        <v>343</v>
      </c>
      <c r="C339" s="8">
        <f>'[2]Departamentos y municipios'!$D$191</f>
        <v>11307.200000000003</v>
      </c>
      <c r="D339" s="83">
        <f>SUM((C339/C341)*100)</f>
        <v>1.0176601824100437</v>
      </c>
    </row>
    <row r="340" spans="1:4">
      <c r="A340" s="12"/>
      <c r="B340" s="12" t="s">
        <v>344</v>
      </c>
      <c r="C340" s="8">
        <f>[2]EMPRESAS!$Q$119</f>
        <v>177473.24000000005</v>
      </c>
      <c r="D340" s="83">
        <f>SUM((C340/C341)*100)</f>
        <v>15.972782810183025</v>
      </c>
    </row>
    <row r="341" spans="1:4">
      <c r="A341" s="12"/>
      <c r="B341" s="84" t="s">
        <v>290</v>
      </c>
      <c r="C341" s="85">
        <f>SUM(C326:C340)</f>
        <v>1111097.81</v>
      </c>
      <c r="D341" s="83">
        <f>SUM(D326:D340)</f>
        <v>100</v>
      </c>
    </row>
  </sheetData>
  <mergeCells count="43">
    <mergeCell ref="B294:B295"/>
    <mergeCell ref="C294:C295"/>
    <mergeCell ref="D294:D295"/>
    <mergeCell ref="B257:B258"/>
    <mergeCell ref="C257:C258"/>
    <mergeCell ref="D257:D258"/>
    <mergeCell ref="B274:B275"/>
    <mergeCell ref="C274:C275"/>
    <mergeCell ref="D274:D275"/>
    <mergeCell ref="B217:B218"/>
    <mergeCell ref="C217:C218"/>
    <mergeCell ref="D217:D218"/>
    <mergeCell ref="B240:B241"/>
    <mergeCell ref="C240:C241"/>
    <mergeCell ref="D240:D241"/>
    <mergeCell ref="B163:B164"/>
    <mergeCell ref="C163:C164"/>
    <mergeCell ref="D163:D164"/>
    <mergeCell ref="B193:B194"/>
    <mergeCell ref="C193:C194"/>
    <mergeCell ref="D193:D194"/>
    <mergeCell ref="B115:B116"/>
    <mergeCell ref="C115:C116"/>
    <mergeCell ref="D115:D116"/>
    <mergeCell ref="B141:B142"/>
    <mergeCell ref="C141:C142"/>
    <mergeCell ref="D141:D142"/>
    <mergeCell ref="B324:C324"/>
    <mergeCell ref="B1:B2"/>
    <mergeCell ref="C1:C2"/>
    <mergeCell ref="D1:D2"/>
    <mergeCell ref="B17:B18"/>
    <mergeCell ref="C17:C18"/>
    <mergeCell ref="D17:D18"/>
    <mergeCell ref="B32:B33"/>
    <mergeCell ref="C32:C33"/>
    <mergeCell ref="D32:D33"/>
    <mergeCell ref="B69:B70"/>
    <mergeCell ref="C69:C70"/>
    <mergeCell ref="D69:D70"/>
    <mergeCell ref="B89:B90"/>
    <mergeCell ref="C89:C90"/>
    <mergeCell ref="D89:D9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D47"/>
  <sheetViews>
    <sheetView topLeftCell="A19" workbookViewId="0">
      <selection activeCell="B33" sqref="B33"/>
    </sheetView>
  </sheetViews>
  <sheetFormatPr baseColWidth="10" defaultRowHeight="15"/>
  <cols>
    <col min="1" max="1" width="25.85546875" customWidth="1"/>
    <col min="2" max="2" width="17.140625" customWidth="1"/>
    <col min="3" max="3" width="12.7109375" customWidth="1"/>
    <col min="4" max="4" width="12.85546875" customWidth="1"/>
  </cols>
  <sheetData>
    <row r="2" spans="1:4">
      <c r="A2" t="s">
        <v>328</v>
      </c>
    </row>
    <row r="3" spans="1:4" ht="30">
      <c r="A3" s="1" t="s">
        <v>266</v>
      </c>
      <c r="B3" s="2" t="str">
        <f>'[2]Sn Fco. Menendez'!O3</f>
        <v>TOTAL DEPOSITADO</v>
      </c>
      <c r="C3" s="2" t="str">
        <f>'[2]Sn Fco. Menendez'!P3</f>
        <v>PROMEDIO MENSUAL</v>
      </c>
      <c r="D3" s="2" t="str">
        <f>'[2]Sn Fco. Menendez'!Q3</f>
        <v>PROMEDIO DIA</v>
      </c>
    </row>
    <row r="5" spans="1:4">
      <c r="A5" s="1" t="s">
        <v>267</v>
      </c>
      <c r="B5" s="3">
        <f>'[2]Sn Fco. Menendez'!O5</f>
        <v>4147.4000000000005</v>
      </c>
      <c r="C5" s="3">
        <f>'[2]Sn Fco. Menendez'!P5</f>
        <v>345.61666666666673</v>
      </c>
      <c r="D5" s="3">
        <f>'[2]Sn Fco. Menendez'!Q5</f>
        <v>11.520555555555557</v>
      </c>
    </row>
    <row r="6" spans="1:4">
      <c r="A6" s="1" t="s">
        <v>268</v>
      </c>
      <c r="B6" s="3">
        <f>[2]Atiquizaya!O12</f>
        <v>8445.9199999999983</v>
      </c>
      <c r="C6" s="3">
        <f>[2]Atiquizaya!P12</f>
        <v>703.82666666666648</v>
      </c>
      <c r="D6" s="3">
        <f>[2]Atiquizaya!Q12</f>
        <v>23.460888888888881</v>
      </c>
    </row>
    <row r="7" spans="1:4">
      <c r="A7" s="1" t="s">
        <v>269</v>
      </c>
      <c r="B7" s="3">
        <f>'[2]SANTA ANA'!O16</f>
        <v>70819.33</v>
      </c>
      <c r="C7" s="3">
        <f>'[2]SANTA ANA'!P16</f>
        <v>5901.6108333333332</v>
      </c>
      <c r="D7" s="3">
        <f>'[2]SANTA ANA'!Q16</f>
        <v>196.72036111111112</v>
      </c>
    </row>
    <row r="8" spans="1:4">
      <c r="A8" s="1" t="s">
        <v>270</v>
      </c>
      <c r="B8" s="4">
        <f>'[2]LA LIBERTAD'!AC51</f>
        <v>52458.780000000006</v>
      </c>
      <c r="C8" s="4">
        <f>'[2]LA LIBERTAD'!AD51</f>
        <v>4371.5650000000005</v>
      </c>
      <c r="D8" s="4">
        <f>'[2]LA LIBERTAD'!AE51</f>
        <v>145.71883333333335</v>
      </c>
    </row>
    <row r="9" spans="1:4">
      <c r="A9" s="1" t="s">
        <v>271</v>
      </c>
      <c r="B9" s="3">
        <f>[2]Ishuatan!O5</f>
        <v>63</v>
      </c>
      <c r="C9" s="3">
        <f>[2]Ishuatan!P5</f>
        <v>5.25</v>
      </c>
      <c r="D9" s="3">
        <f>[2]Ishuatan!Q5</f>
        <v>0.17499999999999999</v>
      </c>
    </row>
    <row r="10" spans="1:4">
      <c r="A10" s="1" t="s">
        <v>272</v>
      </c>
      <c r="B10" s="3">
        <f>[2]CAPSA!O121</f>
        <v>148721.95500000016</v>
      </c>
      <c r="C10" s="3">
        <f>[2]CAPSA!P121</f>
        <v>12393.496250000013</v>
      </c>
      <c r="D10" s="3">
        <f>[2]CAPSA!Q121</f>
        <v>413.1165416666671</v>
      </c>
    </row>
    <row r="11" spans="1:4">
      <c r="A11" s="1" t="s">
        <v>273</v>
      </c>
      <c r="B11" s="4">
        <f>[2]MIDES!O104</f>
        <v>673516.78</v>
      </c>
      <c r="C11" s="4">
        <f>[2]MIDES!P104</f>
        <v>56126.398333333338</v>
      </c>
      <c r="D11" s="4">
        <f>[2]MIDES!Q104</f>
        <v>1870.8799444444446</v>
      </c>
    </row>
    <row r="12" spans="1:4">
      <c r="A12" s="1" t="s">
        <v>274</v>
      </c>
      <c r="B12" s="5">
        <f>[2]Meanguera!O5</f>
        <v>296</v>
      </c>
      <c r="C12" s="3">
        <f>[2]Meanguera!P5</f>
        <v>24.666666666666668</v>
      </c>
      <c r="D12" s="3">
        <f>[2]Meanguera!Q5</f>
        <v>0.8222222222222223</v>
      </c>
    </row>
    <row r="13" spans="1:4">
      <c r="A13" s="6" t="s">
        <v>275</v>
      </c>
      <c r="B13" s="3">
        <f>[2]Perquin!O5</f>
        <v>232</v>
      </c>
      <c r="C13" s="3">
        <f>[2]Perquin!P5</f>
        <v>19.333333333333332</v>
      </c>
      <c r="D13" s="3">
        <f>[2]Perquin!Q5</f>
        <v>0.64444444444444438</v>
      </c>
    </row>
    <row r="14" spans="1:4">
      <c r="A14" s="6" t="s">
        <v>276</v>
      </c>
      <c r="B14" s="5">
        <f>[2]CORINTO!O5</f>
        <v>2028</v>
      </c>
      <c r="C14" s="3">
        <f>[2]CORINTO!P5</f>
        <v>169</v>
      </c>
      <c r="D14" s="3">
        <f>[2]CORINTO!Q5</f>
        <v>5.6333333333333337</v>
      </c>
    </row>
    <row r="15" spans="1:4">
      <c r="A15" s="6" t="s">
        <v>277</v>
      </c>
      <c r="B15" s="4">
        <f>[2]SOCINUS!O78</f>
        <v>72542.723999999987</v>
      </c>
      <c r="C15" s="4">
        <f>[2]SOCINUS!P78</f>
        <v>6045.2270000000008</v>
      </c>
      <c r="D15" s="4">
        <f>[2]SOCINUS!Q78</f>
        <v>201.50756666666669</v>
      </c>
    </row>
    <row r="16" spans="1:4">
      <c r="A16" s="6" t="s">
        <v>278</v>
      </c>
      <c r="B16" s="4">
        <f>'[2]San Miguel'!N15</f>
        <v>49012.395000000011</v>
      </c>
      <c r="C16" s="4">
        <f>'[2]San Miguel'!O15</f>
        <v>4084.3662500000009</v>
      </c>
      <c r="D16" s="4">
        <f>'[2]San Miguel'!P15</f>
        <v>136.1455416666667</v>
      </c>
    </row>
    <row r="17" spans="1:4">
      <c r="A17" s="6" t="s">
        <v>279</v>
      </c>
      <c r="B17" s="4">
        <f>'[2]SANTA ROSA DE LIMA (ASINORLU)'!N33</f>
        <v>14228.518000000002</v>
      </c>
      <c r="C17" s="4">
        <f>'[2]SANTA ROSA DE LIMA (ASINORLU)'!O33</f>
        <v>1185.7098333333336</v>
      </c>
      <c r="D17" s="4">
        <f>'[2]SANTA ROSA DE LIMA (ASINORLU)'!P33</f>
        <v>39.523661111111117</v>
      </c>
    </row>
    <row r="18" spans="1:4">
      <c r="A18" s="6" t="s">
        <v>280</v>
      </c>
      <c r="B18" s="3">
        <f>[2]Suchitoto!O5</f>
        <v>1118</v>
      </c>
      <c r="C18" s="3">
        <f>[2]Suchitoto!P5</f>
        <v>93.166666666666671</v>
      </c>
      <c r="D18" s="3">
        <f>[2]Suchitoto!Q5</f>
        <v>3.1055555555555556</v>
      </c>
    </row>
    <row r="19" spans="1:4">
      <c r="A19" s="6" t="s">
        <v>281</v>
      </c>
      <c r="B19" s="3">
        <f>[2]CINQUERA!O7</f>
        <v>475.5</v>
      </c>
      <c r="C19" s="3">
        <f>[2]CINQUERA!P7</f>
        <v>39.625</v>
      </c>
      <c r="D19" s="3">
        <f>[2]CINQUERA!Q7</f>
        <v>1.3208333333333333</v>
      </c>
    </row>
    <row r="20" spans="1:4">
      <c r="A20" s="7" t="s">
        <v>282</v>
      </c>
      <c r="B20" s="8">
        <f>[2]CHALATENANGO!O11</f>
        <v>11466.079999999998</v>
      </c>
      <c r="C20" s="9">
        <f>[2]CHALATENANGO!P11</f>
        <v>955.50666666666655</v>
      </c>
      <c r="D20" s="10">
        <f>[2]CHALATENANGO!Q11</f>
        <v>31.850222222222218</v>
      </c>
    </row>
    <row r="21" spans="1:4">
      <c r="A21" s="7" t="s">
        <v>283</v>
      </c>
      <c r="B21" s="8">
        <f>[2]AMUCHADES!O20</f>
        <v>1615.8300000000002</v>
      </c>
      <c r="C21" s="9">
        <f>[2]AMUCHADES!P20</f>
        <v>134.6525</v>
      </c>
      <c r="D21" s="10">
        <f>[2]AMUCHADES!Q20</f>
        <v>4.4884166666666667</v>
      </c>
    </row>
    <row r="22" spans="1:4">
      <c r="A22" s="1"/>
      <c r="B22" s="4">
        <f>SUM(B5:B21)</f>
        <v>1111188.2120000003</v>
      </c>
      <c r="C22" s="4">
        <f t="shared" ref="C22:D22" si="0">SUM(C5:C21)</f>
        <v>92599.017666666681</v>
      </c>
      <c r="D22" s="4">
        <f t="shared" si="0"/>
        <v>3086.6339222222227</v>
      </c>
    </row>
    <row r="30" spans="1:4">
      <c r="A30" s="32"/>
      <c r="B30" s="185"/>
      <c r="C30" s="185"/>
      <c r="D30" s="86"/>
    </row>
    <row r="31" spans="1:4">
      <c r="A31" s="87"/>
      <c r="B31" s="93"/>
      <c r="C31" s="93"/>
      <c r="D31" s="86"/>
    </row>
    <row r="32" spans="1:4">
      <c r="A32" s="88"/>
      <c r="B32" s="32"/>
      <c r="C32" s="89"/>
      <c r="D32" s="90"/>
    </row>
    <row r="33" spans="1:4">
      <c r="A33" s="88"/>
      <c r="B33" s="32"/>
      <c r="C33" s="89"/>
      <c r="D33" s="90"/>
    </row>
    <row r="34" spans="1:4">
      <c r="A34" s="88"/>
      <c r="B34" s="32"/>
      <c r="C34" s="89"/>
      <c r="D34" s="90"/>
    </row>
    <row r="35" spans="1:4">
      <c r="A35" s="88"/>
      <c r="B35" s="32"/>
      <c r="C35" s="89"/>
      <c r="D35" s="90"/>
    </row>
    <row r="36" spans="1:4">
      <c r="A36" s="88"/>
      <c r="B36" s="32"/>
      <c r="C36" s="89"/>
      <c r="D36" s="90"/>
    </row>
    <row r="37" spans="1:4">
      <c r="A37" s="88"/>
      <c r="B37" s="32"/>
      <c r="C37" s="89"/>
      <c r="D37" s="90"/>
    </row>
    <row r="38" spans="1:4">
      <c r="A38" s="88"/>
      <c r="B38" s="32"/>
      <c r="C38" s="89"/>
      <c r="D38" s="90"/>
    </row>
    <row r="39" spans="1:4">
      <c r="A39" s="88"/>
      <c r="B39" s="32"/>
      <c r="C39" s="89"/>
      <c r="D39" s="90"/>
    </row>
    <row r="40" spans="1:4">
      <c r="A40" s="88"/>
      <c r="B40" s="32"/>
      <c r="C40" s="89"/>
      <c r="D40" s="90"/>
    </row>
    <row r="41" spans="1:4">
      <c r="A41" s="88"/>
      <c r="B41" s="32"/>
      <c r="C41" s="89"/>
      <c r="D41" s="90"/>
    </row>
    <row r="42" spans="1:4">
      <c r="A42" s="88"/>
      <c r="B42" s="32"/>
      <c r="C42" s="89"/>
      <c r="D42" s="90"/>
    </row>
    <row r="43" spans="1:4">
      <c r="A43" s="88"/>
      <c r="B43" s="32"/>
      <c r="C43" s="89"/>
      <c r="D43" s="90"/>
    </row>
    <row r="44" spans="1:4">
      <c r="A44" s="88"/>
      <c r="B44" s="32"/>
      <c r="C44" s="89"/>
      <c r="D44" s="90"/>
    </row>
    <row r="45" spans="1:4">
      <c r="A45" s="88"/>
      <c r="B45" s="32"/>
      <c r="C45" s="89"/>
      <c r="D45" s="90"/>
    </row>
    <row r="46" spans="1:4">
      <c r="A46" s="32"/>
      <c r="B46" s="32"/>
      <c r="C46" s="89"/>
      <c r="D46" s="90"/>
    </row>
    <row r="47" spans="1:4">
      <c r="A47" s="32"/>
      <c r="B47" s="91"/>
      <c r="C47" s="92"/>
      <c r="D47" s="90"/>
    </row>
  </sheetData>
  <mergeCells count="1">
    <mergeCell ref="B30:C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MUNICIPIOS 2011</vt:lpstr>
      <vt:lpstr>EMPRESAS 2011</vt:lpstr>
      <vt:lpstr>BASE DE DATOS 2012</vt:lpstr>
      <vt:lpstr>CONSOLIDADO 2012</vt:lpstr>
      <vt:lpstr>CONSOLIDADO 2013</vt:lpstr>
      <vt:lpstr>EMPRESAS 2013</vt:lpstr>
      <vt:lpstr>DESECHOS MUNICIPIO 2014</vt:lpstr>
      <vt:lpstr>DESECHOS RELLENOS 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wcorea</dc:creator>
  <cp:lastModifiedBy>hs</cp:lastModifiedBy>
  <dcterms:created xsi:type="dcterms:W3CDTF">2015-11-27T18:11:04Z</dcterms:created>
  <dcterms:modified xsi:type="dcterms:W3CDTF">2016-11-07T20:28:49Z</dcterms:modified>
</cp:coreProperties>
</file>