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7496" windowHeight="7992"/>
  </bookViews>
  <sheets>
    <sheet name="DESECHOS MUNICIPIO 2014" sheetId="1" r:id="rId1"/>
    <sheet name="TOTAL DE TONELADAS DEPOSITADAS " sheetId="2" r:id="rId2"/>
    <sheet name="BASE DE DATOS 2012" sheetId="3" r:id="rId3"/>
  </sheets>
  <externalReferences>
    <externalReference r:id="rId4"/>
  </externalReferences>
  <definedNames>
    <definedName name="_xlnm.Print_Area" localSheetId="2">'BASE DE DATOS 2012'!$A$1:$I$282</definedName>
    <definedName name="_xlnm.Print_Area" localSheetId="1">'TOTAL DE TONELADAS DEPOSITADAS '!$A$1:$O$73</definedName>
  </definedNames>
  <calcPr calcId="125725"/>
</workbook>
</file>

<file path=xl/calcChain.xml><?xml version="1.0" encoding="utf-8"?>
<calcChain xmlns="http://schemas.openxmlformats.org/spreadsheetml/2006/main">
  <c r="C354" i="1"/>
  <c r="C353"/>
  <c r="C352"/>
  <c r="C351"/>
  <c r="C350"/>
  <c r="C349"/>
  <c r="C348"/>
  <c r="C347"/>
  <c r="C346"/>
  <c r="C345"/>
  <c r="C344"/>
  <c r="C343"/>
  <c r="C342"/>
  <c r="C341"/>
  <c r="C340"/>
  <c r="C355" l="1"/>
  <c r="D346" s="1"/>
  <c r="D340" l="1"/>
  <c r="D348"/>
  <c r="D343"/>
  <c r="D345"/>
  <c r="D351"/>
  <c r="D350"/>
  <c r="D342"/>
  <c r="D352"/>
  <c r="D344"/>
  <c r="D341"/>
  <c r="D349"/>
  <c r="D347"/>
  <c r="D353"/>
  <c r="D354"/>
  <c r="D355" l="1"/>
  <c r="H281" i="3"/>
  <c r="E281"/>
  <c r="H280"/>
  <c r="E280"/>
  <c r="H279"/>
  <c r="G279"/>
  <c r="F279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E258"/>
  <c r="H257"/>
  <c r="G257"/>
  <c r="F257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B209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E208"/>
  <c r="E207"/>
  <c r="E206"/>
  <c r="E205"/>
  <c r="B205"/>
  <c r="B206" s="1"/>
  <c r="B207" s="1"/>
  <c r="E204"/>
  <c r="E203"/>
  <c r="E202"/>
  <c r="H201"/>
  <c r="G201"/>
  <c r="F201"/>
  <c r="E199"/>
  <c r="E198"/>
  <c r="E197"/>
  <c r="E196"/>
  <c r="E195"/>
  <c r="E194"/>
  <c r="E193"/>
  <c r="E192"/>
  <c r="E191"/>
  <c r="E190"/>
  <c r="E189"/>
  <c r="B189"/>
  <c r="B190" s="1"/>
  <c r="B191" s="1"/>
  <c r="B192" s="1"/>
  <c r="B193" s="1"/>
  <c r="B194" s="1"/>
  <c r="B195" s="1"/>
  <c r="B196" s="1"/>
  <c r="B197" s="1"/>
  <c r="B198" s="1"/>
  <c r="B199" s="1"/>
  <c r="B200" s="1"/>
  <c r="E188"/>
  <c r="E187"/>
  <c r="G186"/>
  <c r="F186"/>
  <c r="H185"/>
  <c r="E185"/>
  <c r="H184"/>
  <c r="E184"/>
  <c r="H183"/>
  <c r="E183"/>
  <c r="H182"/>
  <c r="E182"/>
  <c r="H181"/>
  <c r="E181"/>
  <c r="H180"/>
  <c r="E180"/>
  <c r="H179"/>
  <c r="E179"/>
  <c r="H178"/>
  <c r="E178"/>
  <c r="H177"/>
  <c r="E177"/>
  <c r="H176"/>
  <c r="E176"/>
  <c r="H175"/>
  <c r="E175"/>
  <c r="E186" s="1"/>
  <c r="H174"/>
  <c r="G174"/>
  <c r="F174"/>
  <c r="E173"/>
  <c r="E172"/>
  <c r="E171"/>
  <c r="E170"/>
  <c r="E169"/>
  <c r="E168"/>
  <c r="B168"/>
  <c r="B169" s="1"/>
  <c r="B170" s="1"/>
  <c r="B171" s="1"/>
  <c r="B172" s="1"/>
  <c r="B173" s="1"/>
  <c r="E167"/>
  <c r="E174" s="1"/>
  <c r="H166"/>
  <c r="G166"/>
  <c r="F166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B84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E83"/>
  <c r="E166" s="1"/>
  <c r="E82"/>
  <c r="E81"/>
  <c r="H80"/>
  <c r="G80"/>
  <c r="F80"/>
  <c r="E78"/>
  <c r="E77"/>
  <c r="E76"/>
  <c r="E75"/>
  <c r="E74"/>
  <c r="E73"/>
  <c r="E72"/>
  <c r="E71"/>
  <c r="E70"/>
  <c r="E69"/>
  <c r="E68"/>
  <c r="E67"/>
  <c r="E66"/>
  <c r="E65"/>
  <c r="E64"/>
  <c r="B64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E63"/>
  <c r="K62"/>
  <c r="E62"/>
  <c r="K61"/>
  <c r="E61"/>
  <c r="E60"/>
  <c r="E59"/>
  <c r="E58"/>
  <c r="E57"/>
  <c r="E56"/>
  <c r="E55"/>
  <c r="E54"/>
  <c r="E53"/>
  <c r="E52"/>
  <c r="E51"/>
  <c r="E50"/>
  <c r="H49"/>
  <c r="G49"/>
  <c r="F49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B2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E20"/>
  <c r="E19"/>
  <c r="E18"/>
  <c r="E17"/>
  <c r="B17"/>
  <c r="B18" s="1"/>
  <c r="B19" s="1"/>
  <c r="E16"/>
  <c r="E15"/>
  <c r="E14"/>
  <c r="E13"/>
  <c r="E12"/>
  <c r="B12"/>
  <c r="B13" s="1"/>
  <c r="B14" s="1"/>
  <c r="B15" s="1"/>
  <c r="E11"/>
  <c r="E49" s="1"/>
  <c r="H10"/>
  <c r="G10"/>
  <c r="G282" s="1"/>
  <c r="F10"/>
  <c r="F282" s="1"/>
  <c r="E9"/>
  <c r="E8"/>
  <c r="E7"/>
  <c r="E6"/>
  <c r="B6"/>
  <c r="B7" s="1"/>
  <c r="B8" s="1"/>
  <c r="B9" s="1"/>
  <c r="A6"/>
  <c r="A7" s="1"/>
  <c r="A8" s="1"/>
  <c r="A9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8" s="1"/>
  <c r="A39" s="1"/>
  <c r="A40" s="1"/>
  <c r="A41" s="1"/>
  <c r="A42" s="1"/>
  <c r="A43" s="1"/>
  <c r="A44" s="1"/>
  <c r="A45" s="1"/>
  <c r="A46" s="1"/>
  <c r="A35" s="1"/>
  <c r="A36" s="1"/>
  <c r="A37" s="1"/>
  <c r="A47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7" s="1"/>
  <c r="A168" s="1"/>
  <c r="A169" s="1"/>
  <c r="A170" s="1"/>
  <c r="A171" s="1"/>
  <c r="A172" s="1"/>
  <c r="A173" s="1"/>
  <c r="A175" s="1"/>
  <c r="A176" s="1"/>
  <c r="A177" s="1"/>
  <c r="A178" s="1"/>
  <c r="A179" s="1"/>
  <c r="A180" s="1"/>
  <c r="A181" s="1"/>
  <c r="A182" s="1"/>
  <c r="A183" s="1"/>
  <c r="A184" s="1"/>
  <c r="A185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80" s="1"/>
  <c r="A281" s="1"/>
  <c r="E5"/>
  <c r="E10" s="1"/>
  <c r="D336" i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D309"/>
  <c r="A294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D289"/>
  <c r="A277"/>
  <c r="A278" s="1"/>
  <c r="A279" s="1"/>
  <c r="A280" s="1"/>
  <c r="A281" s="1"/>
  <c r="A282" s="1"/>
  <c r="A283" s="1"/>
  <c r="A284" s="1"/>
  <c r="A285" s="1"/>
  <c r="A286" s="1"/>
  <c r="A287" s="1"/>
  <c r="A288" s="1"/>
  <c r="D272"/>
  <c r="A260"/>
  <c r="A261" s="1"/>
  <c r="A262" s="1"/>
  <c r="A263" s="1"/>
  <c r="A264" s="1"/>
  <c r="A265" s="1"/>
  <c r="A266" s="1"/>
  <c r="A267" s="1"/>
  <c r="A268" s="1"/>
  <c r="A269" s="1"/>
  <c r="A270" s="1"/>
  <c r="A271" s="1"/>
  <c r="D255"/>
  <c r="A237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D23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D208"/>
  <c r="A183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D178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D156"/>
  <c r="A135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D130"/>
  <c r="A109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D104"/>
  <c r="A89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D79"/>
  <c r="A47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D34"/>
  <c r="A26"/>
  <c r="A27" s="1"/>
  <c r="A28" s="1"/>
  <c r="A29" s="1"/>
  <c r="A30" s="1"/>
  <c r="A31" s="1"/>
  <c r="A32" s="1"/>
  <c r="A33" s="1"/>
  <c r="D19"/>
  <c r="A8"/>
  <c r="A9" s="1"/>
  <c r="A10" s="1"/>
  <c r="A11" s="1"/>
  <c r="A12" s="1"/>
  <c r="A13" s="1"/>
  <c r="A14" s="1"/>
  <c r="A15" s="1"/>
  <c r="A16" s="1"/>
  <c r="A17" s="1"/>
  <c r="A18" s="1"/>
  <c r="D23" i="2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B24" l="1"/>
  <c r="E279" i="3"/>
  <c r="E80"/>
  <c r="H186"/>
  <c r="H282" s="1"/>
  <c r="E201"/>
  <c r="E257"/>
  <c r="D24" i="2"/>
  <c r="C24"/>
  <c r="E282" i="3" l="1"/>
</calcChain>
</file>

<file path=xl/sharedStrings.xml><?xml version="1.0" encoding="utf-8"?>
<sst xmlns="http://schemas.openxmlformats.org/spreadsheetml/2006/main" count="1432" uniqueCount="352">
  <si>
    <t>DEPARTAMENTO</t>
  </si>
  <si>
    <t>MUNICIPIO/EMPRESA</t>
  </si>
  <si>
    <t>TOTAL DEPOSITADO AÑO 2014</t>
  </si>
  <si>
    <t>Ahuachapan</t>
  </si>
  <si>
    <t>San Francisco Menendez</t>
  </si>
  <si>
    <t>Ahuachapán</t>
  </si>
  <si>
    <t>Concepción de Ataco</t>
  </si>
  <si>
    <t>Turin</t>
  </si>
  <si>
    <t>Atiquizaya</t>
  </si>
  <si>
    <t>El Refugio</t>
  </si>
  <si>
    <t>San Lorenzo</t>
  </si>
  <si>
    <t>Apaneca</t>
  </si>
  <si>
    <t>Jujutla</t>
  </si>
  <si>
    <t>San Pedro Puxtla</t>
  </si>
  <si>
    <t>Tacuba</t>
  </si>
  <si>
    <t>Guaymango</t>
  </si>
  <si>
    <t>Cabañas</t>
  </si>
  <si>
    <t>Sensuntepeque</t>
  </si>
  <si>
    <t>Cinquera</t>
  </si>
  <si>
    <t>Jutiapa</t>
  </si>
  <si>
    <t>Ilobasco</t>
  </si>
  <si>
    <t>San Isidro</t>
  </si>
  <si>
    <t>Victoria</t>
  </si>
  <si>
    <t>Dolores</t>
  </si>
  <si>
    <t>Guacotecti</t>
  </si>
  <si>
    <t>Tejutepeque</t>
  </si>
  <si>
    <t>Chalatenango</t>
  </si>
  <si>
    <t>Citalá</t>
  </si>
  <si>
    <t>Nueva Concepción</t>
  </si>
  <si>
    <t>Tejutla</t>
  </si>
  <si>
    <t>La Reina</t>
  </si>
  <si>
    <t>El Paraiso</t>
  </si>
  <si>
    <t>La Palma</t>
  </si>
  <si>
    <t>San Rafael</t>
  </si>
  <si>
    <t>Concepción Quezaltepeque</t>
  </si>
  <si>
    <t>Agua Caliente</t>
  </si>
  <si>
    <t>Santa Rita</t>
  </si>
  <si>
    <t>Dulce Nombre de María</t>
  </si>
  <si>
    <t>San Ignacio</t>
  </si>
  <si>
    <t>Comalapa</t>
  </si>
  <si>
    <t>San Miguel de Mercedes</t>
  </si>
  <si>
    <t>Azacualpa</t>
  </si>
  <si>
    <t>La Laguna</t>
  </si>
  <si>
    <t>Ojos de Agua</t>
  </si>
  <si>
    <t>San Francisco Morazán</t>
  </si>
  <si>
    <t>San Antonio los Ranchos</t>
  </si>
  <si>
    <t>El Carrizal</t>
  </si>
  <si>
    <t>San Luis del Carmen</t>
  </si>
  <si>
    <t>Arcatao</t>
  </si>
  <si>
    <t>Las Flores</t>
  </si>
  <si>
    <t>San José Cancasque</t>
  </si>
  <si>
    <t>San Fernando</t>
  </si>
  <si>
    <t>Potonico</t>
  </si>
  <si>
    <t>San Francisco Lempa</t>
  </si>
  <si>
    <t>Nueva Trinidad</t>
  </si>
  <si>
    <t>Las Vueltas</t>
  </si>
  <si>
    <t>Nombre de Jesús</t>
  </si>
  <si>
    <t>San Isidro Labrador</t>
  </si>
  <si>
    <t>San Antonio de La Cruz</t>
  </si>
  <si>
    <t>Cuscatlán</t>
  </si>
  <si>
    <t>Cojutepeque</t>
  </si>
  <si>
    <t xml:space="preserve">El Carmen </t>
  </si>
  <si>
    <t>El Rosario</t>
  </si>
  <si>
    <t>Monte San Juan</t>
  </si>
  <si>
    <t>Oratorio de Concepción</t>
  </si>
  <si>
    <t>San Bartolomé Perulapía</t>
  </si>
  <si>
    <t>San Cristobal</t>
  </si>
  <si>
    <t>San José Guayabal</t>
  </si>
  <si>
    <t>San Pedro Perulapán</t>
  </si>
  <si>
    <t>San Rafael Cedros</t>
  </si>
  <si>
    <t>Candelaria</t>
  </si>
  <si>
    <t>San Ramón</t>
  </si>
  <si>
    <t>Santa Cruz Analquito</t>
  </si>
  <si>
    <t>Suchitoto</t>
  </si>
  <si>
    <t>Tenancingo</t>
  </si>
  <si>
    <t>Santa Cruz Michapa</t>
  </si>
  <si>
    <t>La Libertad</t>
  </si>
  <si>
    <t>Zaragoza</t>
  </si>
  <si>
    <t>San José Villanueva</t>
  </si>
  <si>
    <t>Tamanique</t>
  </si>
  <si>
    <t>Nuevo Cuscatlán</t>
  </si>
  <si>
    <t>Antiguo Cuscatlán</t>
  </si>
  <si>
    <t>Chiltiupán</t>
  </si>
  <si>
    <t>Ciudad Arce</t>
  </si>
  <si>
    <t>Jayaque</t>
  </si>
  <si>
    <t>Jicalapa</t>
  </si>
  <si>
    <t>Sacacoyo</t>
  </si>
  <si>
    <t>San Juan Opico</t>
  </si>
  <si>
    <t>Talnique</t>
  </si>
  <si>
    <t>Tepecoyo</t>
  </si>
  <si>
    <t>Teotepeque</t>
  </si>
  <si>
    <t>Santa Tecla</t>
  </si>
  <si>
    <t>Quezaltepeque</t>
  </si>
  <si>
    <t>Comasagua</t>
  </si>
  <si>
    <t>Colón</t>
  </si>
  <si>
    <t>Huizucar</t>
  </si>
  <si>
    <t>San Matias</t>
  </si>
  <si>
    <t>San Pablo Tacachico</t>
  </si>
  <si>
    <t>La Paz</t>
  </si>
  <si>
    <t>San Luis Talpa</t>
  </si>
  <si>
    <t>Santiago Nonualco</t>
  </si>
  <si>
    <t>Cuyultitán</t>
  </si>
  <si>
    <t>San Juan Talpa</t>
  </si>
  <si>
    <t>San Rafael Obrajuelo</t>
  </si>
  <si>
    <t>San Juan Nonualco</t>
  </si>
  <si>
    <t>Olocuilta</t>
  </si>
  <si>
    <t xml:space="preserve">El Rosario </t>
  </si>
  <si>
    <t>San Luis la Herradura</t>
  </si>
  <si>
    <t>San Pedro Masahuat</t>
  </si>
  <si>
    <t>San Francisco Chinameca</t>
  </si>
  <si>
    <t>Paraiso de Osorio</t>
  </si>
  <si>
    <t>San Miguel Tepzontes</t>
  </si>
  <si>
    <t>San Antonio Masahuat</t>
  </si>
  <si>
    <t>San Emigdio</t>
  </si>
  <si>
    <t>San Juan Tepezontes</t>
  </si>
  <si>
    <t>Santa María Ostuma</t>
  </si>
  <si>
    <t>Mercedes la Ceiba</t>
  </si>
  <si>
    <t>Jerusalén</t>
  </si>
  <si>
    <t>San Pedro Nonualco</t>
  </si>
  <si>
    <t>Zacatecoluca</t>
  </si>
  <si>
    <t>Tapalhuaca</t>
  </si>
  <si>
    <t>La Unión</t>
  </si>
  <si>
    <t>San Alejo</t>
  </si>
  <si>
    <t>Conchagüa</t>
  </si>
  <si>
    <t>Yucuaquin</t>
  </si>
  <si>
    <t>El Carmen</t>
  </si>
  <si>
    <t>Yayantique</t>
  </si>
  <si>
    <t>Intipucá</t>
  </si>
  <si>
    <t>Anamorós</t>
  </si>
  <si>
    <t>Bolívar</t>
  </si>
  <si>
    <t>Concepción de Oriente</t>
  </si>
  <si>
    <t>El Sauce</t>
  </si>
  <si>
    <t>Lislique</t>
  </si>
  <si>
    <t>Nueva Esparta</t>
  </si>
  <si>
    <t>Polorós</t>
  </si>
  <si>
    <t>San José La Fuente</t>
  </si>
  <si>
    <t>Santa Rosa de Lima</t>
  </si>
  <si>
    <t>Pasaquina</t>
  </si>
  <si>
    <t>Meanguera del Golfo</t>
  </si>
  <si>
    <t>Morazán</t>
  </si>
  <si>
    <t>Arambala</t>
  </si>
  <si>
    <t>El Divisadero</t>
  </si>
  <si>
    <t>Gualococti</t>
  </si>
  <si>
    <t>Joateca</t>
  </si>
  <si>
    <t>Jocoro</t>
  </si>
  <si>
    <t>Lolotiquillo</t>
  </si>
  <si>
    <t>San Francisco Gotera</t>
  </si>
  <si>
    <t>Oscicala</t>
  </si>
  <si>
    <t>Chilanga</t>
  </si>
  <si>
    <t>Sociedad</t>
  </si>
  <si>
    <t>Sensembra</t>
  </si>
  <si>
    <t>Delicias de Concepción</t>
  </si>
  <si>
    <t>Cacaopera</t>
  </si>
  <si>
    <t>Yoloaiquin</t>
  </si>
  <si>
    <t>Yamabal</t>
  </si>
  <si>
    <t>San Carlos</t>
  </si>
  <si>
    <t>San Simón</t>
  </si>
  <si>
    <t>Guatajiagüa</t>
  </si>
  <si>
    <t>Perquin</t>
  </si>
  <si>
    <t>Meanguera</t>
  </si>
  <si>
    <t>Jocoaitique</t>
  </si>
  <si>
    <t>Corinto</t>
  </si>
  <si>
    <t>Torola</t>
  </si>
  <si>
    <t>San Miguel</t>
  </si>
  <si>
    <t>Uluazapa</t>
  </si>
  <si>
    <t>Comacarán</t>
  </si>
  <si>
    <t>Quelepa</t>
  </si>
  <si>
    <t>Chirilagüa</t>
  </si>
  <si>
    <t>Nueva Guadalupe</t>
  </si>
  <si>
    <t>San Antonio del Mosco</t>
  </si>
  <si>
    <t>Lolotique</t>
  </si>
  <si>
    <t>Carolina</t>
  </si>
  <si>
    <t>San Gerardo</t>
  </si>
  <si>
    <t>Nuevo Edén de San Juan</t>
  </si>
  <si>
    <t>San Luis de la Reina</t>
  </si>
  <si>
    <t>Sesori</t>
  </si>
  <si>
    <t>Chapeltique</t>
  </si>
  <si>
    <t>Ciudad Barrios</t>
  </si>
  <si>
    <t>Moncagua</t>
  </si>
  <si>
    <t>Chinameca</t>
  </si>
  <si>
    <t>San Rafael Oriente</t>
  </si>
  <si>
    <t>San Jorge</t>
  </si>
  <si>
    <t>El Tránsito</t>
  </si>
  <si>
    <t>San Salvador</t>
  </si>
  <si>
    <t>Santiago Texacuango</t>
  </si>
  <si>
    <t>Santo Tomas</t>
  </si>
  <si>
    <t>Soyapango</t>
  </si>
  <si>
    <t>Ilopango</t>
  </si>
  <si>
    <t>Mejicanos</t>
  </si>
  <si>
    <t>Ciudad Delgado</t>
  </si>
  <si>
    <t>San Marcos</t>
  </si>
  <si>
    <t>Apopa</t>
  </si>
  <si>
    <t>Ayutuxtepeque</t>
  </si>
  <si>
    <t>El Paisnal</t>
  </si>
  <si>
    <t>Tonacatepeque</t>
  </si>
  <si>
    <t>Aguilares</t>
  </si>
  <si>
    <t>Cuscatancingo</t>
  </si>
  <si>
    <t>Guazapa</t>
  </si>
  <si>
    <t>Panchimalco</t>
  </si>
  <si>
    <t>Nejapa</t>
  </si>
  <si>
    <t>Rosario de Mora</t>
  </si>
  <si>
    <t>San Martín</t>
  </si>
  <si>
    <t>San Vicente</t>
  </si>
  <si>
    <t>San Sebastián</t>
  </si>
  <si>
    <t>Apastepeque</t>
  </si>
  <si>
    <t>Santo Domingo</t>
  </si>
  <si>
    <t>Verapaz</t>
  </si>
  <si>
    <t>San Esteban Catarina</t>
  </si>
  <si>
    <t>San Cayetano Istepeque</t>
  </si>
  <si>
    <t>Santa Clara</t>
  </si>
  <si>
    <t>Tepetitán</t>
  </si>
  <si>
    <t>Guadalupe</t>
  </si>
  <si>
    <t>San Ildefonso</t>
  </si>
  <si>
    <t>Tecoluca</t>
  </si>
  <si>
    <t>Santa Ana</t>
  </si>
  <si>
    <t>Candelaria de la Frontera</t>
  </si>
  <si>
    <t>Coatepeque</t>
  </si>
  <si>
    <t>El Porvenir</t>
  </si>
  <si>
    <t>San Sebastián Salitrillo</t>
  </si>
  <si>
    <t>El Congo</t>
  </si>
  <si>
    <t>Chalchuapa</t>
  </si>
  <si>
    <t>Masahuat</t>
  </si>
  <si>
    <t>Metapán</t>
  </si>
  <si>
    <t>San Antonio el Pajonal</t>
  </si>
  <si>
    <t>Santiago de la Frontera</t>
  </si>
  <si>
    <t>Texistepeque</t>
  </si>
  <si>
    <t>Santa Rosa Guachipilin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</si>
  <si>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</si>
  <si>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</si>
  <si>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</si>
  <si>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</si>
  <si>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</si>
  <si>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</si>
  <si>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</si>
  <si>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</si>
  <si>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Nahuilingo</t>
  </si>
  <si>
    <t>Salcoatitán</t>
  </si>
  <si>
    <t>San Antonio del Monte</t>
  </si>
  <si>
    <t>San Julián (Relleno)</t>
  </si>
  <si>
    <t>Santa Catarina Masahuat</t>
  </si>
  <si>
    <t>Sonzacate</t>
  </si>
  <si>
    <t>Santo Domingo de Guzmán</t>
  </si>
  <si>
    <t>Santa Isabel Ishuatan</t>
  </si>
  <si>
    <t>Usulután</t>
  </si>
  <si>
    <t>Puerto El Triunfo</t>
  </si>
  <si>
    <t>Concepción Batres</t>
  </si>
  <si>
    <t>Ereguayquin</t>
  </si>
  <si>
    <t>Jiquilisco</t>
  </si>
  <si>
    <t>Jucuarán</t>
  </si>
  <si>
    <t>Santa María</t>
  </si>
  <si>
    <t>Estanzuelas</t>
  </si>
  <si>
    <t>San Buenaventura</t>
  </si>
  <si>
    <t>Santa Elena</t>
  </si>
  <si>
    <t>California</t>
  </si>
  <si>
    <t>Santiago de María</t>
  </si>
  <si>
    <t>Tecapán</t>
  </si>
  <si>
    <t>San Francisco Javier</t>
  </si>
  <si>
    <t>Jucuapa</t>
  </si>
  <si>
    <t>Alegría</t>
  </si>
  <si>
    <t>El Triunfo</t>
  </si>
  <si>
    <t>Ozatlán</t>
  </si>
  <si>
    <t>San Agustín</t>
  </si>
  <si>
    <t>Berlín</t>
  </si>
  <si>
    <t>Nueva Granada</t>
  </si>
  <si>
    <t>Mercedes Umaña</t>
  </si>
  <si>
    <t>San Dionisio</t>
  </si>
  <si>
    <t>RELLENOS SANITARIOS</t>
  </si>
  <si>
    <t>SAN FRANCISCO MENENDEZ</t>
  </si>
  <si>
    <t>ATIQUIZAYA</t>
  </si>
  <si>
    <t>SANTA ANA</t>
  </si>
  <si>
    <t>LA LIBERTAD</t>
  </si>
  <si>
    <t>ISHUATAN</t>
  </si>
  <si>
    <t>CAPSA</t>
  </si>
  <si>
    <t>MIDES</t>
  </si>
  <si>
    <t>MEANGUERA</t>
  </si>
  <si>
    <t>PERQUIN</t>
  </si>
  <si>
    <t>CORINTO</t>
  </si>
  <si>
    <t>SOCINUS</t>
  </si>
  <si>
    <t>SAN MIGUEL</t>
  </si>
  <si>
    <t>ASINORLU</t>
  </si>
  <si>
    <t>SUCHITOTO</t>
  </si>
  <si>
    <t>CINQUERA</t>
  </si>
  <si>
    <t>AMUSNOR (CHALATENANGO</t>
  </si>
  <si>
    <t>AMUCHADES</t>
  </si>
  <si>
    <t>Nº</t>
  </si>
  <si>
    <t>MUNICIPIOS</t>
  </si>
  <si>
    <t>POBLACION PROYECTADA 2014</t>
  </si>
  <si>
    <t>DESECHOS EN RELLENO (Ton/dia)</t>
  </si>
  <si>
    <t>NOMBRE RELLENO RECIBE/OPERADOR</t>
  </si>
  <si>
    <t>TOTAL</t>
  </si>
  <si>
    <t>URBANA</t>
  </si>
  <si>
    <t>RURAL</t>
  </si>
  <si>
    <t>ATIQUIZAYA/ATIQUIZAYA</t>
  </si>
  <si>
    <t>Concepción de ataco</t>
  </si>
  <si>
    <t>SUB TOTAL</t>
  </si>
  <si>
    <t>SONSONATE/CAPSA</t>
  </si>
  <si>
    <t xml:space="preserve">San Sebastian Salitrillo </t>
  </si>
  <si>
    <t>Candelaria La Frontera</t>
  </si>
  <si>
    <t xml:space="preserve">San Julián </t>
  </si>
  <si>
    <t>Empresas (estimado)</t>
  </si>
  <si>
    <t>COMPOSTERA</t>
  </si>
  <si>
    <t>SUCHITOTO/SUCHITOTO</t>
  </si>
  <si>
    <t>LA LIBERTAD/PULSEM</t>
  </si>
  <si>
    <t>Puerto de La Libertad</t>
  </si>
  <si>
    <t xml:space="preserve">EL Rosario </t>
  </si>
  <si>
    <t>CORINTO/CORINTO</t>
  </si>
  <si>
    <t>MEANGUERA/MEANGUERA</t>
  </si>
  <si>
    <t>NEJAPA/MIDES</t>
  </si>
  <si>
    <t>TEJUTLA/AMUSNOR</t>
  </si>
  <si>
    <t>DESCONOCIDO</t>
  </si>
  <si>
    <t>San Miguel Tepezontes</t>
  </si>
  <si>
    <t>Perquín</t>
  </si>
  <si>
    <t>PERQUIN/PERQUIN</t>
  </si>
  <si>
    <t>SAN MIGUEL/SAN MIGUEL</t>
  </si>
  <si>
    <t>Yucuaiquin</t>
  </si>
  <si>
    <t>San Francisco Menéndez</t>
  </si>
  <si>
    <t>S. FRAN.MENÉNDEZ/S.F.M.</t>
  </si>
  <si>
    <t>USULUTAN/SOCINUS</t>
  </si>
  <si>
    <t>SANTA ROSA/ASINORLU</t>
  </si>
  <si>
    <t>Bolivar</t>
  </si>
  <si>
    <t>San Jose La Fuente</t>
  </si>
  <si>
    <t>Poloros</t>
  </si>
  <si>
    <t>Anamoros</t>
  </si>
  <si>
    <t>Concepcion de Oriente</t>
  </si>
  <si>
    <t>Lolotoquillo</t>
  </si>
  <si>
    <t>San isidro</t>
  </si>
  <si>
    <t>TOTAL PAIS</t>
  </si>
  <si>
    <t>TOTALES DE TONELADAS DEPOSITADOS EN 2014</t>
  </si>
  <si>
    <t>Generacion por Departamentos 2014</t>
  </si>
  <si>
    <t>Municipio</t>
  </si>
  <si>
    <t>Total depositado anualmente (ton)</t>
  </si>
  <si>
    <t>Porcentaje</t>
  </si>
  <si>
    <t>SAN SALVADOR</t>
  </si>
  <si>
    <t>SONSONATE</t>
  </si>
  <si>
    <t>USULUTAN</t>
  </si>
  <si>
    <t>LA PAZ</t>
  </si>
  <si>
    <t>SAN VICENTE</t>
  </si>
  <si>
    <t>LA UNIÓN</t>
  </si>
  <si>
    <t>CHALATENANGO</t>
  </si>
  <si>
    <t>AHUACHAPAN</t>
  </si>
  <si>
    <t>CUSCATLAN</t>
  </si>
  <si>
    <t>CABAÑAS</t>
  </si>
  <si>
    <t>MORAZAN</t>
  </si>
  <si>
    <t>EMPRESAS</t>
  </si>
  <si>
    <t>INFORMACION SOBRE TONELADAS DEPOSITADAS EN RELLENOS SANITARIOS</t>
  </si>
  <si>
    <t>DIRECCION GENERAL DE SANEAMIENTO AMBIENTAL</t>
  </si>
  <si>
    <t xml:space="preserve">UNIDAD DE DESECHOS SOLIDOS Y PELIGROSOS </t>
  </si>
  <si>
    <t>BASE DE DATOS UNIDAD DE DESECHOS SOLIDOS DEPOSITADOS EN RELLENOS SANITARIOS DE EL SALVADOR CON BASE 2012</t>
  </si>
  <si>
    <t>MINISTERIO DE MEDIO AMBIENTE Y RECURSOS NATURALES</t>
  </si>
  <si>
    <t>MINISTERIO DE MEDIO AMBIENTE Y RECURSOS NATURALES /DIRECCION GENERAL DE SANEAMIENTO AMBIENTAL/UNIDAD DE DESECHOS SOLIDOS Y PELIGROSOS</t>
  </si>
  <si>
    <t>DIRECCION GENERAL DE SANEAMIENTO AMBIENTAL / UNIDAD DE DESECHOS SOLIDOS Y PELIGROSOS</t>
  </si>
  <si>
    <t>DESECHOS SOLIDOS DEPOSITADOS POR DEPARTAMENTO 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</si>
</sst>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0"/>
    <numFmt numFmtId="165" formatCode="0;[Red]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i/>
      <sz val="14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4" fontId="0" fillId="0" borderId="1" xfId="0" applyNumberFormat="1" applyBorder="1"/>
    <xf numFmtId="164" fontId="2" fillId="2" borderId="1" xfId="1" applyNumberFormat="1" applyFont="1" applyFill="1" applyBorder="1"/>
    <xf numFmtId="0" fontId="0" fillId="0" borderId="1" xfId="0" applyFill="1" applyBorder="1"/>
    <xf numFmtId="0" fontId="0" fillId="0" borderId="2" xfId="0" applyFill="1" applyBorder="1"/>
    <xf numFmtId="43" fontId="0" fillId="0" borderId="1" xfId="1" applyFont="1" applyBorder="1"/>
    <xf numFmtId="164" fontId="2" fillId="0" borderId="1" xfId="0" applyNumberFormat="1" applyFont="1" applyBorder="1"/>
    <xf numFmtId="2" fontId="0" fillId="0" borderId="1" xfId="0" applyNumberFormat="1" applyFont="1" applyBorder="1"/>
    <xf numFmtId="0" fontId="0" fillId="0" borderId="3" xfId="0" applyFont="1" applyBorder="1"/>
    <xf numFmtId="0" fontId="0" fillId="0" borderId="1" xfId="0" applyFont="1" applyBorder="1"/>
    <xf numFmtId="43" fontId="2" fillId="0" borderId="1" xfId="1" applyFont="1" applyBorder="1"/>
    <xf numFmtId="0" fontId="0" fillId="0" borderId="3" xfId="0" applyFont="1" applyBorder="1" applyAlignment="1">
      <alignment vertical="center"/>
    </xf>
    <xf numFmtId="0" fontId="0" fillId="0" borderId="1" xfId="0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2" fillId="0" borderId="1" xfId="0" applyNumberFormat="1" applyFont="1" applyBorder="1"/>
    <xf numFmtId="0" fontId="0" fillId="2" borderId="1" xfId="0" applyFont="1" applyFill="1" applyBorder="1"/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/>
    <xf numFmtId="4" fontId="2" fillId="4" borderId="1" xfId="0" applyNumberFormat="1" applyFont="1" applyFill="1" applyBorder="1"/>
    <xf numFmtId="0" fontId="0" fillId="2" borderId="1" xfId="0" applyFont="1" applyFill="1" applyBorder="1" applyAlignment="1">
      <alignment vertical="center"/>
    </xf>
    <xf numFmtId="4" fontId="2" fillId="2" borderId="1" xfId="0" applyNumberFormat="1" applyFont="1" applyFill="1" applyBorder="1"/>
    <xf numFmtId="0" fontId="1" fillId="2" borderId="1" xfId="0" applyFont="1" applyFill="1" applyBorder="1"/>
    <xf numFmtId="0" fontId="0" fillId="0" borderId="0" xfId="0" applyFont="1" applyBorder="1" applyAlignment="1">
      <alignment vertical="center"/>
    </xf>
    <xf numFmtId="0" fontId="1" fillId="2" borderId="0" xfId="0" applyFont="1" applyFill="1" applyBorder="1"/>
    <xf numFmtId="0" fontId="0" fillId="0" borderId="4" xfId="0" applyFont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1" fillId="0" borderId="1" xfId="0" applyFont="1" applyFill="1" applyBorder="1"/>
    <xf numFmtId="0" fontId="0" fillId="0" borderId="0" xfId="0" applyFont="1" applyBorder="1"/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0" fillId="4" borderId="1" xfId="0" applyFont="1" applyFill="1" applyBorder="1" applyAlignment="1"/>
    <xf numFmtId="0" fontId="0" fillId="2" borderId="1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3" fillId="0" borderId="1" xfId="0" applyFont="1" applyBorder="1"/>
    <xf numFmtId="165" fontId="0" fillId="0" borderId="1" xfId="0" applyNumberFormat="1" applyFont="1" applyFill="1" applyBorder="1"/>
    <xf numFmtId="4" fontId="0" fillId="0" borderId="0" xfId="0" applyNumberFormat="1"/>
    <xf numFmtId="0" fontId="3" fillId="0" borderId="1" xfId="0" applyFont="1" applyBorder="1" applyAlignment="1">
      <alignment horizontal="right"/>
    </xf>
    <xf numFmtId="43" fontId="3" fillId="0" borderId="1" xfId="1" applyFont="1" applyBorder="1"/>
    <xf numFmtId="0" fontId="0" fillId="0" borderId="0" xfId="0" applyBorder="1"/>
    <xf numFmtId="0" fontId="3" fillId="0" borderId="0" xfId="0" applyFont="1" applyBorder="1"/>
    <xf numFmtId="165" fontId="0" fillId="0" borderId="0" xfId="0" applyNumberFormat="1" applyFont="1" applyFill="1" applyBorder="1"/>
    <xf numFmtId="43" fontId="0" fillId="0" borderId="0" xfId="1" applyFont="1" applyBorder="1"/>
    <xf numFmtId="4" fontId="0" fillId="0" borderId="0" xfId="0" applyNumberFormat="1" applyBorder="1"/>
    <xf numFmtId="0" fontId="3" fillId="0" borderId="0" xfId="0" applyFont="1" applyBorder="1" applyAlignment="1">
      <alignment horizontal="right"/>
    </xf>
    <xf numFmtId="43" fontId="3" fillId="0" borderId="0" xfId="1" applyFont="1" applyBorder="1"/>
    <xf numFmtId="0" fontId="3" fillId="2" borderId="0" xfId="0" applyFont="1" applyFill="1" applyBorder="1"/>
    <xf numFmtId="0" fontId="3" fillId="5" borderId="1" xfId="0" applyFont="1" applyFill="1" applyBorder="1" applyAlignment="1">
      <alignment wrapText="1"/>
    </xf>
    <xf numFmtId="0" fontId="0" fillId="0" borderId="0" xfId="0" applyAlignment="1">
      <alignment wrapText="1"/>
    </xf>
    <xf numFmtId="43" fontId="2" fillId="0" borderId="0" xfId="0" applyNumberFormat="1" applyFont="1" applyBorder="1"/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8" xfId="0" applyFont="1" applyBorder="1"/>
    <xf numFmtId="43" fontId="2" fillId="0" borderId="8" xfId="1" applyFont="1" applyBorder="1"/>
    <xf numFmtId="4" fontId="2" fillId="0" borderId="0" xfId="0" applyNumberFormat="1" applyFont="1" applyBorder="1"/>
    <xf numFmtId="0" fontId="12" fillId="0" borderId="8" xfId="0" applyFont="1" applyBorder="1"/>
    <xf numFmtId="0" fontId="12" fillId="0" borderId="8" xfId="0" applyFont="1" applyBorder="1" applyAlignment="1">
      <alignment wrapText="1"/>
    </xf>
    <xf numFmtId="0" fontId="8" fillId="6" borderId="7" xfId="0" applyFont="1" applyFill="1" applyBorder="1" applyAlignment="1"/>
    <xf numFmtId="0" fontId="8" fillId="6" borderId="21" xfId="0" applyFont="1" applyFill="1" applyBorder="1" applyAlignment="1"/>
    <xf numFmtId="0" fontId="8" fillId="0" borderId="6" xfId="0" applyFont="1" applyFill="1" applyBorder="1" applyAlignment="1"/>
    <xf numFmtId="0" fontId="0" fillId="0" borderId="0" xfId="0" applyFill="1"/>
    <xf numFmtId="0" fontId="8" fillId="0" borderId="15" xfId="0" applyFont="1" applyFill="1" applyBorder="1" applyAlignment="1"/>
    <xf numFmtId="0" fontId="8" fillId="0" borderId="16" xfId="0" applyFont="1" applyFill="1" applyBorder="1" applyAlignment="1"/>
    <xf numFmtId="0" fontId="8" fillId="0" borderId="0" xfId="0" applyFont="1" applyFill="1" applyAlignment="1"/>
    <xf numFmtId="0" fontId="8" fillId="0" borderId="18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0" fontId="8" fillId="0" borderId="5" xfId="0" applyFont="1" applyFill="1" applyBorder="1" applyAlignment="1"/>
    <xf numFmtId="0" fontId="15" fillId="5" borderId="2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3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3" xfId="0" applyFont="1" applyFill="1" applyBorder="1"/>
    <xf numFmtId="3" fontId="16" fillId="0" borderId="3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3" fontId="16" fillId="0" borderId="8" xfId="0" applyNumberFormat="1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6" fillId="8" borderId="37" xfId="0" applyFont="1" applyFill="1" applyBorder="1" applyAlignment="1">
      <alignment horizontal="center" vertical="center"/>
    </xf>
    <xf numFmtId="3" fontId="14" fillId="8" borderId="37" xfId="0" applyNumberFormat="1" applyFont="1" applyFill="1" applyBorder="1" applyAlignment="1">
      <alignment horizontal="center" vertical="center"/>
    </xf>
    <xf numFmtId="4" fontId="14" fillId="8" borderId="37" xfId="0" applyNumberFormat="1" applyFont="1" applyFill="1" applyBorder="1" applyAlignment="1">
      <alignment horizontal="center" vertical="center"/>
    </xf>
    <xf numFmtId="0" fontId="17" fillId="8" borderId="38" xfId="0" applyFont="1" applyFill="1" applyBorder="1" applyAlignment="1">
      <alignment horizontal="center" vertical="center"/>
    </xf>
    <xf numFmtId="3" fontId="16" fillId="8" borderId="37" xfId="0" applyNumberFormat="1" applyFont="1" applyFill="1" applyBorder="1" applyAlignment="1">
      <alignment horizontal="center" vertical="center"/>
    </xf>
    <xf numFmtId="2" fontId="14" fillId="8" borderId="37" xfId="0" applyNumberFormat="1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vertical="center"/>
    </xf>
    <xf numFmtId="0" fontId="18" fillId="8" borderId="37" xfId="0" applyFont="1" applyFill="1" applyBorder="1" applyAlignment="1">
      <alignment vertical="center"/>
    </xf>
    <xf numFmtId="0" fontId="18" fillId="8" borderId="3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distributed"/>
    </xf>
    <xf numFmtId="43" fontId="3" fillId="3" borderId="29" xfId="1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distributed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distributed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12"/>
  <c:chart>
    <c:view3D>
      <c:perspective val="30"/>
    </c:view3D>
    <c:plotArea>
      <c:layout/>
      <c:bar3DChart>
        <c:barDir val="col"/>
        <c:grouping val="clustered"/>
        <c:ser>
          <c:idx val="0"/>
          <c:order val="0"/>
          <c:cat>
            <c:strRef>
              <c:f>'[1]Departamentos y municipios'!$C$3:$C$14</c:f>
              <c:strCache>
                <c:ptCount val="12"/>
                <c:pt idx="0">
                  <c:v>San Francisco Menendez</c:v>
                </c:pt>
                <c:pt idx="1">
                  <c:v>Concepción de Ataco</c:v>
                </c:pt>
                <c:pt idx="2">
                  <c:v>Turin</c:v>
                </c:pt>
                <c:pt idx="3">
                  <c:v>Atiquizaya</c:v>
                </c:pt>
                <c:pt idx="4">
                  <c:v>El Refugio</c:v>
                </c:pt>
                <c:pt idx="5">
                  <c:v>San Lorenzo</c:v>
                </c:pt>
                <c:pt idx="6">
                  <c:v>Apaneca</c:v>
                </c:pt>
                <c:pt idx="7">
                  <c:v>Jujutla</c:v>
                </c:pt>
                <c:pt idx="8">
                  <c:v>San Pedro Puxtla</c:v>
                </c:pt>
                <c:pt idx="9">
                  <c:v>Tacuba</c:v>
                </c:pt>
                <c:pt idx="10">
                  <c:v>Guaymango</c:v>
                </c:pt>
                <c:pt idx="11">
                  <c:v>Ahuachapán</c:v>
                </c:pt>
              </c:strCache>
            </c:strRef>
          </c:cat>
          <c:val>
            <c:numRef>
              <c:f>'[1]Departamentos y municipios'!$D$3:$D$14</c:f>
              <c:numCache>
                <c:formatCode>General</c:formatCode>
                <c:ptCount val="12"/>
                <c:pt idx="0">
                  <c:v>4147.3999999999996</c:v>
                </c:pt>
                <c:pt idx="1">
                  <c:v>1464.99</c:v>
                </c:pt>
                <c:pt idx="2">
                  <c:v>611.35</c:v>
                </c:pt>
                <c:pt idx="3">
                  <c:v>4179.6400000000003</c:v>
                </c:pt>
                <c:pt idx="4">
                  <c:v>1278.71</c:v>
                </c:pt>
                <c:pt idx="5">
                  <c:v>622.62</c:v>
                </c:pt>
                <c:pt idx="6">
                  <c:v>1329.87</c:v>
                </c:pt>
                <c:pt idx="7">
                  <c:v>943.19</c:v>
                </c:pt>
                <c:pt idx="8">
                  <c:v>134.41</c:v>
                </c:pt>
                <c:pt idx="9">
                  <c:v>691.42</c:v>
                </c:pt>
                <c:pt idx="10">
                  <c:v>405.94</c:v>
                </c:pt>
                <c:pt idx="11">
                  <c:v>2131.5100000000002</c:v>
                </c:pt>
              </c:numCache>
            </c:numRef>
          </c:val>
        </c:ser>
        <c:shape val="box"/>
        <c:axId val="71706496"/>
        <c:axId val="71708032"/>
        <c:axId val="0"/>
      </c:bar3DChart>
      <c:catAx>
        <c:axId val="71706496"/>
        <c:scaling>
          <c:orientation val="minMax"/>
        </c:scaling>
        <c:axPos val="b"/>
        <c:tickLblPos val="nextTo"/>
        <c:crossAx val="71708032"/>
        <c:crosses val="autoZero"/>
        <c:auto val="1"/>
        <c:lblAlgn val="ctr"/>
        <c:lblOffset val="100"/>
      </c:catAx>
      <c:valAx>
        <c:axId val="71708032"/>
        <c:scaling>
          <c:orientation val="minMax"/>
        </c:scaling>
        <c:axPos val="l"/>
        <c:majorGridlines/>
        <c:numFmt formatCode="General" sourceLinked="1"/>
        <c:tickLblPos val="nextTo"/>
        <c:crossAx val="717064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municipios'!$C$219:$C$237</c:f>
              <c:strCache>
                <c:ptCount val="19"/>
                <c:pt idx="0">
                  <c:v>Santiago Texacuango</c:v>
                </c:pt>
                <c:pt idx="1">
                  <c:v>Santo Tomas</c:v>
                </c:pt>
                <c:pt idx="2">
                  <c:v>San Salvador</c:v>
                </c:pt>
                <c:pt idx="3">
                  <c:v>Soyapango</c:v>
                </c:pt>
                <c:pt idx="4">
                  <c:v>Ilopango</c:v>
                </c:pt>
                <c:pt idx="5">
                  <c:v>Mejicanos</c:v>
                </c:pt>
                <c:pt idx="6">
                  <c:v>Ciudad Delgado</c:v>
                </c:pt>
                <c:pt idx="7">
                  <c:v>San Marcos</c:v>
                </c:pt>
                <c:pt idx="8">
                  <c:v>Apopa</c:v>
                </c:pt>
                <c:pt idx="9">
                  <c:v>Ayutuxtepeque</c:v>
                </c:pt>
                <c:pt idx="10">
                  <c:v>El Paisnal</c:v>
                </c:pt>
                <c:pt idx="11">
                  <c:v>Tonacatepeque</c:v>
                </c:pt>
                <c:pt idx="12">
                  <c:v>Aguilares</c:v>
                </c:pt>
                <c:pt idx="13">
                  <c:v>Cuscatancingo</c:v>
                </c:pt>
                <c:pt idx="14">
                  <c:v>Guazapa</c:v>
                </c:pt>
                <c:pt idx="15">
                  <c:v>Panchimalco</c:v>
                </c:pt>
                <c:pt idx="16">
                  <c:v>Nejapa</c:v>
                </c:pt>
                <c:pt idx="17">
                  <c:v>Rosario de Mora</c:v>
                </c:pt>
                <c:pt idx="18">
                  <c:v>San Martín</c:v>
                </c:pt>
              </c:strCache>
            </c:strRef>
          </c:cat>
          <c:val>
            <c:numRef>
              <c:f>'[1]Departamentos y municipios'!$D$219:$D$237</c:f>
              <c:numCache>
                <c:formatCode>General</c:formatCode>
                <c:ptCount val="19"/>
                <c:pt idx="0">
                  <c:v>2332.9699999999998</c:v>
                </c:pt>
                <c:pt idx="1">
                  <c:v>3167.7</c:v>
                </c:pt>
                <c:pt idx="2">
                  <c:v>189119.75</c:v>
                </c:pt>
                <c:pt idx="3">
                  <c:v>58645.83</c:v>
                </c:pt>
                <c:pt idx="4">
                  <c:v>25179.33</c:v>
                </c:pt>
                <c:pt idx="5">
                  <c:v>30938.5</c:v>
                </c:pt>
                <c:pt idx="6">
                  <c:v>16364.6</c:v>
                </c:pt>
                <c:pt idx="7">
                  <c:v>13085.93</c:v>
                </c:pt>
                <c:pt idx="8">
                  <c:v>25886.76</c:v>
                </c:pt>
                <c:pt idx="9">
                  <c:v>6749.95</c:v>
                </c:pt>
                <c:pt idx="10">
                  <c:v>873.14</c:v>
                </c:pt>
                <c:pt idx="11">
                  <c:v>13120.84</c:v>
                </c:pt>
                <c:pt idx="12">
                  <c:v>5115.24</c:v>
                </c:pt>
                <c:pt idx="13">
                  <c:v>12701.21</c:v>
                </c:pt>
                <c:pt idx="14">
                  <c:v>1569.2</c:v>
                </c:pt>
                <c:pt idx="15">
                  <c:v>3622.66</c:v>
                </c:pt>
                <c:pt idx="16">
                  <c:v>4540.74</c:v>
                </c:pt>
                <c:pt idx="17">
                  <c:v>628.95000000000005</c:v>
                </c:pt>
                <c:pt idx="18">
                  <c:v>15376.75</c:v>
                </c:pt>
              </c:numCache>
            </c:numRef>
          </c:val>
        </c:ser>
        <c:axId val="72656768"/>
        <c:axId val="72658304"/>
      </c:barChart>
      <c:catAx>
        <c:axId val="7265676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658304"/>
        <c:crosses val="autoZero"/>
        <c:auto val="1"/>
        <c:lblAlgn val="ctr"/>
        <c:lblOffset val="100"/>
      </c:catAx>
      <c:valAx>
        <c:axId val="7265830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65676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municipios'!$C$242:$C$254</c:f>
              <c:strCache>
                <c:ptCount val="13"/>
                <c:pt idx="0">
                  <c:v>San Sebastián</c:v>
                </c:pt>
                <c:pt idx="1">
                  <c:v>Apastepeque</c:v>
                </c:pt>
                <c:pt idx="2">
                  <c:v>Santo Domingo</c:v>
                </c:pt>
                <c:pt idx="3">
                  <c:v>Verapaz</c:v>
                </c:pt>
                <c:pt idx="4">
                  <c:v>San Esteban Catarina</c:v>
                </c:pt>
                <c:pt idx="5">
                  <c:v>San Cayetano Istepeque</c:v>
                </c:pt>
                <c:pt idx="6">
                  <c:v>San Lorenzo</c:v>
                </c:pt>
                <c:pt idx="7">
                  <c:v>Santa Clara</c:v>
                </c:pt>
                <c:pt idx="8">
                  <c:v>Tepetitán</c:v>
                </c:pt>
                <c:pt idx="9">
                  <c:v>Guadalupe</c:v>
                </c:pt>
                <c:pt idx="10">
                  <c:v>San Ildefonso</c:v>
                </c:pt>
                <c:pt idx="11">
                  <c:v>San Vicente</c:v>
                </c:pt>
                <c:pt idx="12">
                  <c:v>Tecoluca</c:v>
                </c:pt>
              </c:strCache>
            </c:strRef>
          </c:cat>
          <c:val>
            <c:numRef>
              <c:f>'[1]Departamentos y municipios'!$D$242:$D$254</c:f>
              <c:numCache>
                <c:formatCode>General</c:formatCode>
                <c:ptCount val="13"/>
                <c:pt idx="0">
                  <c:v>1623.32</c:v>
                </c:pt>
                <c:pt idx="1">
                  <c:v>1233.9000000000001</c:v>
                </c:pt>
                <c:pt idx="2">
                  <c:v>646.25</c:v>
                </c:pt>
                <c:pt idx="3">
                  <c:v>336</c:v>
                </c:pt>
                <c:pt idx="4">
                  <c:v>632.78</c:v>
                </c:pt>
                <c:pt idx="5">
                  <c:v>211.14</c:v>
                </c:pt>
                <c:pt idx="6">
                  <c:v>178.86</c:v>
                </c:pt>
                <c:pt idx="7">
                  <c:v>263.2</c:v>
                </c:pt>
                <c:pt idx="8">
                  <c:v>158.74</c:v>
                </c:pt>
                <c:pt idx="9">
                  <c:v>597.67999999999995</c:v>
                </c:pt>
                <c:pt idx="10">
                  <c:v>376.73</c:v>
                </c:pt>
                <c:pt idx="11">
                  <c:v>10060.700000000001</c:v>
                </c:pt>
                <c:pt idx="12">
                  <c:v>1217.43</c:v>
                </c:pt>
              </c:numCache>
            </c:numRef>
          </c:val>
        </c:ser>
        <c:axId val="72673920"/>
        <c:axId val="81736064"/>
      </c:barChart>
      <c:catAx>
        <c:axId val="726739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81736064"/>
        <c:crosses val="autoZero"/>
        <c:auto val="1"/>
        <c:lblAlgn val="ctr"/>
        <c:lblOffset val="100"/>
      </c:catAx>
      <c:valAx>
        <c:axId val="8173606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67392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municipios'!$C$259:$C$271</c:f>
              <c:strCache>
                <c:ptCount val="13"/>
                <c:pt idx="0">
                  <c:v>Candelaria de la Frontera</c:v>
                </c:pt>
                <c:pt idx="1">
                  <c:v>Coatepeque</c:v>
                </c:pt>
                <c:pt idx="2">
                  <c:v>El Porvenir</c:v>
                </c:pt>
                <c:pt idx="3">
                  <c:v>San Sebastián Salitrillo</c:v>
                </c:pt>
                <c:pt idx="4">
                  <c:v>El Congo</c:v>
                </c:pt>
                <c:pt idx="5">
                  <c:v>Santa Ana</c:v>
                </c:pt>
                <c:pt idx="6">
                  <c:v>Chalchuapa</c:v>
                </c:pt>
                <c:pt idx="7">
                  <c:v>Masahuat</c:v>
                </c:pt>
                <c:pt idx="8">
                  <c:v>Metapán</c:v>
                </c:pt>
                <c:pt idx="9">
                  <c:v>San Antonio el Pajonal</c:v>
                </c:pt>
                <c:pt idx="10">
                  <c:v>Santiago de la Frontera</c:v>
                </c:pt>
                <c:pt idx="11">
                  <c:v>Texistepeque</c:v>
                </c:pt>
                <c:pt idx="12">
                  <c:v>Santa Rosa Guachipilin</c:v>
                </c:pt>
              </c:strCache>
            </c:strRef>
          </c:cat>
          <c:val>
            <c:numRef>
              <c:f>'[1]Departamentos y municipios'!$D$259:$D$271</c:f>
              <c:numCache>
                <c:formatCode>General</c:formatCode>
                <c:ptCount val="13"/>
                <c:pt idx="0">
                  <c:v>899.96</c:v>
                </c:pt>
                <c:pt idx="1">
                  <c:v>875.97</c:v>
                </c:pt>
                <c:pt idx="2">
                  <c:v>144.58000000000001</c:v>
                </c:pt>
                <c:pt idx="3">
                  <c:v>3218.5</c:v>
                </c:pt>
                <c:pt idx="4">
                  <c:v>3656.65</c:v>
                </c:pt>
                <c:pt idx="5">
                  <c:v>45913.440000000002</c:v>
                </c:pt>
                <c:pt idx="6">
                  <c:v>8200.77</c:v>
                </c:pt>
                <c:pt idx="7">
                  <c:v>130.44</c:v>
                </c:pt>
                <c:pt idx="8">
                  <c:v>7161.26</c:v>
                </c:pt>
                <c:pt idx="9">
                  <c:v>151.9</c:v>
                </c:pt>
                <c:pt idx="10">
                  <c:v>236.63</c:v>
                </c:pt>
                <c:pt idx="11">
                  <c:v>1047.3800000000001</c:v>
                </c:pt>
                <c:pt idx="12">
                  <c:v>150.44999999999999</c:v>
                </c:pt>
              </c:numCache>
            </c:numRef>
          </c:val>
        </c:ser>
        <c:axId val="81755520"/>
        <c:axId val="81761408"/>
      </c:barChart>
      <c:catAx>
        <c:axId val="817555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81761408"/>
        <c:crosses val="autoZero"/>
        <c:auto val="1"/>
        <c:lblAlgn val="ctr"/>
        <c:lblOffset val="100"/>
      </c:catAx>
      <c:valAx>
        <c:axId val="8176140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8175552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municipios'!$C$276:$C$291</c:f>
              <c:strCache>
                <c:ptCount val="16"/>
                <c:pt idx="0">
                  <c:v>Acajutla</c:v>
                </c:pt>
                <c:pt idx="1">
                  <c:v>Armenia</c:v>
                </c:pt>
                <c:pt idx="2">
                  <c:v>Caluco</c:v>
                </c:pt>
                <c:pt idx="3">
                  <c:v>Cuisnahuat</c:v>
                </c:pt>
                <c:pt idx="4">
                  <c:v>Izalco</c:v>
                </c:pt>
                <c:pt idx="5">
                  <c:v>Juayua</c:v>
                </c:pt>
                <c:pt idx="6">
                  <c:v>Nahuizalco</c:v>
                </c:pt>
                <c:pt idx="7">
                  <c:v>Nahuilingo</c:v>
                </c:pt>
                <c:pt idx="8">
                  <c:v>Salcoatitán</c:v>
                </c:pt>
                <c:pt idx="9">
                  <c:v>San Antonio del Monte</c:v>
                </c:pt>
                <c:pt idx="10">
                  <c:v>San Julián (Relleno)</c:v>
                </c:pt>
                <c:pt idx="11">
                  <c:v>Santa Catarina Masahuat</c:v>
                </c:pt>
                <c:pt idx="12">
                  <c:v>Sonsonate</c:v>
                </c:pt>
                <c:pt idx="13">
                  <c:v>Sonzacate</c:v>
                </c:pt>
                <c:pt idx="14">
                  <c:v>Santo Domingo de Guzmán</c:v>
                </c:pt>
                <c:pt idx="15">
                  <c:v>Santa Isabel Ishuatan</c:v>
                </c:pt>
              </c:strCache>
            </c:strRef>
          </c:cat>
          <c:val>
            <c:numRef>
              <c:f>'[1]Departamentos y municipios'!$D$276:$D$291</c:f>
              <c:numCache>
                <c:formatCode>General</c:formatCode>
                <c:ptCount val="16"/>
                <c:pt idx="0">
                  <c:v>5306.89</c:v>
                </c:pt>
                <c:pt idx="1">
                  <c:v>4152.07</c:v>
                </c:pt>
                <c:pt idx="2">
                  <c:v>659.66</c:v>
                </c:pt>
                <c:pt idx="3">
                  <c:v>468.31</c:v>
                </c:pt>
                <c:pt idx="4">
                  <c:v>6291.03</c:v>
                </c:pt>
                <c:pt idx="5">
                  <c:v>3509.22</c:v>
                </c:pt>
                <c:pt idx="6">
                  <c:v>3399.08</c:v>
                </c:pt>
                <c:pt idx="7">
                  <c:v>1103.8499999999999</c:v>
                </c:pt>
                <c:pt idx="8">
                  <c:v>789.48</c:v>
                </c:pt>
                <c:pt idx="9">
                  <c:v>3415.4</c:v>
                </c:pt>
                <c:pt idx="10">
                  <c:v>1485.34</c:v>
                </c:pt>
                <c:pt idx="11">
                  <c:v>1024.6500000000001</c:v>
                </c:pt>
                <c:pt idx="12">
                  <c:v>19198.48</c:v>
                </c:pt>
                <c:pt idx="13">
                  <c:v>5537.28</c:v>
                </c:pt>
                <c:pt idx="14">
                  <c:v>312.70999999999998</c:v>
                </c:pt>
                <c:pt idx="15">
                  <c:v>63</c:v>
                </c:pt>
              </c:numCache>
            </c:numRef>
          </c:val>
        </c:ser>
        <c:axId val="82846080"/>
        <c:axId val="82847616"/>
      </c:barChart>
      <c:catAx>
        <c:axId val="828460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82847616"/>
        <c:crosses val="autoZero"/>
        <c:auto val="1"/>
        <c:lblAlgn val="ctr"/>
        <c:lblOffset val="100"/>
      </c:catAx>
      <c:valAx>
        <c:axId val="8284761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8284608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municipios'!$C$296:$C$318</c:f>
              <c:strCache>
                <c:ptCount val="23"/>
                <c:pt idx="0">
                  <c:v>Usulután</c:v>
                </c:pt>
                <c:pt idx="1">
                  <c:v>Puerto El Triunfo</c:v>
                </c:pt>
                <c:pt idx="2">
                  <c:v>Concepción Batres</c:v>
                </c:pt>
                <c:pt idx="3">
                  <c:v>Ereguayquin</c:v>
                </c:pt>
                <c:pt idx="4">
                  <c:v>Jiquilisco</c:v>
                </c:pt>
                <c:pt idx="5">
                  <c:v>Jucuarán</c:v>
                </c:pt>
                <c:pt idx="6">
                  <c:v>Santa María</c:v>
                </c:pt>
                <c:pt idx="7">
                  <c:v>Estanzuelas</c:v>
                </c:pt>
                <c:pt idx="8">
                  <c:v>San Buenaventura</c:v>
                </c:pt>
                <c:pt idx="9">
                  <c:v>Santa Elena</c:v>
                </c:pt>
                <c:pt idx="10">
                  <c:v>California</c:v>
                </c:pt>
                <c:pt idx="11">
                  <c:v>Santiago de María</c:v>
                </c:pt>
                <c:pt idx="12">
                  <c:v>Tecapán</c:v>
                </c:pt>
                <c:pt idx="13">
                  <c:v>San Francisco Javier</c:v>
                </c:pt>
                <c:pt idx="14">
                  <c:v>Jucuapa</c:v>
                </c:pt>
                <c:pt idx="15">
                  <c:v>Alegría</c:v>
                </c:pt>
                <c:pt idx="16">
                  <c:v>El Triunfo</c:v>
                </c:pt>
                <c:pt idx="17">
                  <c:v>Ozatlán</c:v>
                </c:pt>
                <c:pt idx="18">
                  <c:v>San Agustín</c:v>
                </c:pt>
                <c:pt idx="19">
                  <c:v>Berlín</c:v>
                </c:pt>
                <c:pt idx="20">
                  <c:v>Nueva Granada</c:v>
                </c:pt>
                <c:pt idx="21">
                  <c:v>Mercedes Umaña</c:v>
                </c:pt>
                <c:pt idx="22">
                  <c:v>San Dionisio</c:v>
                </c:pt>
              </c:strCache>
            </c:strRef>
          </c:cat>
          <c:val>
            <c:numRef>
              <c:f>'[1]Departamentos y municipios'!$D$296:$D$318</c:f>
              <c:numCache>
                <c:formatCode>General</c:formatCode>
                <c:ptCount val="23"/>
                <c:pt idx="0">
                  <c:v>11761.94</c:v>
                </c:pt>
                <c:pt idx="1">
                  <c:v>1509.3</c:v>
                </c:pt>
                <c:pt idx="2">
                  <c:v>847.77</c:v>
                </c:pt>
                <c:pt idx="3">
                  <c:v>933.94</c:v>
                </c:pt>
                <c:pt idx="4">
                  <c:v>1980.79</c:v>
                </c:pt>
                <c:pt idx="5">
                  <c:v>558.79</c:v>
                </c:pt>
                <c:pt idx="6">
                  <c:v>1814.54</c:v>
                </c:pt>
                <c:pt idx="7">
                  <c:v>503.74</c:v>
                </c:pt>
                <c:pt idx="8">
                  <c:v>282.69</c:v>
                </c:pt>
                <c:pt idx="9">
                  <c:v>1350.29</c:v>
                </c:pt>
                <c:pt idx="10">
                  <c:v>253.99</c:v>
                </c:pt>
                <c:pt idx="11">
                  <c:v>3795.9</c:v>
                </c:pt>
                <c:pt idx="12">
                  <c:v>779.84</c:v>
                </c:pt>
                <c:pt idx="13">
                  <c:v>192.84</c:v>
                </c:pt>
                <c:pt idx="14">
                  <c:v>2483.91</c:v>
                </c:pt>
                <c:pt idx="15">
                  <c:v>547.59</c:v>
                </c:pt>
                <c:pt idx="16">
                  <c:v>1029.81</c:v>
                </c:pt>
                <c:pt idx="17">
                  <c:v>707.15</c:v>
                </c:pt>
                <c:pt idx="18">
                  <c:v>150.9</c:v>
                </c:pt>
                <c:pt idx="19">
                  <c:v>2374.6799999999998</c:v>
                </c:pt>
                <c:pt idx="20">
                  <c:v>243.24</c:v>
                </c:pt>
                <c:pt idx="21">
                  <c:v>608.59</c:v>
                </c:pt>
                <c:pt idx="22">
                  <c:v>322.74</c:v>
                </c:pt>
              </c:numCache>
            </c:numRef>
          </c:val>
        </c:ser>
        <c:axId val="82884096"/>
        <c:axId val="82885632"/>
      </c:barChart>
      <c:catAx>
        <c:axId val="828840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82885632"/>
        <c:crosses val="autoZero"/>
        <c:auto val="1"/>
        <c:lblAlgn val="ctr"/>
        <c:lblOffset val="100"/>
      </c:catAx>
      <c:valAx>
        <c:axId val="8288563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8288409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PROMEDIO DIA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'[1]DESECHOS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'[1]DESECHOS RELLENOS'!$D$5:$D$21</c:f>
              <c:numCache>
                <c:formatCode>General</c:formatCode>
                <c:ptCount val="17"/>
                <c:pt idx="0">
                  <c:v>11.520555555555557</c:v>
                </c:pt>
                <c:pt idx="1">
                  <c:v>23.460888888888881</c:v>
                </c:pt>
                <c:pt idx="2">
                  <c:v>196.72036111111112</c:v>
                </c:pt>
                <c:pt idx="3">
                  <c:v>145.71883333333335</c:v>
                </c:pt>
                <c:pt idx="4">
                  <c:v>0.17499999999999999</c:v>
                </c:pt>
                <c:pt idx="5">
                  <c:v>413.1165416666671</c:v>
                </c:pt>
                <c:pt idx="6">
                  <c:v>1870.8799444444446</c:v>
                </c:pt>
                <c:pt idx="7">
                  <c:v>0.8222222222222223</c:v>
                </c:pt>
                <c:pt idx="8">
                  <c:v>0.64444444444444438</c:v>
                </c:pt>
                <c:pt idx="9">
                  <c:v>5.6333333333333337</c:v>
                </c:pt>
                <c:pt idx="10">
                  <c:v>201.50756666666669</c:v>
                </c:pt>
                <c:pt idx="11">
                  <c:v>136.1455416666667</c:v>
                </c:pt>
                <c:pt idx="12">
                  <c:v>39.523661111111117</c:v>
                </c:pt>
                <c:pt idx="13">
                  <c:v>3.1055555555555556</c:v>
                </c:pt>
                <c:pt idx="14">
                  <c:v>1.3208333333333333</c:v>
                </c:pt>
                <c:pt idx="15">
                  <c:v>31.850222222222218</c:v>
                </c:pt>
                <c:pt idx="16">
                  <c:v>4.4884166666666667</c:v>
                </c:pt>
              </c:numCache>
            </c:numRef>
          </c:val>
        </c:ser>
        <c:shape val="cylinder"/>
        <c:axId val="83015168"/>
        <c:axId val="83016704"/>
        <c:axId val="0"/>
      </c:bar3DChart>
      <c:catAx>
        <c:axId val="83015168"/>
        <c:scaling>
          <c:orientation val="minMax"/>
        </c:scaling>
        <c:axPos val="b"/>
        <c:majorTickMark val="none"/>
        <c:tickLblPos val="nextTo"/>
        <c:crossAx val="83016704"/>
        <c:crosses val="autoZero"/>
        <c:auto val="1"/>
        <c:lblAlgn val="ctr"/>
        <c:lblOffset val="100"/>
      </c:catAx>
      <c:valAx>
        <c:axId val="83016704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830151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"/>
  <c:chart>
    <c:title>
      <c:tx>
        <c:rich>
          <a:bodyPr/>
          <a:lstStyle/>
          <a:p>
            <a:pPr>
              <a:defRPr/>
            </a:pPr>
            <a:r>
              <a:rPr lang="es-SV"/>
              <a:t>TOTAL DEPOSITADO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'[1]DESECHOS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'[1]DESECHOS RELLENOS'!$B$5:$B$21</c:f>
              <c:numCache>
                <c:formatCode>General</c:formatCode>
                <c:ptCount val="17"/>
                <c:pt idx="0">
                  <c:v>4147.4000000000005</c:v>
                </c:pt>
                <c:pt idx="1">
                  <c:v>8445.9199999999983</c:v>
                </c:pt>
                <c:pt idx="2">
                  <c:v>70819.33</c:v>
                </c:pt>
                <c:pt idx="3">
                  <c:v>52458.780000000006</c:v>
                </c:pt>
                <c:pt idx="4">
                  <c:v>63</c:v>
                </c:pt>
                <c:pt idx="5">
                  <c:v>148721.95500000016</c:v>
                </c:pt>
                <c:pt idx="6">
                  <c:v>673516.78</c:v>
                </c:pt>
                <c:pt idx="7">
                  <c:v>296</c:v>
                </c:pt>
                <c:pt idx="8">
                  <c:v>232</c:v>
                </c:pt>
                <c:pt idx="9">
                  <c:v>2028</c:v>
                </c:pt>
                <c:pt idx="10">
                  <c:v>72542.723999999987</c:v>
                </c:pt>
                <c:pt idx="11">
                  <c:v>49012.395000000011</c:v>
                </c:pt>
                <c:pt idx="12">
                  <c:v>14228.518000000002</c:v>
                </c:pt>
                <c:pt idx="13">
                  <c:v>1118</c:v>
                </c:pt>
                <c:pt idx="14">
                  <c:v>475.5</c:v>
                </c:pt>
                <c:pt idx="15">
                  <c:v>11466.079999999998</c:v>
                </c:pt>
                <c:pt idx="16">
                  <c:v>1615.8300000000002</c:v>
                </c:pt>
              </c:numCache>
            </c:numRef>
          </c:val>
        </c:ser>
        <c:shape val="cylinder"/>
        <c:axId val="83059840"/>
        <c:axId val="83061376"/>
        <c:axId val="0"/>
      </c:bar3DChart>
      <c:catAx>
        <c:axId val="83059840"/>
        <c:scaling>
          <c:orientation val="minMax"/>
        </c:scaling>
        <c:axPos val="b"/>
        <c:majorTickMark val="none"/>
        <c:tickLblPos val="nextTo"/>
        <c:crossAx val="83061376"/>
        <c:crosses val="autoZero"/>
        <c:auto val="1"/>
        <c:lblAlgn val="ctr"/>
        <c:lblOffset val="100"/>
      </c:catAx>
      <c:valAx>
        <c:axId val="83061376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830598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2"/>
  <c:chart>
    <c:title>
      <c:tx>
        <c:rich>
          <a:bodyPr/>
          <a:lstStyle/>
          <a:p>
            <a:pPr>
              <a:defRPr/>
            </a:pPr>
            <a:r>
              <a:rPr lang="es-SV"/>
              <a:t>TOTAL DEPOSITADO</a:t>
            </a:r>
          </a:p>
        </c:rich>
      </c:tx>
    </c:title>
    <c:plotArea>
      <c:layout>
        <c:manualLayout>
          <c:layoutTarget val="inner"/>
          <c:xMode val="edge"/>
          <c:yMode val="edge"/>
          <c:x val="9.6145198831278145E-2"/>
          <c:y val="0.12985317670557944"/>
          <c:w val="0.56871589164561964"/>
          <c:h val="0.83921880994574038"/>
        </c:manualLayout>
      </c:layout>
      <c:doughnutChart>
        <c:varyColors val="1"/>
        <c:ser>
          <c:idx val="0"/>
          <c:order val="0"/>
          <c:cat>
            <c:strRef>
              <c:f>'[1]DESECHOS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'[1]DESECHOS RELLENOS'!$B$5:$B$21</c:f>
              <c:numCache>
                <c:formatCode>General</c:formatCode>
                <c:ptCount val="17"/>
                <c:pt idx="0">
                  <c:v>4147.4000000000005</c:v>
                </c:pt>
                <c:pt idx="1">
                  <c:v>8445.9199999999983</c:v>
                </c:pt>
                <c:pt idx="2">
                  <c:v>70819.33</c:v>
                </c:pt>
                <c:pt idx="3">
                  <c:v>52458.780000000006</c:v>
                </c:pt>
                <c:pt idx="4">
                  <c:v>63</c:v>
                </c:pt>
                <c:pt idx="5">
                  <c:v>148721.95500000016</c:v>
                </c:pt>
                <c:pt idx="6">
                  <c:v>673516.78</c:v>
                </c:pt>
                <c:pt idx="7">
                  <c:v>296</c:v>
                </c:pt>
                <c:pt idx="8">
                  <c:v>232</c:v>
                </c:pt>
                <c:pt idx="9">
                  <c:v>2028</c:v>
                </c:pt>
                <c:pt idx="10">
                  <c:v>72542.723999999987</c:v>
                </c:pt>
                <c:pt idx="11">
                  <c:v>49012.395000000011</c:v>
                </c:pt>
                <c:pt idx="12">
                  <c:v>14228.518000000002</c:v>
                </c:pt>
                <c:pt idx="13">
                  <c:v>1118</c:v>
                </c:pt>
                <c:pt idx="14">
                  <c:v>475.5</c:v>
                </c:pt>
                <c:pt idx="15">
                  <c:v>11466.079999999998</c:v>
                </c:pt>
                <c:pt idx="16">
                  <c:v>1615.8300000000002</c:v>
                </c:pt>
              </c:numCache>
            </c:numRef>
          </c:val>
        </c:ser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8392710345169161"/>
          <c:y val="3.2419072615923319E-2"/>
          <c:w val="0.22124416051767193"/>
          <c:h val="0.93980314960629918"/>
        </c:manualLayout>
      </c:layout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municipios'!$C$19:$C$27</c:f>
              <c:strCache>
                <c:ptCount val="9"/>
                <c:pt idx="0">
                  <c:v>Sensuntepeque</c:v>
                </c:pt>
                <c:pt idx="1">
                  <c:v>Cinquera</c:v>
                </c:pt>
                <c:pt idx="2">
                  <c:v>Jutiapa</c:v>
                </c:pt>
                <c:pt idx="3">
                  <c:v>Ilobasco</c:v>
                </c:pt>
                <c:pt idx="4">
                  <c:v>San Isidro</c:v>
                </c:pt>
                <c:pt idx="5">
                  <c:v>Victoria</c:v>
                </c:pt>
                <c:pt idx="6">
                  <c:v>Dolores</c:v>
                </c:pt>
                <c:pt idx="7">
                  <c:v>Guacotecti</c:v>
                </c:pt>
                <c:pt idx="8">
                  <c:v>Tejutepeque</c:v>
                </c:pt>
              </c:strCache>
            </c:strRef>
          </c:cat>
          <c:val>
            <c:numRef>
              <c:f>'[1]Departamentos y municipios'!$D$19:$D$27</c:f>
              <c:numCache>
                <c:formatCode>General</c:formatCode>
                <c:ptCount val="9"/>
                <c:pt idx="0">
                  <c:v>4552.3</c:v>
                </c:pt>
                <c:pt idx="1">
                  <c:v>216</c:v>
                </c:pt>
                <c:pt idx="3">
                  <c:v>6735.96</c:v>
                </c:pt>
                <c:pt idx="4">
                  <c:v>552.09</c:v>
                </c:pt>
                <c:pt idx="5">
                  <c:v>459.89</c:v>
                </c:pt>
                <c:pt idx="6">
                  <c:v>440.07</c:v>
                </c:pt>
                <c:pt idx="7">
                  <c:v>119.07</c:v>
                </c:pt>
                <c:pt idx="8">
                  <c:v>0</c:v>
                </c:pt>
              </c:numCache>
            </c:numRef>
          </c:val>
        </c:ser>
        <c:axId val="71757824"/>
        <c:axId val="71759360"/>
      </c:barChart>
      <c:catAx>
        <c:axId val="717578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1759360"/>
        <c:crosses val="autoZero"/>
        <c:auto val="1"/>
        <c:lblAlgn val="ctr"/>
        <c:lblOffset val="100"/>
      </c:catAx>
      <c:valAx>
        <c:axId val="717593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175782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municipios'!$C$34:$C$66</c:f>
              <c:strCache>
                <c:ptCount val="33"/>
                <c:pt idx="0">
                  <c:v>Chalatenango</c:v>
                </c:pt>
                <c:pt idx="1">
                  <c:v>Citalá</c:v>
                </c:pt>
                <c:pt idx="2">
                  <c:v>Nueva Concepción</c:v>
                </c:pt>
                <c:pt idx="3">
                  <c:v>Tejutla</c:v>
                </c:pt>
                <c:pt idx="4">
                  <c:v>La Reina</c:v>
                </c:pt>
                <c:pt idx="5">
                  <c:v>El Paraiso</c:v>
                </c:pt>
                <c:pt idx="6">
                  <c:v>La Palma</c:v>
                </c:pt>
                <c:pt idx="7">
                  <c:v>San Rafael</c:v>
                </c:pt>
                <c:pt idx="8">
                  <c:v>Concepción Quezaltepeque</c:v>
                </c:pt>
                <c:pt idx="9">
                  <c:v>Agua Caliente</c:v>
                </c:pt>
                <c:pt idx="10">
                  <c:v>Santa Rita</c:v>
                </c:pt>
                <c:pt idx="11">
                  <c:v>Dulce Nombre de María</c:v>
                </c:pt>
                <c:pt idx="12">
                  <c:v>San Ignacio</c:v>
                </c:pt>
                <c:pt idx="13">
                  <c:v>Comalapa</c:v>
                </c:pt>
                <c:pt idx="14">
                  <c:v>San Miguel de Mercedes</c:v>
                </c:pt>
                <c:pt idx="15">
                  <c:v>Azacualpa</c:v>
                </c:pt>
                <c:pt idx="16">
                  <c:v>La Laguna</c:v>
                </c:pt>
                <c:pt idx="17">
                  <c:v>Ojos de Agua</c:v>
                </c:pt>
                <c:pt idx="18">
                  <c:v>San Francisco Morazán</c:v>
                </c:pt>
                <c:pt idx="19">
                  <c:v>San Antonio los Ranchos</c:v>
                </c:pt>
                <c:pt idx="20">
                  <c:v>El Carrizal</c:v>
                </c:pt>
                <c:pt idx="21">
                  <c:v>San Luis del Carmen</c:v>
                </c:pt>
                <c:pt idx="22">
                  <c:v>Arcatao</c:v>
                </c:pt>
                <c:pt idx="23">
                  <c:v>Las Flores</c:v>
                </c:pt>
                <c:pt idx="24">
                  <c:v>San José Cancasque</c:v>
                </c:pt>
                <c:pt idx="25">
                  <c:v>San Fernando</c:v>
                </c:pt>
                <c:pt idx="26">
                  <c:v>Potonico</c:v>
                </c:pt>
                <c:pt idx="27">
                  <c:v>San Francisco Lempa</c:v>
                </c:pt>
                <c:pt idx="28">
                  <c:v>Nueva Trinidad</c:v>
                </c:pt>
                <c:pt idx="29">
                  <c:v>Las Vueltas</c:v>
                </c:pt>
                <c:pt idx="30">
                  <c:v>Nombre de Jesús</c:v>
                </c:pt>
                <c:pt idx="31">
                  <c:v>San Isidro Labrador</c:v>
                </c:pt>
                <c:pt idx="32">
                  <c:v>San Antonio de La Cruz</c:v>
                </c:pt>
              </c:strCache>
            </c:strRef>
          </c:cat>
          <c:val>
            <c:numRef>
              <c:f>'[1]Departamentos y municipios'!$D$34:$D$66</c:f>
              <c:numCache>
                <c:formatCode>General</c:formatCode>
                <c:ptCount val="33"/>
                <c:pt idx="0">
                  <c:v>6187.03</c:v>
                </c:pt>
                <c:pt idx="1">
                  <c:v>430.66</c:v>
                </c:pt>
                <c:pt idx="2">
                  <c:v>2400.9899999999998</c:v>
                </c:pt>
                <c:pt idx="3">
                  <c:v>1440.18</c:v>
                </c:pt>
                <c:pt idx="4">
                  <c:v>774.95</c:v>
                </c:pt>
                <c:pt idx="5">
                  <c:v>904.17</c:v>
                </c:pt>
                <c:pt idx="6">
                  <c:v>979.26</c:v>
                </c:pt>
                <c:pt idx="7">
                  <c:v>509.1</c:v>
                </c:pt>
                <c:pt idx="8">
                  <c:v>543.83000000000004</c:v>
                </c:pt>
                <c:pt idx="9">
                  <c:v>685.5</c:v>
                </c:pt>
                <c:pt idx="10">
                  <c:v>495.78</c:v>
                </c:pt>
                <c:pt idx="11">
                  <c:v>435.97</c:v>
                </c:pt>
                <c:pt idx="12">
                  <c:v>353.77</c:v>
                </c:pt>
                <c:pt idx="13">
                  <c:v>272.52999999999997</c:v>
                </c:pt>
                <c:pt idx="14">
                  <c:v>200.99</c:v>
                </c:pt>
                <c:pt idx="15">
                  <c:v>114.94</c:v>
                </c:pt>
                <c:pt idx="16">
                  <c:v>156.84</c:v>
                </c:pt>
                <c:pt idx="17">
                  <c:v>149.16</c:v>
                </c:pt>
                <c:pt idx="18">
                  <c:v>148.63999999999999</c:v>
                </c:pt>
                <c:pt idx="19">
                  <c:v>38.76</c:v>
                </c:pt>
                <c:pt idx="20">
                  <c:v>110.54</c:v>
                </c:pt>
                <c:pt idx="21">
                  <c:v>43.37</c:v>
                </c:pt>
                <c:pt idx="22">
                  <c:v>66.319999999999993</c:v>
                </c:pt>
                <c:pt idx="23">
                  <c:v>57.47</c:v>
                </c:pt>
                <c:pt idx="24">
                  <c:v>75.28</c:v>
                </c:pt>
                <c:pt idx="25">
                  <c:v>54.53</c:v>
                </c:pt>
                <c:pt idx="26">
                  <c:v>63.24</c:v>
                </c:pt>
                <c:pt idx="27">
                  <c:v>94.18</c:v>
                </c:pt>
                <c:pt idx="28">
                  <c:v>13.77</c:v>
                </c:pt>
                <c:pt idx="29">
                  <c:v>42.9</c:v>
                </c:pt>
                <c:pt idx="30">
                  <c:v>119.2</c:v>
                </c:pt>
                <c:pt idx="31">
                  <c:v>15.6</c:v>
                </c:pt>
                <c:pt idx="32">
                  <c:v>18.059999999999999</c:v>
                </c:pt>
              </c:numCache>
            </c:numRef>
          </c:val>
        </c:ser>
        <c:axId val="72504064"/>
        <c:axId val="72505600"/>
      </c:barChart>
      <c:catAx>
        <c:axId val="725040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505600"/>
        <c:crosses val="autoZero"/>
        <c:auto val="1"/>
        <c:lblAlgn val="ctr"/>
        <c:lblOffset val="100"/>
      </c:catAx>
      <c:valAx>
        <c:axId val="725056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5040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municipios'!$C$71:$C$86</c:f>
              <c:strCache>
                <c:ptCount val="16"/>
                <c:pt idx="0">
                  <c:v>Cojutepeque</c:v>
                </c:pt>
                <c:pt idx="1">
                  <c:v>El Carmen </c:v>
                </c:pt>
                <c:pt idx="2">
                  <c:v>El Rosario</c:v>
                </c:pt>
                <c:pt idx="3">
                  <c:v>Monte San Juan</c:v>
                </c:pt>
                <c:pt idx="4">
                  <c:v>Oratorio de Concepción</c:v>
                </c:pt>
                <c:pt idx="5">
                  <c:v>San Bartolomé Perulapía</c:v>
                </c:pt>
                <c:pt idx="6">
                  <c:v>San Cristobal</c:v>
                </c:pt>
                <c:pt idx="7">
                  <c:v>San José Guayabal</c:v>
                </c:pt>
                <c:pt idx="8">
                  <c:v>San Pedro Perulapán</c:v>
                </c:pt>
                <c:pt idx="9">
                  <c:v>San Rafael Cedros</c:v>
                </c:pt>
                <c:pt idx="10">
                  <c:v>Candelaria</c:v>
                </c:pt>
                <c:pt idx="11">
                  <c:v>San Ramón</c:v>
                </c:pt>
                <c:pt idx="12">
                  <c:v>Santa Cruz Analquito</c:v>
                </c:pt>
                <c:pt idx="13">
                  <c:v>Suchitoto</c:v>
                </c:pt>
                <c:pt idx="14">
                  <c:v>Tenancingo</c:v>
                </c:pt>
                <c:pt idx="15">
                  <c:v>Santa Cruz Michapa</c:v>
                </c:pt>
              </c:strCache>
            </c:strRef>
          </c:cat>
          <c:val>
            <c:numRef>
              <c:f>'[1]Departamentos y municipios'!$D$71:$D$86</c:f>
              <c:numCache>
                <c:formatCode>General</c:formatCode>
                <c:ptCount val="16"/>
                <c:pt idx="0">
                  <c:v>10862.39</c:v>
                </c:pt>
                <c:pt idx="1">
                  <c:v>268.72000000000003</c:v>
                </c:pt>
                <c:pt idx="2">
                  <c:v>168.94</c:v>
                </c:pt>
                <c:pt idx="3">
                  <c:v>91.55</c:v>
                </c:pt>
                <c:pt idx="4">
                  <c:v>136.1</c:v>
                </c:pt>
                <c:pt idx="5">
                  <c:v>817.53</c:v>
                </c:pt>
                <c:pt idx="6">
                  <c:v>82.82</c:v>
                </c:pt>
                <c:pt idx="7">
                  <c:v>929.67</c:v>
                </c:pt>
                <c:pt idx="8">
                  <c:v>722.94</c:v>
                </c:pt>
                <c:pt idx="9">
                  <c:v>1215.71</c:v>
                </c:pt>
                <c:pt idx="10">
                  <c:v>305.45</c:v>
                </c:pt>
                <c:pt idx="11">
                  <c:v>130.94</c:v>
                </c:pt>
                <c:pt idx="12">
                  <c:v>130.91</c:v>
                </c:pt>
                <c:pt idx="13">
                  <c:v>1118</c:v>
                </c:pt>
                <c:pt idx="14">
                  <c:v>259.5</c:v>
                </c:pt>
                <c:pt idx="15">
                  <c:v>752.16</c:v>
                </c:pt>
              </c:numCache>
            </c:numRef>
          </c:val>
        </c:ser>
        <c:axId val="72533504"/>
        <c:axId val="72535040"/>
      </c:barChart>
      <c:catAx>
        <c:axId val="72533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535040"/>
        <c:crosses val="autoZero"/>
        <c:auto val="1"/>
        <c:lblAlgn val="ctr"/>
        <c:lblOffset val="100"/>
      </c:catAx>
      <c:valAx>
        <c:axId val="7253504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53350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municipios'!$C$91:$C$112</c:f>
              <c:strCache>
                <c:ptCount val="22"/>
                <c:pt idx="0">
                  <c:v>Zaragoza</c:v>
                </c:pt>
                <c:pt idx="1">
                  <c:v>La Libertad</c:v>
                </c:pt>
                <c:pt idx="2">
                  <c:v>San José Villanueva</c:v>
                </c:pt>
                <c:pt idx="3">
                  <c:v>Tamanique</c:v>
                </c:pt>
                <c:pt idx="4">
                  <c:v>Nuevo Cuscatlán</c:v>
                </c:pt>
                <c:pt idx="5">
                  <c:v>Antiguo Cuscatlán</c:v>
                </c:pt>
                <c:pt idx="6">
                  <c:v>Chiltiupán</c:v>
                </c:pt>
                <c:pt idx="7">
                  <c:v>Ciudad Arce</c:v>
                </c:pt>
                <c:pt idx="8">
                  <c:v>Jayaque</c:v>
                </c:pt>
                <c:pt idx="9">
                  <c:v>Jicalapa</c:v>
                </c:pt>
                <c:pt idx="10">
                  <c:v>Sacacoyo</c:v>
                </c:pt>
                <c:pt idx="11">
                  <c:v>San Juan Opico</c:v>
                </c:pt>
                <c:pt idx="12">
                  <c:v>Talnique</c:v>
                </c:pt>
                <c:pt idx="13">
                  <c:v>Tepecoyo</c:v>
                </c:pt>
                <c:pt idx="14">
                  <c:v>Teotepeque</c:v>
                </c:pt>
                <c:pt idx="15">
                  <c:v>Santa Tecla</c:v>
                </c:pt>
                <c:pt idx="16">
                  <c:v>Quezaltepeque</c:v>
                </c:pt>
                <c:pt idx="17">
                  <c:v>Comasagua</c:v>
                </c:pt>
                <c:pt idx="18">
                  <c:v>Colón</c:v>
                </c:pt>
                <c:pt idx="19">
                  <c:v>Huizucar</c:v>
                </c:pt>
                <c:pt idx="20">
                  <c:v>San Matias</c:v>
                </c:pt>
                <c:pt idx="21">
                  <c:v>San Pablo Tacachico</c:v>
                </c:pt>
              </c:strCache>
            </c:strRef>
          </c:cat>
          <c:val>
            <c:numRef>
              <c:f>'[1]Departamentos y municipios'!$D$91:$D$112</c:f>
              <c:numCache>
                <c:formatCode>General</c:formatCode>
                <c:ptCount val="22"/>
                <c:pt idx="0">
                  <c:v>3508.4</c:v>
                </c:pt>
                <c:pt idx="1">
                  <c:v>9483.32</c:v>
                </c:pt>
                <c:pt idx="2">
                  <c:v>936.13</c:v>
                </c:pt>
                <c:pt idx="3">
                  <c:v>1854.06</c:v>
                </c:pt>
                <c:pt idx="4">
                  <c:v>2564.6999999999998</c:v>
                </c:pt>
                <c:pt idx="5">
                  <c:v>24202.63</c:v>
                </c:pt>
                <c:pt idx="6">
                  <c:v>607.80999999999995</c:v>
                </c:pt>
                <c:pt idx="7">
                  <c:v>4261.76</c:v>
                </c:pt>
                <c:pt idx="8">
                  <c:v>1158.4100000000001</c:v>
                </c:pt>
                <c:pt idx="9">
                  <c:v>402.11</c:v>
                </c:pt>
                <c:pt idx="10">
                  <c:v>2661.19</c:v>
                </c:pt>
                <c:pt idx="11">
                  <c:v>6467.24</c:v>
                </c:pt>
                <c:pt idx="12">
                  <c:v>111.73</c:v>
                </c:pt>
                <c:pt idx="13">
                  <c:v>1055.94</c:v>
                </c:pt>
                <c:pt idx="14">
                  <c:v>466.33</c:v>
                </c:pt>
                <c:pt idx="15">
                  <c:v>46258.69</c:v>
                </c:pt>
                <c:pt idx="16">
                  <c:v>8117.07</c:v>
                </c:pt>
                <c:pt idx="17">
                  <c:v>707.99</c:v>
                </c:pt>
                <c:pt idx="18">
                  <c:v>23165.42</c:v>
                </c:pt>
                <c:pt idx="19">
                  <c:v>369.56</c:v>
                </c:pt>
                <c:pt idx="20">
                  <c:v>363.99</c:v>
                </c:pt>
                <c:pt idx="21">
                  <c:v>883.47</c:v>
                </c:pt>
              </c:numCache>
            </c:numRef>
          </c:val>
        </c:ser>
        <c:axId val="72571520"/>
        <c:axId val="72573312"/>
      </c:barChart>
      <c:catAx>
        <c:axId val="725715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573312"/>
        <c:crosses val="autoZero"/>
        <c:auto val="1"/>
        <c:lblAlgn val="ctr"/>
        <c:lblOffset val="100"/>
      </c:catAx>
      <c:valAx>
        <c:axId val="725733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57152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municipios'!$C$117:$C$138</c:f>
              <c:strCache>
                <c:ptCount val="22"/>
                <c:pt idx="0">
                  <c:v>San Luis Talpa</c:v>
                </c:pt>
                <c:pt idx="1">
                  <c:v>Santiago Nonualco</c:v>
                </c:pt>
                <c:pt idx="2">
                  <c:v>Cuyultitán</c:v>
                </c:pt>
                <c:pt idx="3">
                  <c:v>San Juan Talpa</c:v>
                </c:pt>
                <c:pt idx="4">
                  <c:v>San Rafael Obrajuelo</c:v>
                </c:pt>
                <c:pt idx="5">
                  <c:v>San Juan Nonualco</c:v>
                </c:pt>
                <c:pt idx="6">
                  <c:v>Olocuilta</c:v>
                </c:pt>
                <c:pt idx="7">
                  <c:v>El Rosario </c:v>
                </c:pt>
                <c:pt idx="8">
                  <c:v>San Luis la Herradura</c:v>
                </c:pt>
                <c:pt idx="9">
                  <c:v>San Pedro Masahuat</c:v>
                </c:pt>
                <c:pt idx="10">
                  <c:v>San Francisco Chinameca</c:v>
                </c:pt>
                <c:pt idx="11">
                  <c:v>Paraiso de Osorio</c:v>
                </c:pt>
                <c:pt idx="12">
                  <c:v>San Miguel Tepzontes</c:v>
                </c:pt>
                <c:pt idx="13">
                  <c:v>San Antonio Masahuat</c:v>
                </c:pt>
                <c:pt idx="14">
                  <c:v>San Emigdio</c:v>
                </c:pt>
                <c:pt idx="15">
                  <c:v>San Juan Tepezontes</c:v>
                </c:pt>
                <c:pt idx="16">
                  <c:v>Santa María Ostuma</c:v>
                </c:pt>
                <c:pt idx="17">
                  <c:v>Mercedes la Ceiba</c:v>
                </c:pt>
                <c:pt idx="18">
                  <c:v>Jerusalén</c:v>
                </c:pt>
                <c:pt idx="19">
                  <c:v>San Pedro Nonualco</c:v>
                </c:pt>
                <c:pt idx="20">
                  <c:v>Zacatecoluca</c:v>
                </c:pt>
                <c:pt idx="21">
                  <c:v>Tapalhuaca</c:v>
                </c:pt>
              </c:strCache>
            </c:strRef>
          </c:cat>
          <c:val>
            <c:numRef>
              <c:f>'[1]Departamentos y municipios'!$D$117:$D$138</c:f>
              <c:numCache>
                <c:formatCode>General</c:formatCode>
                <c:ptCount val="22"/>
                <c:pt idx="0">
                  <c:v>4677.75</c:v>
                </c:pt>
                <c:pt idx="1">
                  <c:v>1840.43</c:v>
                </c:pt>
                <c:pt idx="2">
                  <c:v>664.62</c:v>
                </c:pt>
                <c:pt idx="3">
                  <c:v>934.6</c:v>
                </c:pt>
                <c:pt idx="4">
                  <c:v>833.96</c:v>
                </c:pt>
                <c:pt idx="5">
                  <c:v>1373.83</c:v>
                </c:pt>
                <c:pt idx="6">
                  <c:v>2580.1999999999998</c:v>
                </c:pt>
                <c:pt idx="7">
                  <c:v>1716.6</c:v>
                </c:pt>
                <c:pt idx="8">
                  <c:v>2444.2399999999998</c:v>
                </c:pt>
                <c:pt idx="9">
                  <c:v>1384.82</c:v>
                </c:pt>
                <c:pt idx="10">
                  <c:v>325.72000000000003</c:v>
                </c:pt>
                <c:pt idx="11">
                  <c:v>130.93</c:v>
                </c:pt>
                <c:pt idx="12">
                  <c:v>174.56</c:v>
                </c:pt>
                <c:pt idx="13">
                  <c:v>388.16</c:v>
                </c:pt>
                <c:pt idx="14">
                  <c:v>224.46</c:v>
                </c:pt>
                <c:pt idx="15">
                  <c:v>184.65</c:v>
                </c:pt>
                <c:pt idx="16">
                  <c:v>96.8</c:v>
                </c:pt>
                <c:pt idx="17">
                  <c:v>25.02</c:v>
                </c:pt>
                <c:pt idx="18">
                  <c:v>26.54</c:v>
                </c:pt>
                <c:pt idx="19">
                  <c:v>634.38</c:v>
                </c:pt>
                <c:pt idx="20">
                  <c:v>8929.24</c:v>
                </c:pt>
              </c:numCache>
            </c:numRef>
          </c:val>
        </c:ser>
        <c:axId val="72580480"/>
        <c:axId val="72606848"/>
      </c:barChart>
      <c:catAx>
        <c:axId val="725804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606848"/>
        <c:crosses val="autoZero"/>
        <c:auto val="1"/>
        <c:lblAlgn val="ctr"/>
        <c:lblOffset val="100"/>
      </c:catAx>
      <c:valAx>
        <c:axId val="7260684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58048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municipios'!$C$143:$C$160</c:f>
              <c:strCache>
                <c:ptCount val="18"/>
                <c:pt idx="0">
                  <c:v>La Unión</c:v>
                </c:pt>
                <c:pt idx="1">
                  <c:v>San Alejo</c:v>
                </c:pt>
                <c:pt idx="2">
                  <c:v>Conchagüa</c:v>
                </c:pt>
                <c:pt idx="3">
                  <c:v>Yucuaquin</c:v>
                </c:pt>
                <c:pt idx="4">
                  <c:v>El Carmen</c:v>
                </c:pt>
                <c:pt idx="5">
                  <c:v>Yayantique</c:v>
                </c:pt>
                <c:pt idx="6">
                  <c:v>Intipucá</c:v>
                </c:pt>
                <c:pt idx="7">
                  <c:v>Anamorós</c:v>
                </c:pt>
                <c:pt idx="8">
                  <c:v>Bolívar</c:v>
                </c:pt>
                <c:pt idx="9">
                  <c:v>Concepción de Oriente</c:v>
                </c:pt>
                <c:pt idx="10">
                  <c:v>El Sauce</c:v>
                </c:pt>
                <c:pt idx="11">
                  <c:v>Lislique</c:v>
                </c:pt>
                <c:pt idx="12">
                  <c:v>Nueva Esparta</c:v>
                </c:pt>
                <c:pt idx="13">
                  <c:v>Polorós</c:v>
                </c:pt>
                <c:pt idx="14">
                  <c:v>San José La Fuente</c:v>
                </c:pt>
                <c:pt idx="15">
                  <c:v>Santa Rosa de Lima</c:v>
                </c:pt>
                <c:pt idx="16">
                  <c:v>Pasaquina</c:v>
                </c:pt>
                <c:pt idx="17">
                  <c:v>Meanguera del Golfo</c:v>
                </c:pt>
              </c:strCache>
            </c:strRef>
          </c:cat>
          <c:val>
            <c:numRef>
              <c:f>'[1]Departamentos y municipios'!$D$143:$D$160</c:f>
              <c:numCache>
                <c:formatCode>General</c:formatCode>
                <c:ptCount val="18"/>
                <c:pt idx="0">
                  <c:v>5219.42</c:v>
                </c:pt>
                <c:pt idx="1">
                  <c:v>608.76</c:v>
                </c:pt>
                <c:pt idx="2">
                  <c:v>1790.02</c:v>
                </c:pt>
                <c:pt idx="3">
                  <c:v>317.52</c:v>
                </c:pt>
                <c:pt idx="4">
                  <c:v>243.31</c:v>
                </c:pt>
                <c:pt idx="5">
                  <c:v>93.9</c:v>
                </c:pt>
                <c:pt idx="6">
                  <c:v>878.9</c:v>
                </c:pt>
                <c:pt idx="7">
                  <c:v>875.05</c:v>
                </c:pt>
                <c:pt idx="8">
                  <c:v>178.43</c:v>
                </c:pt>
                <c:pt idx="9">
                  <c:v>235.51</c:v>
                </c:pt>
                <c:pt idx="10">
                  <c:v>205.85</c:v>
                </c:pt>
                <c:pt idx="11">
                  <c:v>247.24</c:v>
                </c:pt>
                <c:pt idx="12">
                  <c:v>311.68</c:v>
                </c:pt>
                <c:pt idx="13">
                  <c:v>299.64999999999998</c:v>
                </c:pt>
                <c:pt idx="14">
                  <c:v>201.28</c:v>
                </c:pt>
                <c:pt idx="15">
                  <c:v>2956.14</c:v>
                </c:pt>
                <c:pt idx="16">
                  <c:v>878.52</c:v>
                </c:pt>
              </c:numCache>
            </c:numRef>
          </c:val>
        </c:ser>
        <c:axId val="72704000"/>
        <c:axId val="72705536"/>
      </c:barChart>
      <c:catAx>
        <c:axId val="727040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705536"/>
        <c:crosses val="autoZero"/>
        <c:auto val="1"/>
        <c:lblAlgn val="ctr"/>
        <c:lblOffset val="100"/>
      </c:catAx>
      <c:valAx>
        <c:axId val="7270553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7040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municipios'!$C$165:$C$190</c:f>
              <c:strCache>
                <c:ptCount val="26"/>
                <c:pt idx="0">
                  <c:v>Arambala</c:v>
                </c:pt>
                <c:pt idx="1">
                  <c:v>El Divisadero</c:v>
                </c:pt>
                <c:pt idx="2">
                  <c:v>Gualococti</c:v>
                </c:pt>
                <c:pt idx="3">
                  <c:v>Joateca</c:v>
                </c:pt>
                <c:pt idx="4">
                  <c:v>Jocoro</c:v>
                </c:pt>
                <c:pt idx="5">
                  <c:v>Lolotiquillo</c:v>
                </c:pt>
                <c:pt idx="6">
                  <c:v>San Isidro</c:v>
                </c:pt>
                <c:pt idx="7">
                  <c:v>San Francisco Gotera</c:v>
                </c:pt>
                <c:pt idx="8">
                  <c:v>Oscicala</c:v>
                </c:pt>
                <c:pt idx="9">
                  <c:v>Chilanga</c:v>
                </c:pt>
                <c:pt idx="10">
                  <c:v>Sociedad</c:v>
                </c:pt>
                <c:pt idx="11">
                  <c:v>Sensembra</c:v>
                </c:pt>
                <c:pt idx="12">
                  <c:v>Delicias de Concepción</c:v>
                </c:pt>
                <c:pt idx="13">
                  <c:v>Cacaopera</c:v>
                </c:pt>
                <c:pt idx="14">
                  <c:v>Yoloaiquin</c:v>
                </c:pt>
                <c:pt idx="15">
                  <c:v>Yamabal</c:v>
                </c:pt>
                <c:pt idx="16">
                  <c:v>San Carlos</c:v>
                </c:pt>
                <c:pt idx="17">
                  <c:v>San Simón</c:v>
                </c:pt>
                <c:pt idx="18">
                  <c:v>Guatajiagüa</c:v>
                </c:pt>
                <c:pt idx="19">
                  <c:v>San Fernando</c:v>
                </c:pt>
                <c:pt idx="20">
                  <c:v>El Rosario</c:v>
                </c:pt>
                <c:pt idx="21">
                  <c:v>Perquin</c:v>
                </c:pt>
                <c:pt idx="22">
                  <c:v>Meanguera</c:v>
                </c:pt>
                <c:pt idx="23">
                  <c:v>Jocoaitique</c:v>
                </c:pt>
                <c:pt idx="24">
                  <c:v>Corinto</c:v>
                </c:pt>
                <c:pt idx="25">
                  <c:v>Torola</c:v>
                </c:pt>
              </c:strCache>
            </c:strRef>
          </c:cat>
          <c:val>
            <c:numRef>
              <c:f>'[1]Departamentos y municipios'!$D$165:$D$190</c:f>
              <c:numCache>
                <c:formatCode>General</c:formatCode>
                <c:ptCount val="26"/>
                <c:pt idx="0">
                  <c:v>57.39</c:v>
                </c:pt>
                <c:pt idx="1">
                  <c:v>191.53</c:v>
                </c:pt>
                <c:pt idx="2">
                  <c:v>10.66</c:v>
                </c:pt>
                <c:pt idx="3">
                  <c:v>99</c:v>
                </c:pt>
                <c:pt idx="4">
                  <c:v>669.25</c:v>
                </c:pt>
                <c:pt idx="5">
                  <c:v>238.11</c:v>
                </c:pt>
                <c:pt idx="6">
                  <c:v>42.79</c:v>
                </c:pt>
                <c:pt idx="7">
                  <c:v>4279.38</c:v>
                </c:pt>
                <c:pt idx="8">
                  <c:v>558.74</c:v>
                </c:pt>
                <c:pt idx="9">
                  <c:v>404.42</c:v>
                </c:pt>
                <c:pt idx="10">
                  <c:v>193.31</c:v>
                </c:pt>
                <c:pt idx="11">
                  <c:v>105.05</c:v>
                </c:pt>
                <c:pt idx="12">
                  <c:v>221.14</c:v>
                </c:pt>
                <c:pt idx="13">
                  <c:v>283.16000000000003</c:v>
                </c:pt>
                <c:pt idx="14">
                  <c:v>200.88</c:v>
                </c:pt>
                <c:pt idx="15">
                  <c:v>84.69</c:v>
                </c:pt>
                <c:pt idx="16">
                  <c:v>274.72000000000003</c:v>
                </c:pt>
                <c:pt idx="17">
                  <c:v>141.18</c:v>
                </c:pt>
                <c:pt idx="18">
                  <c:v>517.37</c:v>
                </c:pt>
                <c:pt idx="20">
                  <c:v>14.01</c:v>
                </c:pt>
                <c:pt idx="21">
                  <c:v>232</c:v>
                </c:pt>
                <c:pt idx="22">
                  <c:v>296</c:v>
                </c:pt>
                <c:pt idx="23">
                  <c:v>164.42</c:v>
                </c:pt>
                <c:pt idx="24">
                  <c:v>2028</c:v>
                </c:pt>
              </c:numCache>
            </c:numRef>
          </c:val>
        </c:ser>
        <c:axId val="72729344"/>
        <c:axId val="72730880"/>
      </c:barChart>
      <c:catAx>
        <c:axId val="7272934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730880"/>
        <c:crosses val="autoZero"/>
        <c:auto val="1"/>
        <c:lblAlgn val="ctr"/>
        <c:lblOffset val="100"/>
      </c:catAx>
      <c:valAx>
        <c:axId val="7273088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7293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'[1]Departamentos y municipios'!$C$195:$C$214</c:f>
              <c:strCache>
                <c:ptCount val="20"/>
                <c:pt idx="0">
                  <c:v>San Miguel</c:v>
                </c:pt>
                <c:pt idx="1">
                  <c:v>Uluazapa</c:v>
                </c:pt>
                <c:pt idx="2">
                  <c:v>Comacarán</c:v>
                </c:pt>
                <c:pt idx="3">
                  <c:v>Quelepa</c:v>
                </c:pt>
                <c:pt idx="4">
                  <c:v>Chirilagüa</c:v>
                </c:pt>
                <c:pt idx="5">
                  <c:v>Nueva Guadalupe</c:v>
                </c:pt>
                <c:pt idx="6">
                  <c:v>San Antonio del Mosco</c:v>
                </c:pt>
                <c:pt idx="7">
                  <c:v>Lolotique</c:v>
                </c:pt>
                <c:pt idx="8">
                  <c:v>Carolina</c:v>
                </c:pt>
                <c:pt idx="9">
                  <c:v>San Gerardo</c:v>
                </c:pt>
                <c:pt idx="10">
                  <c:v>Nuevo Edén de San Juan</c:v>
                </c:pt>
                <c:pt idx="11">
                  <c:v>San Luis de la Reina</c:v>
                </c:pt>
                <c:pt idx="12">
                  <c:v>Sesori</c:v>
                </c:pt>
                <c:pt idx="13">
                  <c:v>Chapeltique</c:v>
                </c:pt>
                <c:pt idx="14">
                  <c:v>Ciudad Barrios</c:v>
                </c:pt>
                <c:pt idx="15">
                  <c:v>Moncagua</c:v>
                </c:pt>
                <c:pt idx="16">
                  <c:v>Chinameca</c:v>
                </c:pt>
                <c:pt idx="17">
                  <c:v>San Rafael Oriente</c:v>
                </c:pt>
                <c:pt idx="18">
                  <c:v>San Jorge</c:v>
                </c:pt>
                <c:pt idx="19">
                  <c:v>El Tránsito</c:v>
                </c:pt>
              </c:strCache>
            </c:strRef>
          </c:cat>
          <c:val>
            <c:numRef>
              <c:f>'[1]Departamentos y municipios'!$D$195:$D$214</c:f>
              <c:numCache>
                <c:formatCode>General</c:formatCode>
                <c:ptCount val="20"/>
                <c:pt idx="0">
                  <c:v>46453.1</c:v>
                </c:pt>
                <c:pt idx="1">
                  <c:v>189.43</c:v>
                </c:pt>
                <c:pt idx="2">
                  <c:v>60.15</c:v>
                </c:pt>
                <c:pt idx="3">
                  <c:v>427</c:v>
                </c:pt>
                <c:pt idx="4">
                  <c:v>1670.95</c:v>
                </c:pt>
                <c:pt idx="5">
                  <c:v>1019.64</c:v>
                </c:pt>
                <c:pt idx="6">
                  <c:v>92.73</c:v>
                </c:pt>
                <c:pt idx="7">
                  <c:v>585.25</c:v>
                </c:pt>
                <c:pt idx="8">
                  <c:v>330.32</c:v>
                </c:pt>
                <c:pt idx="9">
                  <c:v>160.33000000000001</c:v>
                </c:pt>
                <c:pt idx="10">
                  <c:v>144.58000000000001</c:v>
                </c:pt>
                <c:pt idx="11">
                  <c:v>271.33</c:v>
                </c:pt>
                <c:pt idx="12">
                  <c:v>512.98</c:v>
                </c:pt>
                <c:pt idx="13">
                  <c:v>939.69</c:v>
                </c:pt>
                <c:pt idx="14">
                  <c:v>897.5</c:v>
                </c:pt>
                <c:pt idx="15">
                  <c:v>583.95000000000005</c:v>
                </c:pt>
                <c:pt idx="16">
                  <c:v>1672.08</c:v>
                </c:pt>
                <c:pt idx="17">
                  <c:v>1417.24</c:v>
                </c:pt>
                <c:pt idx="18">
                  <c:v>735.12</c:v>
                </c:pt>
                <c:pt idx="19">
                  <c:v>2309.96</c:v>
                </c:pt>
              </c:numCache>
            </c:numRef>
          </c:val>
        </c:ser>
        <c:axId val="72623232"/>
        <c:axId val="72624768"/>
      </c:barChart>
      <c:catAx>
        <c:axId val="726232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624768"/>
        <c:crosses val="autoZero"/>
        <c:auto val="1"/>
        <c:lblAlgn val="ctr"/>
        <c:lblOffset val="100"/>
      </c:catAx>
      <c:valAx>
        <c:axId val="726247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262323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4</xdr:row>
      <xdr:rowOff>41910</xdr:rowOff>
    </xdr:from>
    <xdr:to>
      <xdr:col>10</xdr:col>
      <xdr:colOff>640080</xdr:colOff>
      <xdr:row>18</xdr:row>
      <xdr:rowOff>41910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21</xdr:row>
      <xdr:rowOff>171450</xdr:rowOff>
    </xdr:from>
    <xdr:to>
      <xdr:col>10</xdr:col>
      <xdr:colOff>624840</xdr:colOff>
      <xdr:row>35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</xdr:colOff>
      <xdr:row>43</xdr:row>
      <xdr:rowOff>11430</xdr:rowOff>
    </xdr:from>
    <xdr:to>
      <xdr:col>10</xdr:col>
      <xdr:colOff>624840</xdr:colOff>
      <xdr:row>59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15240</xdr:colOff>
      <xdr:row>85</xdr:row>
      <xdr:rowOff>179070</xdr:rowOff>
    </xdr:from>
    <xdr:to>
      <xdr:col>10</xdr:col>
      <xdr:colOff>624840</xdr:colOff>
      <xdr:row>100</xdr:row>
      <xdr:rowOff>179070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7620</xdr:colOff>
      <xdr:row>105</xdr:row>
      <xdr:rowOff>179070</xdr:rowOff>
    </xdr:from>
    <xdr:to>
      <xdr:col>13</xdr:col>
      <xdr:colOff>552450</xdr:colOff>
      <xdr:row>120</xdr:row>
      <xdr:rowOff>179070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131</xdr:row>
      <xdr:rowOff>11430</xdr:rowOff>
    </xdr:from>
    <xdr:to>
      <xdr:col>10</xdr:col>
      <xdr:colOff>609600</xdr:colOff>
      <xdr:row>146</xdr:row>
      <xdr:rowOff>11430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15240</xdr:colOff>
      <xdr:row>157</xdr:row>
      <xdr:rowOff>3810</xdr:rowOff>
    </xdr:from>
    <xdr:to>
      <xdr:col>10</xdr:col>
      <xdr:colOff>624840</xdr:colOff>
      <xdr:row>172</xdr:row>
      <xdr:rowOff>3810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178</xdr:row>
      <xdr:rowOff>179070</xdr:rowOff>
    </xdr:from>
    <xdr:to>
      <xdr:col>10</xdr:col>
      <xdr:colOff>609600</xdr:colOff>
      <xdr:row>193</xdr:row>
      <xdr:rowOff>179070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7619</xdr:colOff>
      <xdr:row>208</xdr:row>
      <xdr:rowOff>179070</xdr:rowOff>
    </xdr:from>
    <xdr:to>
      <xdr:col>13</xdr:col>
      <xdr:colOff>219075</xdr:colOff>
      <xdr:row>223</xdr:row>
      <xdr:rowOff>179070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7620</xdr:colOff>
      <xdr:row>233</xdr:row>
      <xdr:rowOff>3810</xdr:rowOff>
    </xdr:from>
    <xdr:to>
      <xdr:col>10</xdr:col>
      <xdr:colOff>617220</xdr:colOff>
      <xdr:row>248</xdr:row>
      <xdr:rowOff>3810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7620</xdr:colOff>
      <xdr:row>256</xdr:row>
      <xdr:rowOff>11430</xdr:rowOff>
    </xdr:from>
    <xdr:to>
      <xdr:col>10</xdr:col>
      <xdr:colOff>617220</xdr:colOff>
      <xdr:row>271</xdr:row>
      <xdr:rowOff>11430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15240</xdr:colOff>
      <xdr:row>273</xdr:row>
      <xdr:rowOff>3810</xdr:rowOff>
    </xdr:from>
    <xdr:to>
      <xdr:col>10</xdr:col>
      <xdr:colOff>624840</xdr:colOff>
      <xdr:row>288</xdr:row>
      <xdr:rowOff>3810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290</xdr:row>
      <xdr:rowOff>11430</xdr:rowOff>
    </xdr:from>
    <xdr:to>
      <xdr:col>10</xdr:col>
      <xdr:colOff>609600</xdr:colOff>
      <xdr:row>305</xdr:row>
      <xdr:rowOff>11430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15240</xdr:colOff>
      <xdr:row>309</xdr:row>
      <xdr:rowOff>179070</xdr:rowOff>
    </xdr:from>
    <xdr:to>
      <xdr:col>10</xdr:col>
      <xdr:colOff>624840</xdr:colOff>
      <xdr:row>324</xdr:row>
      <xdr:rowOff>179070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304799</xdr:colOff>
      <xdr:row>5</xdr:row>
      <xdr:rowOff>243840</xdr:rowOff>
    </xdr:from>
    <xdr:to>
      <xdr:col>14</xdr:col>
      <xdr:colOff>223520</xdr:colOff>
      <xdr:row>22</xdr:row>
      <xdr:rowOff>20320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50800</xdr:rowOff>
    </xdr:from>
    <xdr:to>
      <xdr:col>13</xdr:col>
      <xdr:colOff>154941</xdr:colOff>
      <xdr:row>39</xdr:row>
      <xdr:rowOff>127000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1436369</xdr:colOff>
      <xdr:row>45</xdr:row>
      <xdr:rowOff>99695</xdr:rowOff>
    </xdr:from>
    <xdr:to>
      <xdr:col>12</xdr:col>
      <xdr:colOff>322580</xdr:colOff>
      <xdr:row>72</xdr:row>
      <xdr:rowOff>158750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valdez/AppData/Local/Microsoft/Windows/Temporary%20Internet%20Files/Content.Outlook/7MGIDV02/2014BASE%20DE%20DATOS%20RELLENOS%20SANITARIOS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n Fco. Menendez"/>
      <sheetName val="Atiquizaya"/>
      <sheetName val="SANTA ANA"/>
      <sheetName val="LA LIBERTAD"/>
      <sheetName val="LA LIBERTAD (2)"/>
      <sheetName val="Ishuatan"/>
      <sheetName val="CAPSA"/>
      <sheetName val="MIDES"/>
      <sheetName val="Meanguera"/>
      <sheetName val="Perquin"/>
      <sheetName val="CORINTO"/>
      <sheetName val="SOCINUS"/>
      <sheetName val="San Miguel"/>
      <sheetName val="SANTA ROSA DE LIMA (ASINORLU)"/>
      <sheetName val="Suchitoto"/>
      <sheetName val="CINQUERA"/>
      <sheetName val="CHALATENANGO"/>
      <sheetName val="AMUCHADES"/>
      <sheetName val="CONSOLIDADO (2)"/>
      <sheetName val="MUNICIPALIDADES"/>
      <sheetName val="EMPRESAS"/>
      <sheetName val="DESECHOS RELLENOS"/>
      <sheetName val="Mun &gt; gen"/>
      <sheetName val="Generación x dept"/>
      <sheetName val="Departamentos y municipios"/>
      <sheetName val="POBLACION URBANA"/>
    </sheetNames>
    <sheetDataSet>
      <sheetData sheetId="0">
        <row r="3">
          <cell r="O3" t="str">
            <v>TOTAL DEPOSITADO</v>
          </cell>
          <cell r="P3" t="str">
            <v>PROMEDIO MENSUAL</v>
          </cell>
          <cell r="Q3" t="str">
            <v>PROMEDIO DIA</v>
          </cell>
        </row>
        <row r="5">
          <cell r="O5">
            <v>4147.4000000000005</v>
          </cell>
          <cell r="P5">
            <v>345.61666666666673</v>
          </cell>
          <cell r="Q5">
            <v>11.520555555555557</v>
          </cell>
        </row>
      </sheetData>
      <sheetData sheetId="1">
        <row r="12">
          <cell r="O12">
            <v>8445.9199999999983</v>
          </cell>
          <cell r="P12">
            <v>703.82666666666648</v>
          </cell>
          <cell r="Q12">
            <v>23.460888888888881</v>
          </cell>
        </row>
      </sheetData>
      <sheetData sheetId="2">
        <row r="16">
          <cell r="O16">
            <v>70819.33</v>
          </cell>
          <cell r="P16">
            <v>5901.6108333333332</v>
          </cell>
          <cell r="Q16">
            <v>196.72036111111112</v>
          </cell>
        </row>
      </sheetData>
      <sheetData sheetId="3">
        <row r="51">
          <cell r="AC51">
            <v>52458.780000000006</v>
          </cell>
          <cell r="AD51">
            <v>4371.5650000000005</v>
          </cell>
          <cell r="AE51">
            <v>145.71883333333335</v>
          </cell>
        </row>
      </sheetData>
      <sheetData sheetId="4" refreshError="1"/>
      <sheetData sheetId="5">
        <row r="5">
          <cell r="O5">
            <v>63</v>
          </cell>
          <cell r="P5">
            <v>5.25</v>
          </cell>
          <cell r="Q5">
            <v>0.17499999999999999</v>
          </cell>
        </row>
      </sheetData>
      <sheetData sheetId="6">
        <row r="121">
          <cell r="O121">
            <v>148721.95500000016</v>
          </cell>
          <cell r="P121">
            <v>12393.496250000013</v>
          </cell>
          <cell r="Q121">
            <v>413.1165416666671</v>
          </cell>
        </row>
      </sheetData>
      <sheetData sheetId="7">
        <row r="104">
          <cell r="O104">
            <v>673516.78</v>
          </cell>
          <cell r="P104">
            <v>56126.398333333338</v>
          </cell>
          <cell r="Q104">
            <v>1870.8799444444446</v>
          </cell>
        </row>
      </sheetData>
      <sheetData sheetId="8">
        <row r="5">
          <cell r="O5">
            <v>296</v>
          </cell>
          <cell r="P5">
            <v>24.666666666666668</v>
          </cell>
          <cell r="Q5">
            <v>0.8222222222222223</v>
          </cell>
        </row>
      </sheetData>
      <sheetData sheetId="9">
        <row r="5">
          <cell r="O5">
            <v>232</v>
          </cell>
          <cell r="P5">
            <v>19.333333333333332</v>
          </cell>
          <cell r="Q5">
            <v>0.64444444444444438</v>
          </cell>
        </row>
      </sheetData>
      <sheetData sheetId="10">
        <row r="5">
          <cell r="O5">
            <v>2028</v>
          </cell>
          <cell r="P5">
            <v>169</v>
          </cell>
          <cell r="Q5">
            <v>5.6333333333333337</v>
          </cell>
        </row>
      </sheetData>
      <sheetData sheetId="11">
        <row r="78">
          <cell r="O78">
            <v>72542.723999999987</v>
          </cell>
          <cell r="P78">
            <v>6045.2270000000008</v>
          </cell>
          <cell r="Q78">
            <v>201.50756666666669</v>
          </cell>
        </row>
      </sheetData>
      <sheetData sheetId="12">
        <row r="15">
          <cell r="N15">
            <v>49012.395000000011</v>
          </cell>
          <cell r="O15">
            <v>4084.3662500000009</v>
          </cell>
          <cell r="P15">
            <v>136.1455416666667</v>
          </cell>
        </row>
      </sheetData>
      <sheetData sheetId="13">
        <row r="33">
          <cell r="N33">
            <v>14228.518000000002</v>
          </cell>
          <cell r="O33">
            <v>1185.7098333333336</v>
          </cell>
          <cell r="P33">
            <v>39.523661111111117</v>
          </cell>
        </row>
      </sheetData>
      <sheetData sheetId="14">
        <row r="5">
          <cell r="O5">
            <v>1118</v>
          </cell>
          <cell r="P5">
            <v>93.166666666666671</v>
          </cell>
          <cell r="Q5">
            <v>3.1055555555555556</v>
          </cell>
        </row>
      </sheetData>
      <sheetData sheetId="15">
        <row r="7">
          <cell r="O7">
            <v>475.5</v>
          </cell>
          <cell r="P7">
            <v>39.625</v>
          </cell>
          <cell r="Q7">
            <v>1.3208333333333333</v>
          </cell>
        </row>
      </sheetData>
      <sheetData sheetId="16">
        <row r="11">
          <cell r="O11">
            <v>11466.079999999998</v>
          </cell>
          <cell r="P11">
            <v>955.50666666666655</v>
          </cell>
          <cell r="Q11">
            <v>31.850222222222218</v>
          </cell>
        </row>
      </sheetData>
      <sheetData sheetId="17">
        <row r="20">
          <cell r="O20">
            <v>1615.8300000000002</v>
          </cell>
          <cell r="P20">
            <v>134.6525</v>
          </cell>
          <cell r="Q20">
            <v>4.4884166666666667</v>
          </cell>
        </row>
      </sheetData>
      <sheetData sheetId="18" refreshError="1"/>
      <sheetData sheetId="19" refreshError="1"/>
      <sheetData sheetId="20">
        <row r="119">
          <cell r="Q119">
            <v>177473.24000000005</v>
          </cell>
        </row>
      </sheetData>
      <sheetData sheetId="21">
        <row r="5">
          <cell r="A5" t="str">
            <v>SAN FRANCISCO MENENDEZ</v>
          </cell>
          <cell r="B5">
            <v>4147.4000000000005</v>
          </cell>
          <cell r="D5">
            <v>11.520555555555557</v>
          </cell>
        </row>
        <row r="6">
          <cell r="A6" t="str">
            <v>ATIQUIZAYA</v>
          </cell>
          <cell r="B6">
            <v>8445.9199999999983</v>
          </cell>
          <cell r="D6">
            <v>23.460888888888881</v>
          </cell>
        </row>
        <row r="7">
          <cell r="A7" t="str">
            <v>SANTA ANA</v>
          </cell>
          <cell r="B7">
            <v>70819.33</v>
          </cell>
          <cell r="D7">
            <v>196.72036111111112</v>
          </cell>
        </row>
        <row r="8">
          <cell r="A8" t="str">
            <v>LA LIBERTAD</v>
          </cell>
          <cell r="B8">
            <v>52458.780000000006</v>
          </cell>
          <cell r="D8">
            <v>145.71883333333335</v>
          </cell>
        </row>
        <row r="9">
          <cell r="A9" t="str">
            <v>ISHUATAN</v>
          </cell>
          <cell r="B9">
            <v>63</v>
          </cell>
          <cell r="D9">
            <v>0.17499999999999999</v>
          </cell>
        </row>
        <row r="10">
          <cell r="A10" t="str">
            <v>CAPSA</v>
          </cell>
          <cell r="B10">
            <v>148721.95500000016</v>
          </cell>
          <cell r="D10">
            <v>413.1165416666671</v>
          </cell>
        </row>
        <row r="11">
          <cell r="A11" t="str">
            <v>MIDES</v>
          </cell>
          <cell r="B11">
            <v>673516.78</v>
          </cell>
          <cell r="D11">
            <v>1870.8799444444446</v>
          </cell>
        </row>
        <row r="12">
          <cell r="A12" t="str">
            <v>MEANGUERA</v>
          </cell>
          <cell r="B12">
            <v>296</v>
          </cell>
          <cell r="D12">
            <v>0.8222222222222223</v>
          </cell>
        </row>
        <row r="13">
          <cell r="A13" t="str">
            <v>PERQUIN</v>
          </cell>
          <cell r="B13">
            <v>232</v>
          </cell>
          <cell r="D13">
            <v>0.64444444444444438</v>
          </cell>
        </row>
        <row r="14">
          <cell r="A14" t="str">
            <v>CORINTO</v>
          </cell>
          <cell r="B14">
            <v>2028</v>
          </cell>
          <cell r="D14">
            <v>5.6333333333333337</v>
          </cell>
        </row>
        <row r="15">
          <cell r="A15" t="str">
            <v>SOCINUS</v>
          </cell>
          <cell r="B15">
            <v>72542.723999999987</v>
          </cell>
          <cell r="D15">
            <v>201.50756666666669</v>
          </cell>
        </row>
        <row r="16">
          <cell r="A16" t="str">
            <v>SAN MIGUEL</v>
          </cell>
          <cell r="B16">
            <v>49012.395000000011</v>
          </cell>
          <cell r="D16">
            <v>136.1455416666667</v>
          </cell>
        </row>
        <row r="17">
          <cell r="A17" t="str">
            <v>ASINORLU</v>
          </cell>
          <cell r="B17">
            <v>14228.518000000002</v>
          </cell>
          <cell r="D17">
            <v>39.523661111111117</v>
          </cell>
        </row>
        <row r="18">
          <cell r="A18" t="str">
            <v>SUCHITOTO</v>
          </cell>
          <cell r="B18">
            <v>1118</v>
          </cell>
          <cell r="D18">
            <v>3.1055555555555556</v>
          </cell>
        </row>
        <row r="19">
          <cell r="A19" t="str">
            <v>CINQUERA</v>
          </cell>
          <cell r="B19">
            <v>475.5</v>
          </cell>
          <cell r="D19">
            <v>1.3208333333333333</v>
          </cell>
        </row>
        <row r="20">
          <cell r="A20" t="str">
            <v>AMUSNOR (CHALATENANGO</v>
          </cell>
          <cell r="B20">
            <v>11466.079999999998</v>
          </cell>
          <cell r="D20">
            <v>31.850222222222218</v>
          </cell>
        </row>
        <row r="21">
          <cell r="A21" t="str">
            <v>AMUCHADES</v>
          </cell>
          <cell r="B21">
            <v>1615.8300000000002</v>
          </cell>
          <cell r="D21">
            <v>4.4884166666666667</v>
          </cell>
        </row>
      </sheetData>
      <sheetData sheetId="22" refreshError="1"/>
      <sheetData sheetId="23" refreshError="1"/>
      <sheetData sheetId="24">
        <row r="3">
          <cell r="C3" t="str">
            <v>San Francisco Menendez</v>
          </cell>
          <cell r="D3">
            <v>4147.3999999999996</v>
          </cell>
        </row>
        <row r="4">
          <cell r="C4" t="str">
            <v>Concepción de Ataco</v>
          </cell>
          <cell r="D4">
            <v>1464.99</v>
          </cell>
        </row>
        <row r="5">
          <cell r="C5" t="str">
            <v>Turin</v>
          </cell>
          <cell r="D5">
            <v>611.35</v>
          </cell>
        </row>
        <row r="6">
          <cell r="C6" t="str">
            <v>Atiquizaya</v>
          </cell>
          <cell r="D6">
            <v>4179.6400000000003</v>
          </cell>
        </row>
        <row r="7">
          <cell r="C7" t="str">
            <v>El Refugio</v>
          </cell>
          <cell r="D7">
            <v>1278.71</v>
          </cell>
        </row>
        <row r="8">
          <cell r="C8" t="str">
            <v>San Lorenzo</v>
          </cell>
          <cell r="D8">
            <v>622.62</v>
          </cell>
        </row>
        <row r="9">
          <cell r="C9" t="str">
            <v>Apaneca</v>
          </cell>
          <cell r="D9">
            <v>1329.87</v>
          </cell>
        </row>
        <row r="10">
          <cell r="C10" t="str">
            <v>Jujutla</v>
          </cell>
          <cell r="D10">
            <v>943.19</v>
          </cell>
        </row>
        <row r="11">
          <cell r="C11" t="str">
            <v>San Pedro Puxtla</v>
          </cell>
          <cell r="D11">
            <v>134.41</v>
          </cell>
        </row>
        <row r="12">
          <cell r="C12" t="str">
            <v>Tacuba</v>
          </cell>
          <cell r="D12">
            <v>691.42</v>
          </cell>
        </row>
        <row r="13">
          <cell r="C13" t="str">
            <v>Guaymango</v>
          </cell>
          <cell r="D13">
            <v>405.94</v>
          </cell>
        </row>
        <row r="14">
          <cell r="C14" t="str">
            <v>Ahuachapán</v>
          </cell>
          <cell r="D14">
            <v>2131.5100000000002</v>
          </cell>
        </row>
        <row r="15">
          <cell r="D15">
            <v>17941.050000000003</v>
          </cell>
        </row>
        <row r="19">
          <cell r="C19" t="str">
            <v>Sensuntepeque</v>
          </cell>
          <cell r="D19">
            <v>4552.3</v>
          </cell>
        </row>
        <row r="20">
          <cell r="C20" t="str">
            <v>Cinquera</v>
          </cell>
          <cell r="D20">
            <v>216</v>
          </cell>
        </row>
        <row r="21">
          <cell r="C21" t="str">
            <v>Jutiapa</v>
          </cell>
        </row>
        <row r="22">
          <cell r="C22" t="str">
            <v>Ilobasco</v>
          </cell>
          <cell r="D22">
            <v>6735.96</v>
          </cell>
        </row>
        <row r="23">
          <cell r="C23" t="str">
            <v>San Isidro</v>
          </cell>
          <cell r="D23">
            <v>552.09</v>
          </cell>
        </row>
        <row r="24">
          <cell r="C24" t="str">
            <v>Victoria</v>
          </cell>
          <cell r="D24">
            <v>459.89</v>
          </cell>
        </row>
        <row r="25">
          <cell r="C25" t="str">
            <v>Dolores</v>
          </cell>
          <cell r="D25">
            <v>440.07</v>
          </cell>
        </row>
        <row r="26">
          <cell r="C26" t="str">
            <v>Guacotecti</v>
          </cell>
          <cell r="D26">
            <v>119.07</v>
          </cell>
        </row>
        <row r="27">
          <cell r="C27" t="str">
            <v>Tejutepeque</v>
          </cell>
          <cell r="D27">
            <v>0</v>
          </cell>
        </row>
        <row r="28">
          <cell r="D28">
            <v>13075.38</v>
          </cell>
        </row>
        <row r="34">
          <cell r="C34" t="str">
            <v>Chalatenango</v>
          </cell>
          <cell r="D34">
            <v>6187.03</v>
          </cell>
        </row>
        <row r="35">
          <cell r="C35" t="str">
            <v>Citalá</v>
          </cell>
          <cell r="D35">
            <v>430.66</v>
          </cell>
        </row>
        <row r="36">
          <cell r="C36" t="str">
            <v>Nueva Concepción</v>
          </cell>
          <cell r="D36">
            <v>2400.9899999999998</v>
          </cell>
        </row>
        <row r="37">
          <cell r="C37" t="str">
            <v>Tejutla</v>
          </cell>
          <cell r="D37">
            <v>1440.18</v>
          </cell>
        </row>
        <row r="38">
          <cell r="C38" t="str">
            <v>La Reina</v>
          </cell>
          <cell r="D38">
            <v>774.95</v>
          </cell>
        </row>
        <row r="39">
          <cell r="C39" t="str">
            <v>El Paraiso</v>
          </cell>
          <cell r="D39">
            <v>904.17</v>
          </cell>
        </row>
        <row r="40">
          <cell r="C40" t="str">
            <v>La Palma</v>
          </cell>
          <cell r="D40">
            <v>979.26</v>
          </cell>
        </row>
        <row r="41">
          <cell r="C41" t="str">
            <v>San Rafael</v>
          </cell>
          <cell r="D41">
            <v>509.1</v>
          </cell>
        </row>
        <row r="42">
          <cell r="C42" t="str">
            <v>Concepción Quezaltepeque</v>
          </cell>
          <cell r="D42">
            <v>543.83000000000004</v>
          </cell>
        </row>
        <row r="43">
          <cell r="C43" t="str">
            <v>Agua Caliente</v>
          </cell>
          <cell r="D43">
            <v>685.5</v>
          </cell>
        </row>
        <row r="44">
          <cell r="C44" t="str">
            <v>Santa Rita</v>
          </cell>
          <cell r="D44">
            <v>495.78</v>
          </cell>
        </row>
        <row r="45">
          <cell r="C45" t="str">
            <v>Dulce Nombre de María</v>
          </cell>
          <cell r="D45">
            <v>435.97</v>
          </cell>
        </row>
        <row r="46">
          <cell r="C46" t="str">
            <v>San Ignacio</v>
          </cell>
          <cell r="D46">
            <v>353.77</v>
          </cell>
        </row>
        <row r="47">
          <cell r="C47" t="str">
            <v>Comalapa</v>
          </cell>
          <cell r="D47">
            <v>272.52999999999997</v>
          </cell>
        </row>
        <row r="48">
          <cell r="C48" t="str">
            <v>San Miguel de Mercedes</v>
          </cell>
          <cell r="D48">
            <v>200.99</v>
          </cell>
        </row>
        <row r="49">
          <cell r="C49" t="str">
            <v>Azacualpa</v>
          </cell>
          <cell r="D49">
            <v>114.94</v>
          </cell>
        </row>
        <row r="50">
          <cell r="C50" t="str">
            <v>La Laguna</v>
          </cell>
          <cell r="D50">
            <v>156.84</v>
          </cell>
        </row>
        <row r="51">
          <cell r="C51" t="str">
            <v>Ojos de Agua</v>
          </cell>
          <cell r="D51">
            <v>149.16</v>
          </cell>
        </row>
        <row r="52">
          <cell r="C52" t="str">
            <v>San Francisco Morazán</v>
          </cell>
          <cell r="D52">
            <v>148.63999999999999</v>
          </cell>
        </row>
        <row r="53">
          <cell r="C53" t="str">
            <v>San Antonio los Ranchos</v>
          </cell>
          <cell r="D53">
            <v>38.76</v>
          </cell>
        </row>
        <row r="54">
          <cell r="C54" t="str">
            <v>El Carrizal</v>
          </cell>
          <cell r="D54">
            <v>110.54</v>
          </cell>
        </row>
        <row r="55">
          <cell r="C55" t="str">
            <v>San Luis del Carmen</v>
          </cell>
          <cell r="D55">
            <v>43.37</v>
          </cell>
        </row>
        <row r="56">
          <cell r="C56" t="str">
            <v>Arcatao</v>
          </cell>
          <cell r="D56">
            <v>66.319999999999993</v>
          </cell>
        </row>
        <row r="57">
          <cell r="C57" t="str">
            <v>Las Flores</v>
          </cell>
          <cell r="D57">
            <v>57.47</v>
          </cell>
        </row>
        <row r="58">
          <cell r="C58" t="str">
            <v>San José Cancasque</v>
          </cell>
          <cell r="D58">
            <v>75.28</v>
          </cell>
        </row>
        <row r="59">
          <cell r="C59" t="str">
            <v>San Fernando</v>
          </cell>
          <cell r="D59">
            <v>54.53</v>
          </cell>
        </row>
        <row r="60">
          <cell r="C60" t="str">
            <v>Potonico</v>
          </cell>
          <cell r="D60">
            <v>63.24</v>
          </cell>
        </row>
        <row r="61">
          <cell r="C61" t="str">
            <v>San Francisco Lempa</v>
          </cell>
          <cell r="D61">
            <v>94.18</v>
          </cell>
        </row>
        <row r="62">
          <cell r="C62" t="str">
            <v>Nueva Trinidad</v>
          </cell>
          <cell r="D62">
            <v>13.77</v>
          </cell>
        </row>
        <row r="63">
          <cell r="C63" t="str">
            <v>Las Vueltas</v>
          </cell>
          <cell r="D63">
            <v>42.9</v>
          </cell>
        </row>
        <row r="64">
          <cell r="C64" t="str">
            <v>Nombre de Jesús</v>
          </cell>
          <cell r="D64">
            <v>119.2</v>
          </cell>
        </row>
        <row r="65">
          <cell r="C65" t="str">
            <v>San Isidro Labrador</v>
          </cell>
          <cell r="D65">
            <v>15.6</v>
          </cell>
        </row>
        <row r="66">
          <cell r="C66" t="str">
            <v>San Antonio de La Cruz</v>
          </cell>
          <cell r="D66">
            <v>18.059999999999999</v>
          </cell>
        </row>
        <row r="67">
          <cell r="D67">
            <v>17997.510000000002</v>
          </cell>
        </row>
        <row r="71">
          <cell r="C71" t="str">
            <v>Cojutepeque</v>
          </cell>
          <cell r="D71">
            <v>10862.39</v>
          </cell>
        </row>
        <row r="72">
          <cell r="C72" t="str">
            <v xml:space="preserve">El Carmen </v>
          </cell>
          <cell r="D72">
            <v>268.72000000000003</v>
          </cell>
        </row>
        <row r="73">
          <cell r="C73" t="str">
            <v>El Rosario</v>
          </cell>
          <cell r="D73">
            <v>168.94</v>
          </cell>
        </row>
        <row r="74">
          <cell r="C74" t="str">
            <v>Monte San Juan</v>
          </cell>
          <cell r="D74">
            <v>91.55</v>
          </cell>
        </row>
        <row r="75">
          <cell r="C75" t="str">
            <v>Oratorio de Concepción</v>
          </cell>
          <cell r="D75">
            <v>136.1</v>
          </cell>
        </row>
        <row r="76">
          <cell r="C76" t="str">
            <v>San Bartolomé Perulapía</v>
          </cell>
          <cell r="D76">
            <v>817.53</v>
          </cell>
        </row>
        <row r="77">
          <cell r="C77" t="str">
            <v>San Cristobal</v>
          </cell>
          <cell r="D77">
            <v>82.82</v>
          </cell>
        </row>
        <row r="78">
          <cell r="C78" t="str">
            <v>San José Guayabal</v>
          </cell>
          <cell r="D78">
            <v>929.67</v>
          </cell>
        </row>
        <row r="79">
          <cell r="C79" t="str">
            <v>San Pedro Perulapán</v>
          </cell>
          <cell r="D79">
            <v>722.94</v>
          </cell>
        </row>
        <row r="80">
          <cell r="C80" t="str">
            <v>San Rafael Cedros</v>
          </cell>
          <cell r="D80">
            <v>1215.71</v>
          </cell>
        </row>
        <row r="81">
          <cell r="C81" t="str">
            <v>Candelaria</v>
          </cell>
          <cell r="D81">
            <v>305.45</v>
          </cell>
        </row>
        <row r="82">
          <cell r="C82" t="str">
            <v>San Ramón</v>
          </cell>
          <cell r="D82">
            <v>130.94</v>
          </cell>
        </row>
        <row r="83">
          <cell r="C83" t="str">
            <v>Santa Cruz Analquito</v>
          </cell>
          <cell r="D83">
            <v>130.91</v>
          </cell>
        </row>
        <row r="84">
          <cell r="C84" t="str">
            <v>Suchitoto</v>
          </cell>
          <cell r="D84">
            <v>1118</v>
          </cell>
        </row>
        <row r="85">
          <cell r="C85" t="str">
            <v>Tenancingo</v>
          </cell>
          <cell r="D85">
            <v>259.5</v>
          </cell>
        </row>
        <row r="86">
          <cell r="C86" t="str">
            <v>Santa Cruz Michapa</v>
          </cell>
          <cell r="D86">
            <v>752.16</v>
          </cell>
        </row>
        <row r="87">
          <cell r="D87">
            <v>17993.329999999998</v>
          </cell>
        </row>
        <row r="91">
          <cell r="C91" t="str">
            <v>Zaragoza</v>
          </cell>
          <cell r="D91">
            <v>3508.4</v>
          </cell>
        </row>
        <row r="92">
          <cell r="C92" t="str">
            <v>La Libertad</v>
          </cell>
          <cell r="D92">
            <v>9483.32</v>
          </cell>
        </row>
        <row r="93">
          <cell r="C93" t="str">
            <v>San José Villanueva</v>
          </cell>
          <cell r="D93">
            <v>936.13</v>
          </cell>
        </row>
        <row r="94">
          <cell r="C94" t="str">
            <v>Tamanique</v>
          </cell>
          <cell r="D94">
            <v>1854.06</v>
          </cell>
        </row>
        <row r="95">
          <cell r="C95" t="str">
            <v>Nuevo Cuscatlán</v>
          </cell>
          <cell r="D95">
            <v>2564.6999999999998</v>
          </cell>
        </row>
        <row r="96">
          <cell r="C96" t="str">
            <v>Antiguo Cuscatlán</v>
          </cell>
          <cell r="D96">
            <v>24202.63</v>
          </cell>
        </row>
        <row r="97">
          <cell r="C97" t="str">
            <v>Chiltiupán</v>
          </cell>
          <cell r="D97">
            <v>607.80999999999995</v>
          </cell>
        </row>
        <row r="98">
          <cell r="C98" t="str">
            <v>Ciudad Arce</v>
          </cell>
          <cell r="D98">
            <v>4261.76</v>
          </cell>
        </row>
        <row r="99">
          <cell r="C99" t="str">
            <v>Jayaque</v>
          </cell>
          <cell r="D99">
            <v>1158.4100000000001</v>
          </cell>
        </row>
        <row r="100">
          <cell r="C100" t="str">
            <v>Jicalapa</v>
          </cell>
          <cell r="D100">
            <v>402.11</v>
          </cell>
        </row>
        <row r="101">
          <cell r="C101" t="str">
            <v>Sacacoyo</v>
          </cell>
          <cell r="D101">
            <v>2661.19</v>
          </cell>
        </row>
        <row r="102">
          <cell r="C102" t="str">
            <v>San Juan Opico</v>
          </cell>
          <cell r="D102">
            <v>6467.24</v>
          </cell>
        </row>
        <row r="103">
          <cell r="C103" t="str">
            <v>Talnique</v>
          </cell>
          <cell r="D103">
            <v>111.73</v>
          </cell>
        </row>
        <row r="104">
          <cell r="C104" t="str">
            <v>Tepecoyo</v>
          </cell>
          <cell r="D104">
            <v>1055.94</v>
          </cell>
        </row>
        <row r="105">
          <cell r="C105" t="str">
            <v>Teotepeque</v>
          </cell>
          <cell r="D105">
            <v>466.33</v>
          </cell>
        </row>
        <row r="106">
          <cell r="C106" t="str">
            <v>Santa Tecla</v>
          </cell>
          <cell r="D106">
            <v>46258.69</v>
          </cell>
        </row>
        <row r="107">
          <cell r="C107" t="str">
            <v>Quezaltepeque</v>
          </cell>
          <cell r="D107">
            <v>8117.07</v>
          </cell>
        </row>
        <row r="108">
          <cell r="C108" t="str">
            <v>Comasagua</v>
          </cell>
          <cell r="D108">
            <v>707.99</v>
          </cell>
        </row>
        <row r="109">
          <cell r="C109" t="str">
            <v>Colón</v>
          </cell>
          <cell r="D109">
            <v>23165.42</v>
          </cell>
        </row>
        <row r="110">
          <cell r="C110" t="str">
            <v>Huizucar</v>
          </cell>
          <cell r="D110">
            <v>369.56</v>
          </cell>
        </row>
        <row r="111">
          <cell r="C111" t="str">
            <v>San Matias</v>
          </cell>
          <cell r="D111">
            <v>363.99</v>
          </cell>
        </row>
        <row r="112">
          <cell r="C112" t="str">
            <v>San Pablo Tacachico</v>
          </cell>
          <cell r="D112">
            <v>883.47</v>
          </cell>
        </row>
        <row r="113">
          <cell r="D113">
            <v>139607.95000000001</v>
          </cell>
        </row>
        <row r="117">
          <cell r="C117" t="str">
            <v>San Luis Talpa</v>
          </cell>
          <cell r="D117">
            <v>4677.75</v>
          </cell>
        </row>
        <row r="118">
          <cell r="C118" t="str">
            <v>Santiago Nonualco</v>
          </cell>
          <cell r="D118">
            <v>1840.43</v>
          </cell>
        </row>
        <row r="119">
          <cell r="C119" t="str">
            <v>Cuyultitán</v>
          </cell>
          <cell r="D119">
            <v>664.62</v>
          </cell>
        </row>
        <row r="120">
          <cell r="C120" t="str">
            <v>San Juan Talpa</v>
          </cell>
          <cell r="D120">
            <v>934.6</v>
          </cell>
        </row>
        <row r="121">
          <cell r="C121" t="str">
            <v>San Rafael Obrajuelo</v>
          </cell>
          <cell r="D121">
            <v>833.96</v>
          </cell>
        </row>
        <row r="122">
          <cell r="C122" t="str">
            <v>San Juan Nonualco</v>
          </cell>
          <cell r="D122">
            <v>1373.83</v>
          </cell>
        </row>
        <row r="123">
          <cell r="C123" t="str">
            <v>Olocuilta</v>
          </cell>
          <cell r="D123">
            <v>2580.1999999999998</v>
          </cell>
        </row>
        <row r="124">
          <cell r="C124" t="str">
            <v xml:space="preserve">El Rosario </v>
          </cell>
          <cell r="D124">
            <v>1716.6</v>
          </cell>
        </row>
        <row r="125">
          <cell r="C125" t="str">
            <v>San Luis la Herradura</v>
          </cell>
          <cell r="D125">
            <v>2444.2399999999998</v>
          </cell>
        </row>
        <row r="126">
          <cell r="C126" t="str">
            <v>San Pedro Masahuat</v>
          </cell>
          <cell r="D126">
            <v>1384.82</v>
          </cell>
        </row>
        <row r="127">
          <cell r="C127" t="str">
            <v>San Francisco Chinameca</v>
          </cell>
          <cell r="D127">
            <v>325.72000000000003</v>
          </cell>
        </row>
        <row r="128">
          <cell r="C128" t="str">
            <v>Paraiso de Osorio</v>
          </cell>
          <cell r="D128">
            <v>130.93</v>
          </cell>
        </row>
        <row r="129">
          <cell r="C129" t="str">
            <v>San Miguel Tepzontes</v>
          </cell>
          <cell r="D129">
            <v>174.56</v>
          </cell>
        </row>
        <row r="130">
          <cell r="C130" t="str">
            <v>San Antonio Masahuat</v>
          </cell>
          <cell r="D130">
            <v>388.16</v>
          </cell>
        </row>
        <row r="131">
          <cell r="C131" t="str">
            <v>San Emigdio</v>
          </cell>
          <cell r="D131">
            <v>224.46</v>
          </cell>
        </row>
        <row r="132">
          <cell r="C132" t="str">
            <v>San Juan Tepezontes</v>
          </cell>
          <cell r="D132">
            <v>184.65</v>
          </cell>
        </row>
        <row r="133">
          <cell r="C133" t="str">
            <v>Santa María Ostuma</v>
          </cell>
          <cell r="D133">
            <v>96.8</v>
          </cell>
        </row>
        <row r="134">
          <cell r="C134" t="str">
            <v>Mercedes la Ceiba</v>
          </cell>
          <cell r="D134">
            <v>25.02</v>
          </cell>
        </row>
        <row r="135">
          <cell r="C135" t="str">
            <v>Jerusalén</v>
          </cell>
          <cell r="D135">
            <v>26.54</v>
          </cell>
        </row>
        <row r="136">
          <cell r="C136" t="str">
            <v>San Pedro Nonualco</v>
          </cell>
          <cell r="D136">
            <v>634.38</v>
          </cell>
        </row>
        <row r="137">
          <cell r="C137" t="str">
            <v>Zacatecoluca</v>
          </cell>
          <cell r="D137">
            <v>8929.24</v>
          </cell>
        </row>
        <row r="138">
          <cell r="C138" t="str">
            <v>Tapalhuaca</v>
          </cell>
        </row>
        <row r="139">
          <cell r="D139">
            <v>29591.510000000002</v>
          </cell>
        </row>
        <row r="143">
          <cell r="C143" t="str">
            <v>La Unión</v>
          </cell>
          <cell r="D143">
            <v>5219.42</v>
          </cell>
        </row>
        <row r="144">
          <cell r="C144" t="str">
            <v>San Alejo</v>
          </cell>
          <cell r="D144">
            <v>608.76</v>
          </cell>
        </row>
        <row r="145">
          <cell r="C145" t="str">
            <v>Conchagüa</v>
          </cell>
          <cell r="D145">
            <v>1790.02</v>
          </cell>
        </row>
        <row r="146">
          <cell r="C146" t="str">
            <v>Yucuaquin</v>
          </cell>
          <cell r="D146">
            <v>317.52</v>
          </cell>
        </row>
        <row r="147">
          <cell r="C147" t="str">
            <v>El Carmen</v>
          </cell>
          <cell r="D147">
            <v>243.31</v>
          </cell>
        </row>
        <row r="148">
          <cell r="C148" t="str">
            <v>Yayantique</v>
          </cell>
          <cell r="D148">
            <v>93.9</v>
          </cell>
        </row>
        <row r="149">
          <cell r="C149" t="str">
            <v>Intipucá</v>
          </cell>
          <cell r="D149">
            <v>878.9</v>
          </cell>
        </row>
        <row r="150">
          <cell r="C150" t="str">
            <v>Anamorós</v>
          </cell>
          <cell r="D150">
            <v>875.05</v>
          </cell>
        </row>
        <row r="151">
          <cell r="C151" t="str">
            <v>Bolívar</v>
          </cell>
          <cell r="D151">
            <v>178.43</v>
          </cell>
        </row>
        <row r="152">
          <cell r="C152" t="str">
            <v>Concepción de Oriente</v>
          </cell>
          <cell r="D152">
            <v>235.51</v>
          </cell>
        </row>
        <row r="153">
          <cell r="C153" t="str">
            <v>El Sauce</v>
          </cell>
          <cell r="D153">
            <v>205.85</v>
          </cell>
        </row>
        <row r="154">
          <cell r="C154" t="str">
            <v>Lislique</v>
          </cell>
          <cell r="D154">
            <v>247.24</v>
          </cell>
        </row>
        <row r="155">
          <cell r="C155" t="str">
            <v>Nueva Esparta</v>
          </cell>
          <cell r="D155">
            <v>311.68</v>
          </cell>
        </row>
        <row r="156">
          <cell r="C156" t="str">
            <v>Polorós</v>
          </cell>
          <cell r="D156">
            <v>299.64999999999998</v>
          </cell>
        </row>
        <row r="157">
          <cell r="C157" t="str">
            <v>San José La Fuente</v>
          </cell>
          <cell r="D157">
            <v>201.28</v>
          </cell>
        </row>
        <row r="158">
          <cell r="C158" t="str">
            <v>Santa Rosa de Lima</v>
          </cell>
          <cell r="D158">
            <v>2956.14</v>
          </cell>
        </row>
        <row r="159">
          <cell r="C159" t="str">
            <v>Pasaquina</v>
          </cell>
          <cell r="D159">
            <v>878.52</v>
          </cell>
        </row>
        <row r="160">
          <cell r="C160" t="str">
            <v>Meanguera del Golfo</v>
          </cell>
        </row>
        <row r="161">
          <cell r="D161">
            <v>15541.180000000002</v>
          </cell>
        </row>
        <row r="165">
          <cell r="C165" t="str">
            <v>Arambala</v>
          </cell>
          <cell r="D165">
            <v>57.39</v>
          </cell>
        </row>
        <row r="166">
          <cell r="C166" t="str">
            <v>El Divisadero</v>
          </cell>
          <cell r="D166">
            <v>191.53</v>
          </cell>
        </row>
        <row r="167">
          <cell r="C167" t="str">
            <v>Gualococti</v>
          </cell>
          <cell r="D167">
            <v>10.66</v>
          </cell>
        </row>
        <row r="168">
          <cell r="C168" t="str">
            <v>Joateca</v>
          </cell>
          <cell r="D168">
            <v>99</v>
          </cell>
        </row>
        <row r="169">
          <cell r="C169" t="str">
            <v>Jocoro</v>
          </cell>
          <cell r="D169">
            <v>669.25</v>
          </cell>
        </row>
        <row r="170">
          <cell r="C170" t="str">
            <v>Lolotiquillo</v>
          </cell>
          <cell r="D170">
            <v>238.11</v>
          </cell>
        </row>
        <row r="171">
          <cell r="C171" t="str">
            <v>San Isidro</v>
          </cell>
          <cell r="D171">
            <v>42.79</v>
          </cell>
        </row>
        <row r="172">
          <cell r="C172" t="str">
            <v>San Francisco Gotera</v>
          </cell>
          <cell r="D172">
            <v>4279.38</v>
          </cell>
        </row>
        <row r="173">
          <cell r="C173" t="str">
            <v>Oscicala</v>
          </cell>
          <cell r="D173">
            <v>558.74</v>
          </cell>
        </row>
        <row r="174">
          <cell r="C174" t="str">
            <v>Chilanga</v>
          </cell>
          <cell r="D174">
            <v>404.42</v>
          </cell>
        </row>
        <row r="175">
          <cell r="C175" t="str">
            <v>Sociedad</v>
          </cell>
          <cell r="D175">
            <v>193.31</v>
          </cell>
        </row>
        <row r="176">
          <cell r="C176" t="str">
            <v>Sensembra</v>
          </cell>
          <cell r="D176">
            <v>105.05</v>
          </cell>
        </row>
        <row r="177">
          <cell r="C177" t="str">
            <v>Delicias de Concepción</v>
          </cell>
          <cell r="D177">
            <v>221.14</v>
          </cell>
        </row>
        <row r="178">
          <cell r="C178" t="str">
            <v>Cacaopera</v>
          </cell>
          <cell r="D178">
            <v>283.16000000000003</v>
          </cell>
        </row>
        <row r="179">
          <cell r="C179" t="str">
            <v>Yoloaiquin</v>
          </cell>
          <cell r="D179">
            <v>200.88</v>
          </cell>
        </row>
        <row r="180">
          <cell r="C180" t="str">
            <v>Yamabal</v>
          </cell>
          <cell r="D180">
            <v>84.69</v>
          </cell>
        </row>
        <row r="181">
          <cell r="C181" t="str">
            <v>San Carlos</v>
          </cell>
          <cell r="D181">
            <v>274.72000000000003</v>
          </cell>
        </row>
        <row r="182">
          <cell r="C182" t="str">
            <v>San Simón</v>
          </cell>
          <cell r="D182">
            <v>141.18</v>
          </cell>
        </row>
        <row r="183">
          <cell r="C183" t="str">
            <v>Guatajiagüa</v>
          </cell>
          <cell r="D183">
            <v>517.37</v>
          </cell>
        </row>
        <row r="184">
          <cell r="C184" t="str">
            <v>San Fernando</v>
          </cell>
        </row>
        <row r="185">
          <cell r="C185" t="str">
            <v>El Rosario</v>
          </cell>
          <cell r="D185">
            <v>14.01</v>
          </cell>
        </row>
        <row r="186">
          <cell r="C186" t="str">
            <v>Perquin</v>
          </cell>
          <cell r="D186">
            <v>232</v>
          </cell>
        </row>
        <row r="187">
          <cell r="C187" t="str">
            <v>Meanguera</v>
          </cell>
          <cell r="D187">
            <v>296</v>
          </cell>
        </row>
        <row r="188">
          <cell r="C188" t="str">
            <v>Jocoaitique</v>
          </cell>
          <cell r="D188">
            <v>164.42</v>
          </cell>
        </row>
        <row r="189">
          <cell r="C189" t="str">
            <v>Corinto</v>
          </cell>
          <cell r="D189">
            <v>2028</v>
          </cell>
        </row>
        <row r="190">
          <cell r="C190" t="str">
            <v>Torola</v>
          </cell>
        </row>
        <row r="191">
          <cell r="D191">
            <v>11307.200000000003</v>
          </cell>
        </row>
        <row r="195">
          <cell r="C195" t="str">
            <v>San Miguel</v>
          </cell>
          <cell r="D195">
            <v>46453.1</v>
          </cell>
        </row>
        <row r="196">
          <cell r="C196" t="str">
            <v>Uluazapa</v>
          </cell>
          <cell r="D196">
            <v>189.43</v>
          </cell>
        </row>
        <row r="197">
          <cell r="C197" t="str">
            <v>Comacarán</v>
          </cell>
          <cell r="D197">
            <v>60.15</v>
          </cell>
        </row>
        <row r="198">
          <cell r="C198" t="str">
            <v>Quelepa</v>
          </cell>
          <cell r="D198">
            <v>427</v>
          </cell>
        </row>
        <row r="199">
          <cell r="C199" t="str">
            <v>Chirilagüa</v>
          </cell>
          <cell r="D199">
            <v>1670.95</v>
          </cell>
        </row>
        <row r="200">
          <cell r="C200" t="str">
            <v>Nueva Guadalupe</v>
          </cell>
          <cell r="D200">
            <v>1019.64</v>
          </cell>
        </row>
        <row r="201">
          <cell r="C201" t="str">
            <v>San Antonio del Mosco</v>
          </cell>
          <cell r="D201">
            <v>92.73</v>
          </cell>
        </row>
        <row r="202">
          <cell r="C202" t="str">
            <v>Lolotique</v>
          </cell>
          <cell r="D202">
            <v>585.25</v>
          </cell>
        </row>
        <row r="203">
          <cell r="C203" t="str">
            <v>Carolina</v>
          </cell>
          <cell r="D203">
            <v>330.32</v>
          </cell>
        </row>
        <row r="204">
          <cell r="C204" t="str">
            <v>San Gerardo</v>
          </cell>
          <cell r="D204">
            <v>160.33000000000001</v>
          </cell>
        </row>
        <row r="205">
          <cell r="C205" t="str">
            <v>Nuevo Edén de San Juan</v>
          </cell>
          <cell r="D205">
            <v>144.58000000000001</v>
          </cell>
        </row>
        <row r="206">
          <cell r="C206" t="str">
            <v>San Luis de la Reina</v>
          </cell>
          <cell r="D206">
            <v>271.33</v>
          </cell>
        </row>
        <row r="207">
          <cell r="C207" t="str">
            <v>Sesori</v>
          </cell>
          <cell r="D207">
            <v>512.98</v>
          </cell>
        </row>
        <row r="208">
          <cell r="C208" t="str">
            <v>Chapeltique</v>
          </cell>
          <cell r="D208">
            <v>939.69</v>
          </cell>
        </row>
        <row r="209">
          <cell r="C209" t="str">
            <v>Ciudad Barrios</v>
          </cell>
          <cell r="D209">
            <v>897.5</v>
          </cell>
        </row>
        <row r="210">
          <cell r="C210" t="str">
            <v>Moncagua</v>
          </cell>
          <cell r="D210">
            <v>583.95000000000005</v>
          </cell>
        </row>
        <row r="211">
          <cell r="C211" t="str">
            <v>Chinameca</v>
          </cell>
          <cell r="D211">
            <v>1672.08</v>
          </cell>
        </row>
        <row r="212">
          <cell r="C212" t="str">
            <v>San Rafael Oriente</v>
          </cell>
          <cell r="D212">
            <v>1417.24</v>
          </cell>
        </row>
        <row r="213">
          <cell r="C213" t="str">
            <v>San Jorge</v>
          </cell>
          <cell r="D213">
            <v>735.12</v>
          </cell>
        </row>
        <row r="214">
          <cell r="C214" t="str">
            <v>El Tránsito</v>
          </cell>
          <cell r="D214">
            <v>2309.96</v>
          </cell>
        </row>
        <row r="215">
          <cell r="D215">
            <v>60473.330000000009</v>
          </cell>
        </row>
        <row r="219">
          <cell r="C219" t="str">
            <v>Santiago Texacuango</v>
          </cell>
          <cell r="D219">
            <v>2332.9699999999998</v>
          </cell>
        </row>
        <row r="220">
          <cell r="C220" t="str">
            <v>Santo Tomas</v>
          </cell>
          <cell r="D220">
            <v>3167.7</v>
          </cell>
        </row>
        <row r="221">
          <cell r="C221" t="str">
            <v>San Salvador</v>
          </cell>
          <cell r="D221">
            <v>189119.75</v>
          </cell>
        </row>
        <row r="222">
          <cell r="C222" t="str">
            <v>Soyapango</v>
          </cell>
          <cell r="D222">
            <v>58645.83</v>
          </cell>
        </row>
        <row r="223">
          <cell r="C223" t="str">
            <v>Ilopango</v>
          </cell>
          <cell r="D223">
            <v>25179.33</v>
          </cell>
        </row>
        <row r="224">
          <cell r="C224" t="str">
            <v>Mejicanos</v>
          </cell>
          <cell r="D224">
            <v>30938.5</v>
          </cell>
        </row>
        <row r="225">
          <cell r="C225" t="str">
            <v>Ciudad Delgado</v>
          </cell>
          <cell r="D225">
            <v>16364.6</v>
          </cell>
        </row>
        <row r="226">
          <cell r="C226" t="str">
            <v>San Marcos</v>
          </cell>
          <cell r="D226">
            <v>13085.93</v>
          </cell>
        </row>
        <row r="227">
          <cell r="C227" t="str">
            <v>Apopa</v>
          </cell>
          <cell r="D227">
            <v>25886.76</v>
          </cell>
        </row>
        <row r="228">
          <cell r="C228" t="str">
            <v>Ayutuxtepeque</v>
          </cell>
          <cell r="D228">
            <v>6749.95</v>
          </cell>
        </row>
        <row r="229">
          <cell r="C229" t="str">
            <v>El Paisnal</v>
          </cell>
          <cell r="D229">
            <v>873.14</v>
          </cell>
        </row>
        <row r="230">
          <cell r="C230" t="str">
            <v>Tonacatepeque</v>
          </cell>
          <cell r="D230">
            <v>13120.84</v>
          </cell>
        </row>
        <row r="231">
          <cell r="C231" t="str">
            <v>Aguilares</v>
          </cell>
          <cell r="D231">
            <v>5115.24</v>
          </cell>
        </row>
        <row r="232">
          <cell r="C232" t="str">
            <v>Cuscatancingo</v>
          </cell>
          <cell r="D232">
            <v>12701.21</v>
          </cell>
        </row>
        <row r="233">
          <cell r="C233" t="str">
            <v>Guazapa</v>
          </cell>
          <cell r="D233">
            <v>1569.2</v>
          </cell>
        </row>
        <row r="234">
          <cell r="C234" t="str">
            <v>Panchimalco</v>
          </cell>
          <cell r="D234">
            <v>3622.66</v>
          </cell>
        </row>
        <row r="235">
          <cell r="C235" t="str">
            <v>Nejapa</v>
          </cell>
          <cell r="D235">
            <v>4540.74</v>
          </cell>
        </row>
        <row r="236">
          <cell r="C236" t="str">
            <v>Rosario de Mora</v>
          </cell>
          <cell r="D236">
            <v>628.95000000000005</v>
          </cell>
        </row>
        <row r="237">
          <cell r="C237" t="str">
            <v>San Martín</v>
          </cell>
          <cell r="D237">
            <v>15376.75</v>
          </cell>
        </row>
        <row r="238">
          <cell r="D238">
            <v>429020.05000000005</v>
          </cell>
        </row>
        <row r="242">
          <cell r="C242" t="str">
            <v>San Sebastián</v>
          </cell>
          <cell r="D242">
            <v>1623.32</v>
          </cell>
        </row>
        <row r="243">
          <cell r="C243" t="str">
            <v>Apastepeque</v>
          </cell>
          <cell r="D243">
            <v>1233.9000000000001</v>
          </cell>
        </row>
        <row r="244">
          <cell r="C244" t="str">
            <v>Santo Domingo</v>
          </cell>
          <cell r="D244">
            <v>646.25</v>
          </cell>
        </row>
        <row r="245">
          <cell r="C245" t="str">
            <v>Verapaz</v>
          </cell>
          <cell r="D245">
            <v>336</v>
          </cell>
        </row>
        <row r="246">
          <cell r="C246" t="str">
            <v>San Esteban Catarina</v>
          </cell>
          <cell r="D246">
            <v>632.78</v>
          </cell>
        </row>
        <row r="247">
          <cell r="C247" t="str">
            <v>San Cayetano Istepeque</v>
          </cell>
          <cell r="D247">
            <v>211.14</v>
          </cell>
        </row>
        <row r="248">
          <cell r="C248" t="str">
            <v>San Lorenzo</v>
          </cell>
          <cell r="D248">
            <v>178.86</v>
          </cell>
        </row>
        <row r="249">
          <cell r="C249" t="str">
            <v>Santa Clara</v>
          </cell>
          <cell r="D249">
            <v>263.2</v>
          </cell>
        </row>
        <row r="250">
          <cell r="C250" t="str">
            <v>Tepetitán</v>
          </cell>
          <cell r="D250">
            <v>158.74</v>
          </cell>
        </row>
        <row r="251">
          <cell r="C251" t="str">
            <v>Guadalupe</v>
          </cell>
          <cell r="D251">
            <v>597.67999999999995</v>
          </cell>
        </row>
        <row r="252">
          <cell r="C252" t="str">
            <v>San Ildefonso</v>
          </cell>
          <cell r="D252">
            <v>376.73</v>
          </cell>
        </row>
        <row r="253">
          <cell r="C253" t="str">
            <v>San Vicente</v>
          </cell>
          <cell r="D253">
            <v>10060.700000000001</v>
          </cell>
        </row>
        <row r="254">
          <cell r="C254" t="str">
            <v>Tecoluca</v>
          </cell>
          <cell r="D254">
            <v>1217.43</v>
          </cell>
        </row>
        <row r="255">
          <cell r="D255">
            <v>17536.73</v>
          </cell>
        </row>
        <row r="259">
          <cell r="C259" t="str">
            <v>Candelaria de la Frontera</v>
          </cell>
          <cell r="D259">
            <v>899.96</v>
          </cell>
        </row>
        <row r="260">
          <cell r="C260" t="str">
            <v>Coatepeque</v>
          </cell>
          <cell r="D260">
            <v>875.97</v>
          </cell>
        </row>
        <row r="261">
          <cell r="C261" t="str">
            <v>El Porvenir</v>
          </cell>
          <cell r="D261">
            <v>144.58000000000001</v>
          </cell>
        </row>
        <row r="262">
          <cell r="C262" t="str">
            <v>San Sebastián Salitrillo</v>
          </cell>
          <cell r="D262">
            <v>3218.5</v>
          </cell>
        </row>
        <row r="263">
          <cell r="C263" t="str">
            <v>El Congo</v>
          </cell>
          <cell r="D263">
            <v>3656.65</v>
          </cell>
        </row>
        <row r="264">
          <cell r="C264" t="str">
            <v>Santa Ana</v>
          </cell>
          <cell r="D264">
            <v>45913.440000000002</v>
          </cell>
        </row>
        <row r="265">
          <cell r="C265" t="str">
            <v>Chalchuapa</v>
          </cell>
          <cell r="D265">
            <v>8200.77</v>
          </cell>
        </row>
        <row r="266">
          <cell r="C266" t="str">
            <v>Masahuat</v>
          </cell>
          <cell r="D266">
            <v>130.44</v>
          </cell>
        </row>
        <row r="267">
          <cell r="C267" t="str">
            <v>Metapán</v>
          </cell>
          <cell r="D267">
            <v>7161.26</v>
          </cell>
        </row>
        <row r="268">
          <cell r="C268" t="str">
            <v>San Antonio el Pajonal</v>
          </cell>
          <cell r="D268">
            <v>151.9</v>
          </cell>
        </row>
        <row r="269">
          <cell r="C269" t="str">
            <v>Santiago de la Frontera</v>
          </cell>
          <cell r="D269">
            <v>236.63</v>
          </cell>
        </row>
        <row r="270">
          <cell r="C270" t="str">
            <v>Texistepeque</v>
          </cell>
          <cell r="D270">
            <v>1047.3800000000001</v>
          </cell>
        </row>
        <row r="271">
          <cell r="C271" t="str">
            <v>Santa Rosa Guachipilin</v>
          </cell>
          <cell r="D271">
            <v>150.44999999999999</v>
          </cell>
        </row>
        <row r="272">
          <cell r="D272">
            <v>71787.930000000008</v>
          </cell>
        </row>
        <row r="276">
          <cell r="C276" t="str">
            <v>Acajutla</v>
          </cell>
          <cell r="D276">
            <v>5306.89</v>
          </cell>
        </row>
        <row r="277">
          <cell r="C277" t="str">
            <v>Armenia</v>
          </cell>
          <cell r="D277">
            <v>4152.07</v>
          </cell>
        </row>
        <row r="278">
          <cell r="C278" t="str">
            <v>Caluco</v>
          </cell>
          <cell r="D278">
            <v>659.66</v>
          </cell>
        </row>
        <row r="279">
          <cell r="C279" t="str">
            <v>Cuisnahuat</v>
          </cell>
          <cell r="D279">
            <v>468.31</v>
          </cell>
        </row>
        <row r="280">
          <cell r="C280" t="str">
            <v>Izalco</v>
          </cell>
          <cell r="D280">
            <v>6291.03</v>
          </cell>
        </row>
        <row r="281">
          <cell r="C281" t="str">
            <v>Juayua</v>
          </cell>
          <cell r="D281">
            <v>3509.22</v>
          </cell>
        </row>
        <row r="282">
          <cell r="C282" t="str">
            <v>Nahuizalco</v>
          </cell>
          <cell r="D282">
            <v>3399.08</v>
          </cell>
        </row>
        <row r="283">
          <cell r="C283" t="str">
            <v>Nahuilingo</v>
          </cell>
          <cell r="D283">
            <v>1103.8499999999999</v>
          </cell>
        </row>
        <row r="284">
          <cell r="C284" t="str">
            <v>Salcoatitán</v>
          </cell>
          <cell r="D284">
            <v>789.48</v>
          </cell>
        </row>
        <row r="285">
          <cell r="C285" t="str">
            <v>San Antonio del Monte</v>
          </cell>
          <cell r="D285">
            <v>3415.4</v>
          </cell>
        </row>
        <row r="286">
          <cell r="C286" t="str">
            <v>San Julián (Relleno)</v>
          </cell>
          <cell r="D286">
            <v>1485.34</v>
          </cell>
        </row>
        <row r="287">
          <cell r="C287" t="str">
            <v>Santa Catarina Masahuat</v>
          </cell>
          <cell r="D287">
            <v>1024.6500000000001</v>
          </cell>
        </row>
        <row r="288">
          <cell r="C288" t="str">
            <v>Sonsonate</v>
          </cell>
          <cell r="D288">
            <v>19198.48</v>
          </cell>
        </row>
        <row r="289">
          <cell r="C289" t="str">
            <v>Sonzacate</v>
          </cell>
          <cell r="D289">
            <v>5537.28</v>
          </cell>
        </row>
        <row r="290">
          <cell r="C290" t="str">
            <v>Santo Domingo de Guzmán</v>
          </cell>
          <cell r="D290">
            <v>312.70999999999998</v>
          </cell>
        </row>
        <row r="291">
          <cell r="C291" t="str">
            <v>Santa Isabel Ishuatan</v>
          </cell>
          <cell r="D291">
            <v>63</v>
          </cell>
        </row>
        <row r="292">
          <cell r="D292">
            <v>56716.450000000004</v>
          </cell>
        </row>
        <row r="296">
          <cell r="C296" t="str">
            <v>Usulután</v>
          </cell>
          <cell r="D296">
            <v>11761.94</v>
          </cell>
        </row>
        <row r="297">
          <cell r="C297" t="str">
            <v>Puerto El Triunfo</v>
          </cell>
          <cell r="D297">
            <v>1509.3</v>
          </cell>
        </row>
        <row r="298">
          <cell r="C298" t="str">
            <v>Concepción Batres</v>
          </cell>
          <cell r="D298">
            <v>847.77</v>
          </cell>
        </row>
        <row r="299">
          <cell r="C299" t="str">
            <v>Ereguayquin</v>
          </cell>
          <cell r="D299">
            <v>933.94</v>
          </cell>
        </row>
        <row r="300">
          <cell r="C300" t="str">
            <v>Jiquilisco</v>
          </cell>
          <cell r="D300">
            <v>1980.79</v>
          </cell>
        </row>
        <row r="301">
          <cell r="C301" t="str">
            <v>Jucuarán</v>
          </cell>
          <cell r="D301">
            <v>558.79</v>
          </cell>
        </row>
        <row r="302">
          <cell r="C302" t="str">
            <v>Santa María</v>
          </cell>
          <cell r="D302">
            <v>1814.54</v>
          </cell>
        </row>
        <row r="303">
          <cell r="C303" t="str">
            <v>Estanzuelas</v>
          </cell>
          <cell r="D303">
            <v>503.74</v>
          </cell>
        </row>
        <row r="304">
          <cell r="C304" t="str">
            <v>San Buenaventura</v>
          </cell>
          <cell r="D304">
            <v>282.69</v>
          </cell>
        </row>
        <row r="305">
          <cell r="C305" t="str">
            <v>Santa Elena</v>
          </cell>
          <cell r="D305">
            <v>1350.29</v>
          </cell>
        </row>
        <row r="306">
          <cell r="C306" t="str">
            <v>California</v>
          </cell>
          <cell r="D306">
            <v>253.99</v>
          </cell>
        </row>
        <row r="307">
          <cell r="C307" t="str">
            <v>Santiago de María</v>
          </cell>
          <cell r="D307">
            <v>3795.9</v>
          </cell>
        </row>
        <row r="308">
          <cell r="C308" t="str">
            <v>Tecapán</v>
          </cell>
          <cell r="D308">
            <v>779.84</v>
          </cell>
        </row>
        <row r="309">
          <cell r="C309" t="str">
            <v>San Francisco Javier</v>
          </cell>
          <cell r="D309">
            <v>192.84</v>
          </cell>
        </row>
        <row r="310">
          <cell r="C310" t="str">
            <v>Jucuapa</v>
          </cell>
          <cell r="D310">
            <v>2483.91</v>
          </cell>
        </row>
        <row r="311">
          <cell r="C311" t="str">
            <v>Alegría</v>
          </cell>
          <cell r="D311">
            <v>547.59</v>
          </cell>
        </row>
        <row r="312">
          <cell r="C312" t="str">
            <v>El Triunfo</v>
          </cell>
          <cell r="D312">
            <v>1029.81</v>
          </cell>
        </row>
        <row r="313">
          <cell r="C313" t="str">
            <v>Ozatlán</v>
          </cell>
          <cell r="D313">
            <v>707.15</v>
          </cell>
        </row>
        <row r="314">
          <cell r="C314" t="str">
            <v>San Agustín</v>
          </cell>
          <cell r="D314">
            <v>150.9</v>
          </cell>
        </row>
        <row r="315">
          <cell r="C315" t="str">
            <v>Berlín</v>
          </cell>
          <cell r="D315">
            <v>2374.6799999999998</v>
          </cell>
        </row>
        <row r="316">
          <cell r="C316" t="str">
            <v>Nueva Granada</v>
          </cell>
          <cell r="D316">
            <v>243.24</v>
          </cell>
        </row>
        <row r="317">
          <cell r="C317" t="str">
            <v>Mercedes Umaña</v>
          </cell>
          <cell r="D317">
            <v>608.59</v>
          </cell>
        </row>
        <row r="318">
          <cell r="C318" t="str">
            <v>San Dionisio</v>
          </cell>
          <cell r="D318">
            <v>322.74</v>
          </cell>
        </row>
        <row r="319">
          <cell r="D319">
            <v>35034.97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5"/>
  <sheetViews>
    <sheetView tabSelected="1" workbookViewId="0">
      <selection activeCell="C4" sqref="C4"/>
    </sheetView>
  </sheetViews>
  <sheetFormatPr baseColWidth="10" defaultRowHeight="14.4"/>
  <cols>
    <col min="1" max="1" width="5.5546875" customWidth="1"/>
    <col min="2" max="2" width="23.109375" customWidth="1"/>
    <col min="3" max="3" width="23.33203125" customWidth="1"/>
    <col min="4" max="4" width="23.109375" customWidth="1"/>
    <col min="5" max="5" width="2.6640625" customWidth="1"/>
  </cols>
  <sheetData>
    <row r="1" spans="1:11" ht="14.4" customHeight="1">
      <c r="B1" s="168" t="s">
        <v>348</v>
      </c>
      <c r="C1" s="169"/>
      <c r="D1" s="169"/>
      <c r="E1" s="169"/>
      <c r="F1" s="169"/>
      <c r="G1" s="169"/>
      <c r="H1" s="169"/>
      <c r="I1" s="169"/>
      <c r="J1" s="169"/>
      <c r="K1" s="170"/>
    </row>
    <row r="2" spans="1:11" ht="15.6" customHeight="1">
      <c r="B2" s="171" t="s">
        <v>350</v>
      </c>
      <c r="C2" s="172"/>
      <c r="D2" s="172"/>
      <c r="E2" s="172"/>
      <c r="F2" s="172"/>
      <c r="G2" s="172"/>
      <c r="H2" s="172"/>
      <c r="I2" s="172"/>
      <c r="J2" s="172"/>
      <c r="K2" s="173"/>
    </row>
    <row r="3" spans="1:11" ht="18.600000000000001" customHeight="1" thickBot="1">
      <c r="B3" s="165" t="s">
        <v>351</v>
      </c>
      <c r="C3" s="166"/>
      <c r="D3" s="166"/>
      <c r="E3" s="166"/>
      <c r="F3" s="166"/>
      <c r="G3" s="166"/>
      <c r="H3" s="166"/>
      <c r="I3" s="166"/>
      <c r="J3" s="166"/>
      <c r="K3" s="167"/>
    </row>
    <row r="4" spans="1:11" ht="28.8" customHeight="1" thickBot="1"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5" thickTop="1">
      <c r="B5" s="153" t="s">
        <v>0</v>
      </c>
      <c r="C5" s="155" t="s">
        <v>1</v>
      </c>
      <c r="D5" s="157" t="s">
        <v>2</v>
      </c>
    </row>
    <row r="6" spans="1:11" ht="15" thickBot="1">
      <c r="B6" s="154"/>
      <c r="C6" s="156"/>
      <c r="D6" s="158"/>
    </row>
    <row r="7" spans="1:11" ht="15" thickTop="1">
      <c r="A7">
        <v>1</v>
      </c>
      <c r="B7" s="74" t="s">
        <v>3</v>
      </c>
      <c r="C7" s="75" t="s">
        <v>4</v>
      </c>
      <c r="D7" s="76">
        <v>4147.3999999999996</v>
      </c>
    </row>
    <row r="8" spans="1:11">
      <c r="A8">
        <f>SUM(A7+1)</f>
        <v>2</v>
      </c>
      <c r="B8" s="13" t="s">
        <v>5</v>
      </c>
      <c r="C8" s="14" t="s">
        <v>6</v>
      </c>
      <c r="D8" s="15">
        <v>1464.99</v>
      </c>
    </row>
    <row r="9" spans="1:11">
      <c r="A9">
        <f t="shared" ref="A9:A18" si="0">SUM(A8+1)</f>
        <v>3</v>
      </c>
      <c r="B9" s="13" t="s">
        <v>5</v>
      </c>
      <c r="C9" s="14" t="s">
        <v>7</v>
      </c>
      <c r="D9" s="15">
        <v>611.35</v>
      </c>
    </row>
    <row r="10" spans="1:11">
      <c r="A10">
        <f t="shared" si="0"/>
        <v>4</v>
      </c>
      <c r="B10" s="13" t="s">
        <v>5</v>
      </c>
      <c r="C10" s="14" t="s">
        <v>8</v>
      </c>
      <c r="D10" s="15">
        <v>4179.6400000000003</v>
      </c>
    </row>
    <row r="11" spans="1:11">
      <c r="A11">
        <f t="shared" si="0"/>
        <v>5</v>
      </c>
      <c r="B11" s="13" t="s">
        <v>5</v>
      </c>
      <c r="C11" s="14" t="s">
        <v>9</v>
      </c>
      <c r="D11" s="15">
        <v>1278.71</v>
      </c>
    </row>
    <row r="12" spans="1:11">
      <c r="A12">
        <f t="shared" si="0"/>
        <v>6</v>
      </c>
      <c r="B12" s="13" t="s">
        <v>5</v>
      </c>
      <c r="C12" s="14" t="s">
        <v>10</v>
      </c>
      <c r="D12" s="15">
        <v>622.62</v>
      </c>
    </row>
    <row r="13" spans="1:11">
      <c r="A13">
        <f t="shared" si="0"/>
        <v>7</v>
      </c>
      <c r="B13" s="13" t="s">
        <v>5</v>
      </c>
      <c r="C13" s="11" t="s">
        <v>11</v>
      </c>
      <c r="D13" s="12">
        <v>1329.87</v>
      </c>
    </row>
    <row r="14" spans="1:11">
      <c r="A14">
        <f t="shared" si="0"/>
        <v>8</v>
      </c>
      <c r="B14" s="13" t="s">
        <v>5</v>
      </c>
      <c r="C14" s="11" t="s">
        <v>12</v>
      </c>
      <c r="D14" s="12">
        <v>943.19</v>
      </c>
    </row>
    <row r="15" spans="1:11">
      <c r="A15">
        <f t="shared" si="0"/>
        <v>9</v>
      </c>
      <c r="B15" s="13" t="s">
        <v>5</v>
      </c>
      <c r="C15" s="11" t="s">
        <v>13</v>
      </c>
      <c r="D15" s="12">
        <v>134.41</v>
      </c>
    </row>
    <row r="16" spans="1:11">
      <c r="A16">
        <f t="shared" si="0"/>
        <v>10</v>
      </c>
      <c r="B16" s="13" t="s">
        <v>5</v>
      </c>
      <c r="C16" s="11" t="s">
        <v>14</v>
      </c>
      <c r="D16" s="12">
        <v>691.42</v>
      </c>
    </row>
    <row r="17" spans="1:4">
      <c r="A17">
        <f t="shared" si="0"/>
        <v>11</v>
      </c>
      <c r="B17" s="13" t="s">
        <v>5</v>
      </c>
      <c r="C17" s="11" t="s">
        <v>15</v>
      </c>
      <c r="D17" s="12">
        <v>405.94</v>
      </c>
    </row>
    <row r="18" spans="1:4">
      <c r="A18">
        <f t="shared" si="0"/>
        <v>12</v>
      </c>
      <c r="B18" s="11" t="s">
        <v>5</v>
      </c>
      <c r="C18" s="11" t="s">
        <v>5</v>
      </c>
      <c r="D18" s="12">
        <v>2131.5100000000002</v>
      </c>
    </row>
    <row r="19" spans="1:4">
      <c r="D19" s="16">
        <f>SUM(D7:D18)</f>
        <v>17941.050000000003</v>
      </c>
    </row>
    <row r="20" spans="1:4">
      <c r="D20" s="72"/>
    </row>
    <row r="21" spans="1:4">
      <c r="D21" s="72"/>
    </row>
    <row r="23" spans="1:4">
      <c r="B23" s="159" t="s">
        <v>0</v>
      </c>
      <c r="C23" s="160" t="s">
        <v>1</v>
      </c>
      <c r="D23" s="161" t="s">
        <v>2</v>
      </c>
    </row>
    <row r="24" spans="1:4">
      <c r="B24" s="159"/>
      <c r="C24" s="159"/>
      <c r="D24" s="161"/>
    </row>
    <row r="25" spans="1:4">
      <c r="A25">
        <v>13</v>
      </c>
      <c r="B25" s="17" t="s">
        <v>16</v>
      </c>
      <c r="C25" s="11" t="s">
        <v>17</v>
      </c>
      <c r="D25" s="18">
        <v>4552.3</v>
      </c>
    </row>
    <row r="26" spans="1:4">
      <c r="A26">
        <f t="shared" ref="A26:A33" si="1">SUM(A25+1)</f>
        <v>14</v>
      </c>
      <c r="B26" s="17" t="s">
        <v>16</v>
      </c>
      <c r="C26" s="19" t="s">
        <v>18</v>
      </c>
      <c r="D26" s="18">
        <v>216</v>
      </c>
    </row>
    <row r="27" spans="1:4">
      <c r="A27">
        <f t="shared" si="1"/>
        <v>15</v>
      </c>
      <c r="B27" s="20" t="s">
        <v>16</v>
      </c>
      <c r="C27" s="21" t="s">
        <v>19</v>
      </c>
      <c r="D27" s="22"/>
    </row>
    <row r="28" spans="1:4">
      <c r="A28">
        <f t="shared" si="1"/>
        <v>16</v>
      </c>
      <c r="B28" s="17" t="s">
        <v>16</v>
      </c>
      <c r="C28" s="11" t="s">
        <v>20</v>
      </c>
      <c r="D28" s="18">
        <v>6735.96</v>
      </c>
    </row>
    <row r="29" spans="1:4">
      <c r="A29">
        <f t="shared" si="1"/>
        <v>17</v>
      </c>
      <c r="B29" s="17" t="s">
        <v>16</v>
      </c>
      <c r="C29" s="11" t="s">
        <v>21</v>
      </c>
      <c r="D29" s="18">
        <v>552.09</v>
      </c>
    </row>
    <row r="30" spans="1:4">
      <c r="A30">
        <f t="shared" si="1"/>
        <v>18</v>
      </c>
      <c r="B30" s="17" t="s">
        <v>16</v>
      </c>
      <c r="C30" s="11" t="s">
        <v>22</v>
      </c>
      <c r="D30" s="18">
        <v>459.89</v>
      </c>
    </row>
    <row r="31" spans="1:4">
      <c r="A31">
        <f t="shared" si="1"/>
        <v>19</v>
      </c>
      <c r="B31" s="17" t="s">
        <v>16</v>
      </c>
      <c r="C31" s="11" t="s">
        <v>23</v>
      </c>
      <c r="D31" s="18">
        <v>440.07</v>
      </c>
    </row>
    <row r="32" spans="1:4">
      <c r="A32">
        <f t="shared" si="1"/>
        <v>20</v>
      </c>
      <c r="B32" s="17" t="s">
        <v>16</v>
      </c>
      <c r="C32" s="11" t="s">
        <v>24</v>
      </c>
      <c r="D32" s="18">
        <v>119.07</v>
      </c>
    </row>
    <row r="33" spans="1:4">
      <c r="A33">
        <f t="shared" si="1"/>
        <v>21</v>
      </c>
      <c r="B33" s="20" t="s">
        <v>16</v>
      </c>
      <c r="C33" s="21" t="s">
        <v>25</v>
      </c>
      <c r="D33" s="22">
        <v>0</v>
      </c>
    </row>
    <row r="34" spans="1:4">
      <c r="D34" s="16">
        <f>SUM(D25:D33)</f>
        <v>13075.38</v>
      </c>
    </row>
    <row r="44" spans="1:4">
      <c r="B44" s="159" t="s">
        <v>0</v>
      </c>
      <c r="C44" s="160" t="s">
        <v>1</v>
      </c>
      <c r="D44" s="161" t="s">
        <v>2</v>
      </c>
    </row>
    <row r="45" spans="1:4">
      <c r="B45" s="159"/>
      <c r="C45" s="159"/>
      <c r="D45" s="161"/>
    </row>
    <row r="46" spans="1:4">
      <c r="A46">
        <v>22</v>
      </c>
      <c r="B46" s="17" t="s">
        <v>26</v>
      </c>
      <c r="C46" s="11" t="s">
        <v>26</v>
      </c>
      <c r="D46" s="18">
        <v>6187.03</v>
      </c>
    </row>
    <row r="47" spans="1:4">
      <c r="A47">
        <f t="shared" ref="A47:A78" si="2">SUM(A46+1)</f>
        <v>23</v>
      </c>
      <c r="B47" s="17" t="s">
        <v>26</v>
      </c>
      <c r="C47" s="11" t="s">
        <v>27</v>
      </c>
      <c r="D47" s="18">
        <v>430.66</v>
      </c>
    </row>
    <row r="48" spans="1:4">
      <c r="A48">
        <f t="shared" si="2"/>
        <v>24</v>
      </c>
      <c r="B48" s="17" t="s">
        <v>26</v>
      </c>
      <c r="C48" s="11" t="s">
        <v>28</v>
      </c>
      <c r="D48" s="18">
        <v>2400.9899999999998</v>
      </c>
    </row>
    <row r="49" spans="1:4">
      <c r="A49">
        <f t="shared" si="2"/>
        <v>25</v>
      </c>
      <c r="B49" s="17" t="s">
        <v>26</v>
      </c>
      <c r="C49" s="11" t="s">
        <v>29</v>
      </c>
      <c r="D49" s="18">
        <v>1440.18</v>
      </c>
    </row>
    <row r="50" spans="1:4">
      <c r="A50">
        <f t="shared" si="2"/>
        <v>26</v>
      </c>
      <c r="B50" s="17" t="s">
        <v>26</v>
      </c>
      <c r="C50" s="11" t="s">
        <v>30</v>
      </c>
      <c r="D50" s="18">
        <v>774.95</v>
      </c>
    </row>
    <row r="51" spans="1:4">
      <c r="A51">
        <f t="shared" si="2"/>
        <v>27</v>
      </c>
      <c r="B51" s="17" t="s">
        <v>26</v>
      </c>
      <c r="C51" s="11" t="s">
        <v>31</v>
      </c>
      <c r="D51" s="18">
        <v>904.17</v>
      </c>
    </row>
    <row r="52" spans="1:4">
      <c r="A52">
        <f t="shared" si="2"/>
        <v>28</v>
      </c>
      <c r="B52" s="17" t="s">
        <v>26</v>
      </c>
      <c r="C52" s="11" t="s">
        <v>32</v>
      </c>
      <c r="D52" s="18">
        <v>979.26</v>
      </c>
    </row>
    <row r="53" spans="1:4">
      <c r="A53">
        <f t="shared" si="2"/>
        <v>29</v>
      </c>
      <c r="B53" s="17" t="s">
        <v>26</v>
      </c>
      <c r="C53" s="11" t="s">
        <v>33</v>
      </c>
      <c r="D53" s="18">
        <v>509.1</v>
      </c>
    </row>
    <row r="54" spans="1:4">
      <c r="A54">
        <f t="shared" si="2"/>
        <v>30</v>
      </c>
      <c r="B54" s="23" t="s">
        <v>26</v>
      </c>
      <c r="C54" s="19" t="s">
        <v>34</v>
      </c>
      <c r="D54" s="24">
        <v>543.83000000000004</v>
      </c>
    </row>
    <row r="55" spans="1:4">
      <c r="A55">
        <f t="shared" si="2"/>
        <v>31</v>
      </c>
      <c r="B55" s="23" t="s">
        <v>26</v>
      </c>
      <c r="C55" s="19" t="s">
        <v>35</v>
      </c>
      <c r="D55" s="24">
        <v>685.5</v>
      </c>
    </row>
    <row r="56" spans="1:4">
      <c r="A56">
        <f t="shared" si="2"/>
        <v>32</v>
      </c>
      <c r="B56" s="23" t="s">
        <v>26</v>
      </c>
      <c r="C56" s="19" t="s">
        <v>36</v>
      </c>
      <c r="D56" s="24">
        <v>495.78</v>
      </c>
    </row>
    <row r="57" spans="1:4">
      <c r="A57">
        <f t="shared" si="2"/>
        <v>33</v>
      </c>
      <c r="B57" s="23" t="s">
        <v>26</v>
      </c>
      <c r="C57" s="19" t="s">
        <v>37</v>
      </c>
      <c r="D57" s="24">
        <v>435.97</v>
      </c>
    </row>
    <row r="58" spans="1:4">
      <c r="A58">
        <f t="shared" si="2"/>
        <v>34</v>
      </c>
      <c r="B58" s="23" t="s">
        <v>26</v>
      </c>
      <c r="C58" s="19" t="s">
        <v>38</v>
      </c>
      <c r="D58" s="24">
        <v>353.77</v>
      </c>
    </row>
    <row r="59" spans="1:4">
      <c r="A59">
        <f t="shared" si="2"/>
        <v>35</v>
      </c>
      <c r="B59" s="23" t="s">
        <v>26</v>
      </c>
      <c r="C59" s="19" t="s">
        <v>39</v>
      </c>
      <c r="D59" s="24">
        <v>272.52999999999997</v>
      </c>
    </row>
    <row r="60" spans="1:4">
      <c r="A60">
        <f t="shared" si="2"/>
        <v>36</v>
      </c>
      <c r="B60" s="23" t="s">
        <v>26</v>
      </c>
      <c r="C60" s="19" t="s">
        <v>40</v>
      </c>
      <c r="D60" s="24">
        <v>200.99</v>
      </c>
    </row>
    <row r="61" spans="1:4">
      <c r="A61">
        <f t="shared" si="2"/>
        <v>37</v>
      </c>
      <c r="B61" s="23" t="s">
        <v>26</v>
      </c>
      <c r="C61" s="19" t="s">
        <v>41</v>
      </c>
      <c r="D61" s="24">
        <v>114.94</v>
      </c>
    </row>
    <row r="62" spans="1:4">
      <c r="A62">
        <f t="shared" si="2"/>
        <v>38</v>
      </c>
      <c r="B62" s="23" t="s">
        <v>26</v>
      </c>
      <c r="C62" s="19" t="s">
        <v>42</v>
      </c>
      <c r="D62" s="24">
        <v>156.84</v>
      </c>
    </row>
    <row r="63" spans="1:4">
      <c r="A63">
        <f t="shared" si="2"/>
        <v>39</v>
      </c>
      <c r="B63" s="23" t="s">
        <v>26</v>
      </c>
      <c r="C63" s="19" t="s">
        <v>43</v>
      </c>
      <c r="D63" s="24">
        <v>149.16</v>
      </c>
    </row>
    <row r="64" spans="1:4">
      <c r="A64">
        <f t="shared" si="2"/>
        <v>40</v>
      </c>
      <c r="B64" s="23" t="s">
        <v>26</v>
      </c>
      <c r="C64" s="19" t="s">
        <v>44</v>
      </c>
      <c r="D64" s="24">
        <v>148.63999999999999</v>
      </c>
    </row>
    <row r="65" spans="1:4">
      <c r="A65">
        <f t="shared" si="2"/>
        <v>41</v>
      </c>
      <c r="B65" s="23" t="s">
        <v>26</v>
      </c>
      <c r="C65" s="19" t="s">
        <v>45</v>
      </c>
      <c r="D65" s="24">
        <v>38.76</v>
      </c>
    </row>
    <row r="66" spans="1:4">
      <c r="A66">
        <f t="shared" si="2"/>
        <v>42</v>
      </c>
      <c r="B66" s="23" t="s">
        <v>26</v>
      </c>
      <c r="C66" s="19" t="s">
        <v>46</v>
      </c>
      <c r="D66" s="24">
        <v>110.54</v>
      </c>
    </row>
    <row r="67" spans="1:4">
      <c r="A67">
        <f t="shared" si="2"/>
        <v>43</v>
      </c>
      <c r="B67" s="23" t="s">
        <v>26</v>
      </c>
      <c r="C67" s="19" t="s">
        <v>47</v>
      </c>
      <c r="D67" s="24">
        <v>43.37</v>
      </c>
    </row>
    <row r="68" spans="1:4">
      <c r="A68">
        <f t="shared" si="2"/>
        <v>44</v>
      </c>
      <c r="B68" s="23" t="s">
        <v>26</v>
      </c>
      <c r="C68" s="19" t="s">
        <v>48</v>
      </c>
      <c r="D68" s="24">
        <v>66.319999999999993</v>
      </c>
    </row>
    <row r="69" spans="1:4">
      <c r="A69">
        <f t="shared" si="2"/>
        <v>45</v>
      </c>
      <c r="B69" s="23" t="s">
        <v>26</v>
      </c>
      <c r="C69" s="19" t="s">
        <v>49</v>
      </c>
      <c r="D69" s="24">
        <v>57.47</v>
      </c>
    </row>
    <row r="70" spans="1:4">
      <c r="A70">
        <f t="shared" si="2"/>
        <v>46</v>
      </c>
      <c r="B70" s="23" t="s">
        <v>26</v>
      </c>
      <c r="C70" s="19" t="s">
        <v>50</v>
      </c>
      <c r="D70" s="24">
        <v>75.28</v>
      </c>
    </row>
    <row r="71" spans="1:4">
      <c r="A71">
        <f t="shared" si="2"/>
        <v>47</v>
      </c>
      <c r="B71" s="23" t="s">
        <v>26</v>
      </c>
      <c r="C71" s="19" t="s">
        <v>51</v>
      </c>
      <c r="D71" s="24">
        <v>54.53</v>
      </c>
    </row>
    <row r="72" spans="1:4">
      <c r="A72">
        <f t="shared" si="2"/>
        <v>48</v>
      </c>
      <c r="B72" s="23" t="s">
        <v>26</v>
      </c>
      <c r="C72" s="19" t="s">
        <v>52</v>
      </c>
      <c r="D72" s="24">
        <v>63.24</v>
      </c>
    </row>
    <row r="73" spans="1:4">
      <c r="A73">
        <f t="shared" si="2"/>
        <v>49</v>
      </c>
      <c r="B73" s="23" t="s">
        <v>26</v>
      </c>
      <c r="C73" s="19" t="s">
        <v>53</v>
      </c>
      <c r="D73" s="24">
        <v>94.18</v>
      </c>
    </row>
    <row r="74" spans="1:4">
      <c r="A74">
        <f t="shared" si="2"/>
        <v>50</v>
      </c>
      <c r="B74" s="23" t="s">
        <v>26</v>
      </c>
      <c r="C74" s="25" t="s">
        <v>54</v>
      </c>
      <c r="D74" s="24">
        <v>13.77</v>
      </c>
    </row>
    <row r="75" spans="1:4">
      <c r="A75">
        <f t="shared" si="2"/>
        <v>51</v>
      </c>
      <c r="B75" s="23" t="s">
        <v>26</v>
      </c>
      <c r="C75" s="25" t="s">
        <v>55</v>
      </c>
      <c r="D75" s="24">
        <v>42.9</v>
      </c>
    </row>
    <row r="76" spans="1:4">
      <c r="A76">
        <f t="shared" si="2"/>
        <v>52</v>
      </c>
      <c r="B76" s="23" t="s">
        <v>26</v>
      </c>
      <c r="C76" s="25" t="s">
        <v>56</v>
      </c>
      <c r="D76" s="24">
        <v>119.2</v>
      </c>
    </row>
    <row r="77" spans="1:4">
      <c r="A77">
        <f t="shared" si="2"/>
        <v>53</v>
      </c>
      <c r="B77" s="23" t="s">
        <v>26</v>
      </c>
      <c r="C77" s="25" t="s">
        <v>57</v>
      </c>
      <c r="D77" s="24">
        <v>15.6</v>
      </c>
    </row>
    <row r="78" spans="1:4">
      <c r="A78">
        <f t="shared" si="2"/>
        <v>54</v>
      </c>
      <c r="B78" s="23" t="s">
        <v>26</v>
      </c>
      <c r="C78" s="25" t="s">
        <v>58</v>
      </c>
      <c r="D78" s="24">
        <v>18.059999999999999</v>
      </c>
    </row>
    <row r="79" spans="1:4">
      <c r="B79" s="26"/>
      <c r="C79" s="27"/>
      <c r="D79" s="18">
        <f>SUM(D46:D78)</f>
        <v>17997.510000000002</v>
      </c>
    </row>
    <row r="80" spans="1:4">
      <c r="B80" s="26"/>
      <c r="C80" s="27"/>
      <c r="D80" s="77"/>
    </row>
    <row r="81" spans="1:4">
      <c r="B81" s="26"/>
      <c r="C81" s="27"/>
      <c r="D81" s="77"/>
    </row>
    <row r="82" spans="1:4">
      <c r="B82" s="26"/>
      <c r="C82" s="27"/>
      <c r="D82" s="77"/>
    </row>
    <row r="83" spans="1:4">
      <c r="B83" s="26"/>
      <c r="C83" s="27"/>
      <c r="D83" s="77"/>
    </row>
    <row r="84" spans="1:4">
      <c r="B84" s="26"/>
      <c r="C84" s="27"/>
      <c r="D84" s="77"/>
    </row>
    <row r="86" spans="1:4" ht="13.05" customHeight="1">
      <c r="B86" s="162" t="s">
        <v>0</v>
      </c>
      <c r="C86" s="163" t="s">
        <v>1</v>
      </c>
      <c r="D86" s="164" t="s">
        <v>2</v>
      </c>
    </row>
    <row r="87" spans="1:4" ht="13.05" customHeight="1">
      <c r="B87" s="162"/>
      <c r="C87" s="162"/>
      <c r="D87" s="164"/>
    </row>
    <row r="88" spans="1:4" ht="13.95" customHeight="1">
      <c r="A88">
        <v>55</v>
      </c>
      <c r="B88" s="28" t="s">
        <v>59</v>
      </c>
      <c r="C88" s="11" t="s">
        <v>60</v>
      </c>
      <c r="D88" s="18">
        <v>10862.39</v>
      </c>
    </row>
    <row r="89" spans="1:4" ht="13.95" customHeight="1">
      <c r="A89">
        <f t="shared" ref="A89:A103" si="3">SUM(A88+1)</f>
        <v>56</v>
      </c>
      <c r="B89" s="28" t="s">
        <v>59</v>
      </c>
      <c r="C89" s="11" t="s">
        <v>61</v>
      </c>
      <c r="D89" s="18">
        <v>268.72000000000003</v>
      </c>
    </row>
    <row r="90" spans="1:4" ht="13.95" customHeight="1">
      <c r="A90">
        <f t="shared" si="3"/>
        <v>57</v>
      </c>
      <c r="B90" s="28" t="s">
        <v>59</v>
      </c>
      <c r="C90" s="11" t="s">
        <v>62</v>
      </c>
      <c r="D90" s="18">
        <v>168.94</v>
      </c>
    </row>
    <row r="91" spans="1:4" ht="13.95" customHeight="1">
      <c r="A91">
        <f t="shared" si="3"/>
        <v>58</v>
      </c>
      <c r="B91" s="28" t="s">
        <v>59</v>
      </c>
      <c r="C91" s="11" t="s">
        <v>63</v>
      </c>
      <c r="D91" s="18">
        <v>91.55</v>
      </c>
    </row>
    <row r="92" spans="1:4" ht="13.95" customHeight="1">
      <c r="A92">
        <f t="shared" si="3"/>
        <v>59</v>
      </c>
      <c r="B92" s="28" t="s">
        <v>59</v>
      </c>
      <c r="C92" s="11" t="s">
        <v>64</v>
      </c>
      <c r="D92" s="18">
        <v>136.1</v>
      </c>
    </row>
    <row r="93" spans="1:4" ht="13.95" customHeight="1">
      <c r="A93">
        <f t="shared" si="3"/>
        <v>60</v>
      </c>
      <c r="B93" s="28" t="s">
        <v>59</v>
      </c>
      <c r="C93" s="11" t="s">
        <v>65</v>
      </c>
      <c r="D93" s="18">
        <v>817.53</v>
      </c>
    </row>
    <row r="94" spans="1:4" ht="13.95" customHeight="1">
      <c r="A94">
        <f t="shared" si="3"/>
        <v>61</v>
      </c>
      <c r="B94" s="28" t="s">
        <v>59</v>
      </c>
      <c r="C94" s="11" t="s">
        <v>66</v>
      </c>
      <c r="D94" s="18">
        <v>82.82</v>
      </c>
    </row>
    <row r="95" spans="1:4" ht="13.95" customHeight="1">
      <c r="A95">
        <f t="shared" si="3"/>
        <v>62</v>
      </c>
      <c r="B95" s="28" t="s">
        <v>59</v>
      </c>
      <c r="C95" s="11" t="s">
        <v>67</v>
      </c>
      <c r="D95" s="18">
        <v>929.67</v>
      </c>
    </row>
    <row r="96" spans="1:4" ht="13.95" customHeight="1">
      <c r="A96">
        <f t="shared" si="3"/>
        <v>63</v>
      </c>
      <c r="B96" s="28" t="s">
        <v>59</v>
      </c>
      <c r="C96" s="11" t="s">
        <v>68</v>
      </c>
      <c r="D96" s="18">
        <v>722.94</v>
      </c>
    </row>
    <row r="97" spans="1:4" ht="13.95" customHeight="1">
      <c r="A97">
        <f t="shared" si="3"/>
        <v>64</v>
      </c>
      <c r="B97" s="28" t="s">
        <v>59</v>
      </c>
      <c r="C97" s="11" t="s">
        <v>69</v>
      </c>
      <c r="D97" s="18">
        <v>1215.71</v>
      </c>
    </row>
    <row r="98" spans="1:4" ht="13.95" customHeight="1">
      <c r="A98">
        <f t="shared" si="3"/>
        <v>65</v>
      </c>
      <c r="B98" s="29" t="s">
        <v>59</v>
      </c>
      <c r="C98" s="19" t="s">
        <v>70</v>
      </c>
      <c r="D98" s="24">
        <v>305.45</v>
      </c>
    </row>
    <row r="99" spans="1:4" ht="13.95" customHeight="1">
      <c r="A99">
        <f t="shared" si="3"/>
        <v>66</v>
      </c>
      <c r="B99" s="29" t="s">
        <v>59</v>
      </c>
      <c r="C99" s="19" t="s">
        <v>71</v>
      </c>
      <c r="D99" s="24">
        <v>130.94</v>
      </c>
    </row>
    <row r="100" spans="1:4" ht="13.95" customHeight="1">
      <c r="A100">
        <f t="shared" si="3"/>
        <v>67</v>
      </c>
      <c r="B100" s="29" t="s">
        <v>59</v>
      </c>
      <c r="C100" s="19" t="s">
        <v>72</v>
      </c>
      <c r="D100" s="24">
        <v>130.91</v>
      </c>
    </row>
    <row r="101" spans="1:4" ht="13.95" customHeight="1">
      <c r="A101">
        <f t="shared" si="3"/>
        <v>68</v>
      </c>
      <c r="B101" s="13" t="s">
        <v>59</v>
      </c>
      <c r="C101" s="30" t="s">
        <v>73</v>
      </c>
      <c r="D101" s="18">
        <v>1118</v>
      </c>
    </row>
    <row r="102" spans="1:4" ht="13.95" customHeight="1">
      <c r="A102">
        <f t="shared" si="3"/>
        <v>69</v>
      </c>
      <c r="B102" s="13" t="s">
        <v>59</v>
      </c>
      <c r="C102" s="25" t="s">
        <v>74</v>
      </c>
      <c r="D102" s="18">
        <v>259.5</v>
      </c>
    </row>
    <row r="103" spans="1:4" ht="13.95" customHeight="1">
      <c r="A103">
        <f t="shared" si="3"/>
        <v>70</v>
      </c>
      <c r="B103" s="13" t="s">
        <v>59</v>
      </c>
      <c r="C103" s="25" t="s">
        <v>75</v>
      </c>
      <c r="D103" s="18">
        <v>752.16</v>
      </c>
    </row>
    <row r="104" spans="1:4" ht="13.95" customHeight="1">
      <c r="D104" s="18">
        <f>SUM(D88:D103)</f>
        <v>17993.329999999998</v>
      </c>
    </row>
    <row r="106" spans="1:4">
      <c r="B106" s="159" t="s">
        <v>0</v>
      </c>
      <c r="C106" s="160" t="s">
        <v>1</v>
      </c>
      <c r="D106" s="161" t="s">
        <v>2</v>
      </c>
    </row>
    <row r="107" spans="1:4">
      <c r="B107" s="159"/>
      <c r="C107" s="159"/>
      <c r="D107" s="161"/>
    </row>
    <row r="108" spans="1:4" ht="13.05" customHeight="1">
      <c r="A108">
        <v>71</v>
      </c>
      <c r="B108" s="13" t="s">
        <v>76</v>
      </c>
      <c r="C108" s="11" t="s">
        <v>77</v>
      </c>
      <c r="D108" s="18">
        <v>3508.4</v>
      </c>
    </row>
    <row r="109" spans="1:4" ht="13.05" customHeight="1">
      <c r="A109">
        <f t="shared" ref="A109:A129" si="4">SUM(A108+1)</f>
        <v>72</v>
      </c>
      <c r="B109" s="13" t="s">
        <v>76</v>
      </c>
      <c r="C109" s="11" t="s">
        <v>76</v>
      </c>
      <c r="D109" s="18">
        <v>9483.32</v>
      </c>
    </row>
    <row r="110" spans="1:4" ht="13.05" customHeight="1">
      <c r="A110">
        <f t="shared" si="4"/>
        <v>73</v>
      </c>
      <c r="B110" s="13" t="s">
        <v>76</v>
      </c>
      <c r="C110" s="11" t="s">
        <v>78</v>
      </c>
      <c r="D110" s="18">
        <v>936.13</v>
      </c>
    </row>
    <row r="111" spans="1:4" ht="13.05" customHeight="1">
      <c r="A111">
        <f t="shared" si="4"/>
        <v>74</v>
      </c>
      <c r="B111" s="13" t="s">
        <v>76</v>
      </c>
      <c r="C111" s="11" t="s">
        <v>79</v>
      </c>
      <c r="D111" s="18">
        <v>1854.06</v>
      </c>
    </row>
    <row r="112" spans="1:4" ht="13.05" customHeight="1">
      <c r="A112">
        <f t="shared" si="4"/>
        <v>75</v>
      </c>
      <c r="B112" s="13" t="s">
        <v>76</v>
      </c>
      <c r="C112" s="11" t="s">
        <v>80</v>
      </c>
      <c r="D112" s="18">
        <v>2564.6999999999998</v>
      </c>
    </row>
    <row r="113" spans="1:4" ht="13.05" customHeight="1">
      <c r="A113">
        <f t="shared" si="4"/>
        <v>76</v>
      </c>
      <c r="B113" s="13" t="s">
        <v>76</v>
      </c>
      <c r="C113" s="11" t="s">
        <v>81</v>
      </c>
      <c r="D113" s="18">
        <v>24202.63</v>
      </c>
    </row>
    <row r="114" spans="1:4" ht="13.05" customHeight="1">
      <c r="A114">
        <f t="shared" si="4"/>
        <v>77</v>
      </c>
      <c r="B114" s="13" t="s">
        <v>76</v>
      </c>
      <c r="C114" s="11" t="s">
        <v>82</v>
      </c>
      <c r="D114" s="18">
        <v>607.80999999999995</v>
      </c>
    </row>
    <row r="115" spans="1:4" ht="13.05" customHeight="1">
      <c r="A115">
        <f t="shared" si="4"/>
        <v>78</v>
      </c>
      <c r="B115" s="13" t="s">
        <v>76</v>
      </c>
      <c r="C115" s="11" t="s">
        <v>83</v>
      </c>
      <c r="D115" s="18">
        <v>4261.76</v>
      </c>
    </row>
    <row r="116" spans="1:4" ht="13.05" customHeight="1">
      <c r="A116">
        <f t="shared" si="4"/>
        <v>79</v>
      </c>
      <c r="B116" s="13" t="s">
        <v>76</v>
      </c>
      <c r="C116" s="11" t="s">
        <v>84</v>
      </c>
      <c r="D116" s="18">
        <v>1158.4100000000001</v>
      </c>
    </row>
    <row r="117" spans="1:4" ht="13.05" customHeight="1">
      <c r="A117">
        <f t="shared" si="4"/>
        <v>80</v>
      </c>
      <c r="B117" s="13" t="s">
        <v>76</v>
      </c>
      <c r="C117" s="11" t="s">
        <v>85</v>
      </c>
      <c r="D117" s="18">
        <v>402.11</v>
      </c>
    </row>
    <row r="118" spans="1:4" ht="13.05" customHeight="1">
      <c r="A118">
        <f t="shared" si="4"/>
        <v>81</v>
      </c>
      <c r="B118" s="13" t="s">
        <v>76</v>
      </c>
      <c r="C118" s="11" t="s">
        <v>86</v>
      </c>
      <c r="D118" s="18">
        <v>2661.19</v>
      </c>
    </row>
    <row r="119" spans="1:4" ht="13.05" customHeight="1">
      <c r="A119">
        <f t="shared" si="4"/>
        <v>82</v>
      </c>
      <c r="B119" s="13" t="s">
        <v>76</v>
      </c>
      <c r="C119" s="11" t="s">
        <v>87</v>
      </c>
      <c r="D119" s="18">
        <v>6467.24</v>
      </c>
    </row>
    <row r="120" spans="1:4" ht="13.05" customHeight="1">
      <c r="A120">
        <f t="shared" si="4"/>
        <v>83</v>
      </c>
      <c r="B120" s="13" t="s">
        <v>76</v>
      </c>
      <c r="C120" s="11" t="s">
        <v>88</v>
      </c>
      <c r="D120" s="18">
        <v>111.73</v>
      </c>
    </row>
    <row r="121" spans="1:4" ht="13.05" customHeight="1">
      <c r="A121">
        <f t="shared" si="4"/>
        <v>84</v>
      </c>
      <c r="B121" s="13" t="s">
        <v>76</v>
      </c>
      <c r="C121" s="11" t="s">
        <v>89</v>
      </c>
      <c r="D121" s="18">
        <v>1055.94</v>
      </c>
    </row>
    <row r="122" spans="1:4" ht="13.05" customHeight="1">
      <c r="A122">
        <f t="shared" si="4"/>
        <v>85</v>
      </c>
      <c r="B122" s="13" t="s">
        <v>76</v>
      </c>
      <c r="C122" s="11" t="s">
        <v>90</v>
      </c>
      <c r="D122" s="18">
        <v>466.33</v>
      </c>
    </row>
    <row r="123" spans="1:4" ht="13.05" customHeight="1">
      <c r="A123">
        <f t="shared" si="4"/>
        <v>86</v>
      </c>
      <c r="B123" s="13" t="s">
        <v>76</v>
      </c>
      <c r="C123" s="11" t="s">
        <v>91</v>
      </c>
      <c r="D123" s="18">
        <v>46258.69</v>
      </c>
    </row>
    <row r="124" spans="1:4" ht="13.05" customHeight="1">
      <c r="A124">
        <f t="shared" si="4"/>
        <v>87</v>
      </c>
      <c r="B124" s="13" t="s">
        <v>76</v>
      </c>
      <c r="C124" s="11" t="s">
        <v>92</v>
      </c>
      <c r="D124" s="18">
        <v>8117.07</v>
      </c>
    </row>
    <row r="125" spans="1:4" ht="13.05" customHeight="1">
      <c r="A125">
        <f t="shared" si="4"/>
        <v>88</v>
      </c>
      <c r="B125" s="13" t="s">
        <v>76</v>
      </c>
      <c r="C125" s="11" t="s">
        <v>93</v>
      </c>
      <c r="D125" s="18">
        <v>707.99</v>
      </c>
    </row>
    <row r="126" spans="1:4" ht="13.05" customHeight="1">
      <c r="A126">
        <f t="shared" si="4"/>
        <v>89</v>
      </c>
      <c r="B126" s="13" t="s">
        <v>76</v>
      </c>
      <c r="C126" s="11" t="s">
        <v>94</v>
      </c>
      <c r="D126" s="18">
        <v>23165.42</v>
      </c>
    </row>
    <row r="127" spans="1:4" ht="13.05" customHeight="1">
      <c r="A127">
        <f t="shared" si="4"/>
        <v>90</v>
      </c>
      <c r="B127" s="17" t="s">
        <v>76</v>
      </c>
      <c r="C127" s="11" t="s">
        <v>95</v>
      </c>
      <c r="D127" s="18">
        <v>369.56</v>
      </c>
    </row>
    <row r="128" spans="1:4" ht="13.05" customHeight="1">
      <c r="A128">
        <f t="shared" si="4"/>
        <v>91</v>
      </c>
      <c r="B128" s="13" t="s">
        <v>76</v>
      </c>
      <c r="C128" s="11" t="s">
        <v>96</v>
      </c>
      <c r="D128" s="18">
        <v>363.99</v>
      </c>
    </row>
    <row r="129" spans="1:4" ht="13.05" customHeight="1">
      <c r="A129">
        <f t="shared" si="4"/>
        <v>92</v>
      </c>
      <c r="B129" s="13" t="s">
        <v>76</v>
      </c>
      <c r="C129" s="11" t="s">
        <v>97</v>
      </c>
      <c r="D129" s="18">
        <v>883.47</v>
      </c>
    </row>
    <row r="130" spans="1:4" ht="13.05" customHeight="1">
      <c r="B130" s="26"/>
      <c r="C130" s="31"/>
      <c r="D130" s="18">
        <f>SUM(D108:D129)</f>
        <v>139607.95000000001</v>
      </c>
    </row>
    <row r="132" spans="1:4" ht="13.05" customHeight="1">
      <c r="B132" s="159" t="s">
        <v>0</v>
      </c>
      <c r="C132" s="160" t="s">
        <v>1</v>
      </c>
      <c r="D132" s="161" t="s">
        <v>2</v>
      </c>
    </row>
    <row r="133" spans="1:4" ht="13.05" customHeight="1">
      <c r="B133" s="159"/>
      <c r="C133" s="159"/>
      <c r="D133" s="161"/>
    </row>
    <row r="134" spans="1:4" ht="13.05" customHeight="1">
      <c r="A134">
        <v>93</v>
      </c>
      <c r="B134" s="13" t="s">
        <v>98</v>
      </c>
      <c r="C134" s="11" t="s">
        <v>99</v>
      </c>
      <c r="D134" s="18">
        <v>4677.75</v>
      </c>
    </row>
    <row r="135" spans="1:4" ht="13.05" customHeight="1">
      <c r="A135">
        <f t="shared" ref="A135:A155" si="5">SUM(A134+1)</f>
        <v>94</v>
      </c>
      <c r="B135" s="13" t="s">
        <v>98</v>
      </c>
      <c r="C135" s="11" t="s">
        <v>100</v>
      </c>
      <c r="D135" s="18">
        <v>1840.43</v>
      </c>
    </row>
    <row r="136" spans="1:4" ht="13.05" customHeight="1">
      <c r="A136">
        <f t="shared" si="5"/>
        <v>95</v>
      </c>
      <c r="B136" s="13" t="s">
        <v>98</v>
      </c>
      <c r="C136" s="11" t="s">
        <v>101</v>
      </c>
      <c r="D136" s="18">
        <v>664.62</v>
      </c>
    </row>
    <row r="137" spans="1:4" ht="13.05" customHeight="1">
      <c r="A137">
        <f t="shared" si="5"/>
        <v>96</v>
      </c>
      <c r="B137" s="13" t="s">
        <v>98</v>
      </c>
      <c r="C137" s="11" t="s">
        <v>102</v>
      </c>
      <c r="D137" s="18">
        <v>934.6</v>
      </c>
    </row>
    <row r="138" spans="1:4" ht="13.05" customHeight="1">
      <c r="A138">
        <f t="shared" si="5"/>
        <v>97</v>
      </c>
      <c r="B138" s="13" t="s">
        <v>98</v>
      </c>
      <c r="C138" s="11" t="s">
        <v>103</v>
      </c>
      <c r="D138" s="18">
        <v>833.96</v>
      </c>
    </row>
    <row r="139" spans="1:4" ht="13.05" customHeight="1">
      <c r="A139">
        <f t="shared" si="5"/>
        <v>98</v>
      </c>
      <c r="B139" s="13" t="s">
        <v>98</v>
      </c>
      <c r="C139" s="11" t="s">
        <v>104</v>
      </c>
      <c r="D139" s="18">
        <v>1373.83</v>
      </c>
    </row>
    <row r="140" spans="1:4" ht="13.05" customHeight="1">
      <c r="A140">
        <f t="shared" si="5"/>
        <v>99</v>
      </c>
      <c r="B140" s="13" t="s">
        <v>98</v>
      </c>
      <c r="C140" s="11" t="s">
        <v>105</v>
      </c>
      <c r="D140" s="18">
        <v>2580.1999999999998</v>
      </c>
    </row>
    <row r="141" spans="1:4" ht="13.05" customHeight="1">
      <c r="A141">
        <f t="shared" si="5"/>
        <v>100</v>
      </c>
      <c r="B141" s="13" t="s">
        <v>98</v>
      </c>
      <c r="C141" s="11" t="s">
        <v>106</v>
      </c>
      <c r="D141" s="18">
        <v>1716.6</v>
      </c>
    </row>
    <row r="142" spans="1:4" ht="13.05" customHeight="1">
      <c r="A142">
        <f t="shared" si="5"/>
        <v>101</v>
      </c>
      <c r="B142" s="13" t="s">
        <v>98</v>
      </c>
      <c r="C142" s="11" t="s">
        <v>107</v>
      </c>
      <c r="D142" s="18">
        <v>2444.2399999999998</v>
      </c>
    </row>
    <row r="143" spans="1:4" ht="13.05" customHeight="1">
      <c r="A143">
        <f t="shared" si="5"/>
        <v>102</v>
      </c>
      <c r="B143" s="32" t="s">
        <v>98</v>
      </c>
      <c r="C143" s="11" t="s">
        <v>108</v>
      </c>
      <c r="D143" s="18">
        <v>1384.82</v>
      </c>
    </row>
    <row r="144" spans="1:4" ht="13.05" customHeight="1">
      <c r="A144">
        <f t="shared" si="5"/>
        <v>103</v>
      </c>
      <c r="B144" s="32" t="s">
        <v>98</v>
      </c>
      <c r="C144" s="11" t="s">
        <v>109</v>
      </c>
      <c r="D144" s="18">
        <v>325.72000000000003</v>
      </c>
    </row>
    <row r="145" spans="1:4" ht="13.05" customHeight="1">
      <c r="A145">
        <f t="shared" si="5"/>
        <v>104</v>
      </c>
      <c r="B145" s="33" t="s">
        <v>98</v>
      </c>
      <c r="C145" s="19" t="s">
        <v>110</v>
      </c>
      <c r="D145" s="24">
        <v>130.93</v>
      </c>
    </row>
    <row r="146" spans="1:4" ht="13.05" customHeight="1">
      <c r="A146">
        <f t="shared" si="5"/>
        <v>105</v>
      </c>
      <c r="B146" s="33" t="s">
        <v>98</v>
      </c>
      <c r="C146" s="19" t="s">
        <v>111</v>
      </c>
      <c r="D146" s="24">
        <v>174.56</v>
      </c>
    </row>
    <row r="147" spans="1:4" ht="13.05" customHeight="1">
      <c r="A147">
        <f t="shared" si="5"/>
        <v>106</v>
      </c>
      <c r="B147" s="32" t="s">
        <v>98</v>
      </c>
      <c r="C147" s="11" t="s">
        <v>112</v>
      </c>
      <c r="D147" s="18">
        <v>388.16</v>
      </c>
    </row>
    <row r="148" spans="1:4" ht="13.05" customHeight="1">
      <c r="A148">
        <f t="shared" si="5"/>
        <v>107</v>
      </c>
      <c r="B148" s="32" t="s">
        <v>98</v>
      </c>
      <c r="C148" s="11" t="s">
        <v>113</v>
      </c>
      <c r="D148" s="18">
        <v>224.46</v>
      </c>
    </row>
    <row r="149" spans="1:4" ht="13.05" customHeight="1">
      <c r="A149">
        <f t="shared" si="5"/>
        <v>108</v>
      </c>
      <c r="B149" s="32" t="s">
        <v>98</v>
      </c>
      <c r="C149" s="11" t="s">
        <v>114</v>
      </c>
      <c r="D149" s="18">
        <v>184.65</v>
      </c>
    </row>
    <row r="150" spans="1:4" ht="13.05" customHeight="1">
      <c r="A150">
        <f t="shared" si="5"/>
        <v>109</v>
      </c>
      <c r="B150" s="32" t="s">
        <v>98</v>
      </c>
      <c r="C150" s="11" t="s">
        <v>115</v>
      </c>
      <c r="D150" s="18">
        <v>96.8</v>
      </c>
    </row>
    <row r="151" spans="1:4" ht="13.05" customHeight="1">
      <c r="A151">
        <f t="shared" si="5"/>
        <v>110</v>
      </c>
      <c r="B151" s="32" t="s">
        <v>98</v>
      </c>
      <c r="C151" s="11" t="s">
        <v>116</v>
      </c>
      <c r="D151" s="18">
        <v>25.02</v>
      </c>
    </row>
    <row r="152" spans="1:4" ht="13.05" customHeight="1">
      <c r="A152">
        <f t="shared" si="5"/>
        <v>111</v>
      </c>
      <c r="B152" s="32" t="s">
        <v>98</v>
      </c>
      <c r="C152" s="11" t="s">
        <v>117</v>
      </c>
      <c r="D152" s="18">
        <v>26.54</v>
      </c>
    </row>
    <row r="153" spans="1:4" ht="13.05" customHeight="1">
      <c r="A153">
        <f t="shared" si="5"/>
        <v>112</v>
      </c>
      <c r="B153" s="10" t="s">
        <v>98</v>
      </c>
      <c r="C153" s="11" t="s">
        <v>118</v>
      </c>
      <c r="D153" s="18">
        <v>634.38</v>
      </c>
    </row>
    <row r="154" spans="1:4" ht="13.05" customHeight="1">
      <c r="A154">
        <f t="shared" si="5"/>
        <v>113</v>
      </c>
      <c r="B154" s="10" t="s">
        <v>98</v>
      </c>
      <c r="C154" s="34" t="s">
        <v>119</v>
      </c>
      <c r="D154" s="18">
        <v>8929.24</v>
      </c>
    </row>
    <row r="155" spans="1:4" ht="13.05" customHeight="1">
      <c r="A155">
        <f t="shared" si="5"/>
        <v>114</v>
      </c>
      <c r="B155" s="21" t="s">
        <v>98</v>
      </c>
      <c r="C155" s="35" t="s">
        <v>120</v>
      </c>
      <c r="D155" s="22"/>
    </row>
    <row r="156" spans="1:4" ht="13.05" customHeight="1">
      <c r="D156" s="18">
        <f>SUM(D134:D155)</f>
        <v>29591.510000000002</v>
      </c>
    </row>
    <row r="157" spans="1:4" ht="10.050000000000001" customHeight="1"/>
    <row r="158" spans="1:4" ht="13.05" customHeight="1">
      <c r="B158" s="159" t="s">
        <v>0</v>
      </c>
      <c r="C158" s="160" t="s">
        <v>1</v>
      </c>
      <c r="D158" s="161" t="s">
        <v>2</v>
      </c>
    </row>
    <row r="159" spans="1:4" ht="13.05" customHeight="1">
      <c r="B159" s="159"/>
      <c r="C159" s="159"/>
      <c r="D159" s="161"/>
    </row>
    <row r="160" spans="1:4" ht="13.05" customHeight="1">
      <c r="A160">
        <v>115</v>
      </c>
      <c r="B160" s="13" t="s">
        <v>121</v>
      </c>
      <c r="C160" s="11" t="s">
        <v>121</v>
      </c>
      <c r="D160" s="18">
        <v>5219.42</v>
      </c>
    </row>
    <row r="161" spans="1:4" ht="13.05" customHeight="1">
      <c r="A161">
        <f t="shared" ref="A161:A177" si="6">SUM(A160+1)</f>
        <v>116</v>
      </c>
      <c r="B161" s="13" t="s">
        <v>121</v>
      </c>
      <c r="C161" s="36" t="s">
        <v>122</v>
      </c>
      <c r="D161" s="18">
        <v>608.76</v>
      </c>
    </row>
    <row r="162" spans="1:4" ht="13.05" customHeight="1">
      <c r="A162">
        <f t="shared" si="6"/>
        <v>117</v>
      </c>
      <c r="B162" s="13" t="s">
        <v>121</v>
      </c>
      <c r="C162" s="11" t="s">
        <v>123</v>
      </c>
      <c r="D162" s="18">
        <v>1790.02</v>
      </c>
    </row>
    <row r="163" spans="1:4" ht="13.05" customHeight="1">
      <c r="A163">
        <f t="shared" si="6"/>
        <v>118</v>
      </c>
      <c r="B163" s="13" t="s">
        <v>121</v>
      </c>
      <c r="C163" s="11" t="s">
        <v>124</v>
      </c>
      <c r="D163" s="18">
        <v>317.52</v>
      </c>
    </row>
    <row r="164" spans="1:4" ht="13.05" customHeight="1">
      <c r="A164">
        <f t="shared" si="6"/>
        <v>119</v>
      </c>
      <c r="B164" s="13" t="s">
        <v>121</v>
      </c>
      <c r="C164" s="11" t="s">
        <v>125</v>
      </c>
      <c r="D164" s="18">
        <v>243.31</v>
      </c>
    </row>
    <row r="165" spans="1:4" ht="13.05" customHeight="1">
      <c r="A165">
        <f t="shared" si="6"/>
        <v>120</v>
      </c>
      <c r="B165" s="13" t="s">
        <v>121</v>
      </c>
      <c r="C165" s="11" t="s">
        <v>126</v>
      </c>
      <c r="D165" s="18">
        <v>93.9</v>
      </c>
    </row>
    <row r="166" spans="1:4" ht="13.05" customHeight="1">
      <c r="A166">
        <f t="shared" si="6"/>
        <v>121</v>
      </c>
      <c r="B166" s="13" t="s">
        <v>121</v>
      </c>
      <c r="C166" s="11" t="s">
        <v>127</v>
      </c>
      <c r="D166" s="18">
        <v>878.9</v>
      </c>
    </row>
    <row r="167" spans="1:4" ht="13.05" customHeight="1">
      <c r="A167">
        <f t="shared" si="6"/>
        <v>122</v>
      </c>
      <c r="B167" s="13" t="s">
        <v>121</v>
      </c>
      <c r="C167" s="30" t="s">
        <v>128</v>
      </c>
      <c r="D167" s="18">
        <v>875.05</v>
      </c>
    </row>
    <row r="168" spans="1:4" ht="13.05" customHeight="1">
      <c r="A168">
        <f t="shared" si="6"/>
        <v>123</v>
      </c>
      <c r="B168" s="13" t="s">
        <v>121</v>
      </c>
      <c r="C168" s="30" t="s">
        <v>129</v>
      </c>
      <c r="D168" s="18">
        <v>178.43</v>
      </c>
    </row>
    <row r="169" spans="1:4" ht="13.05" customHeight="1">
      <c r="A169">
        <f t="shared" si="6"/>
        <v>124</v>
      </c>
      <c r="B169" s="13" t="s">
        <v>121</v>
      </c>
      <c r="C169" s="30" t="s">
        <v>130</v>
      </c>
      <c r="D169" s="18">
        <v>235.51</v>
      </c>
    </row>
    <row r="170" spans="1:4" ht="13.05" customHeight="1">
      <c r="A170">
        <f t="shared" si="6"/>
        <v>125</v>
      </c>
      <c r="B170" s="13" t="s">
        <v>121</v>
      </c>
      <c r="C170" s="30" t="s">
        <v>131</v>
      </c>
      <c r="D170" s="18">
        <v>205.85</v>
      </c>
    </row>
    <row r="171" spans="1:4" ht="13.05" customHeight="1">
      <c r="A171">
        <f t="shared" si="6"/>
        <v>126</v>
      </c>
      <c r="B171" s="13" t="s">
        <v>121</v>
      </c>
      <c r="C171" s="30" t="s">
        <v>132</v>
      </c>
      <c r="D171" s="18">
        <v>247.24</v>
      </c>
    </row>
    <row r="172" spans="1:4" ht="13.05" customHeight="1">
      <c r="A172">
        <f t="shared" si="6"/>
        <v>127</v>
      </c>
      <c r="B172" s="13" t="s">
        <v>121</v>
      </c>
      <c r="C172" s="30" t="s">
        <v>133</v>
      </c>
      <c r="D172" s="18">
        <v>311.68</v>
      </c>
    </row>
    <row r="173" spans="1:4" ht="13.05" customHeight="1">
      <c r="A173">
        <f t="shared" si="6"/>
        <v>128</v>
      </c>
      <c r="B173" s="13" t="s">
        <v>121</v>
      </c>
      <c r="C173" s="30" t="s">
        <v>134</v>
      </c>
      <c r="D173" s="18">
        <v>299.64999999999998</v>
      </c>
    </row>
    <row r="174" spans="1:4" ht="13.05" customHeight="1">
      <c r="A174">
        <f t="shared" si="6"/>
        <v>129</v>
      </c>
      <c r="B174" s="13" t="s">
        <v>121</v>
      </c>
      <c r="C174" s="30" t="s">
        <v>135</v>
      </c>
      <c r="D174" s="18">
        <v>201.28</v>
      </c>
    </row>
    <row r="175" spans="1:4" ht="13.05" customHeight="1">
      <c r="A175">
        <f t="shared" si="6"/>
        <v>130</v>
      </c>
      <c r="B175" s="13" t="s">
        <v>121</v>
      </c>
      <c r="C175" s="30" t="s">
        <v>136</v>
      </c>
      <c r="D175" s="18">
        <v>2956.14</v>
      </c>
    </row>
    <row r="176" spans="1:4" ht="13.05" customHeight="1">
      <c r="A176">
        <f t="shared" si="6"/>
        <v>131</v>
      </c>
      <c r="B176" s="37" t="s">
        <v>121</v>
      </c>
      <c r="C176" s="30" t="s">
        <v>137</v>
      </c>
      <c r="D176" s="18">
        <v>878.52</v>
      </c>
    </row>
    <row r="177" spans="1:4" ht="13.05" customHeight="1">
      <c r="A177">
        <f t="shared" si="6"/>
        <v>132</v>
      </c>
      <c r="B177" s="38" t="s">
        <v>121</v>
      </c>
      <c r="C177" s="39" t="s">
        <v>138</v>
      </c>
      <c r="D177" s="22"/>
    </row>
    <row r="178" spans="1:4">
      <c r="D178" s="18">
        <f>SUM(D160:D177)</f>
        <v>15541.180000000002</v>
      </c>
    </row>
    <row r="180" spans="1:4" ht="13.05" customHeight="1">
      <c r="B180" s="159" t="s">
        <v>0</v>
      </c>
      <c r="C180" s="160" t="s">
        <v>1</v>
      </c>
      <c r="D180" s="161" t="s">
        <v>2</v>
      </c>
    </row>
    <row r="181" spans="1:4" ht="13.05" customHeight="1">
      <c r="B181" s="159"/>
      <c r="C181" s="159"/>
      <c r="D181" s="161"/>
    </row>
    <row r="182" spans="1:4" ht="13.05" customHeight="1">
      <c r="A182">
        <v>133</v>
      </c>
      <c r="B182" s="17" t="s">
        <v>139</v>
      </c>
      <c r="C182" s="36" t="s">
        <v>140</v>
      </c>
      <c r="D182" s="18">
        <v>57.39</v>
      </c>
    </row>
    <row r="183" spans="1:4" ht="13.05" customHeight="1">
      <c r="A183">
        <f t="shared" ref="A183:A207" si="7">SUM(A182+1)</f>
        <v>134</v>
      </c>
      <c r="B183" s="17" t="s">
        <v>139</v>
      </c>
      <c r="C183" s="36" t="s">
        <v>141</v>
      </c>
      <c r="D183" s="18">
        <v>191.53</v>
      </c>
    </row>
    <row r="184" spans="1:4" ht="13.05" customHeight="1">
      <c r="A184">
        <f t="shared" si="7"/>
        <v>135</v>
      </c>
      <c r="B184" s="17" t="s">
        <v>139</v>
      </c>
      <c r="C184" s="36" t="s">
        <v>142</v>
      </c>
      <c r="D184" s="18">
        <v>10.66</v>
      </c>
    </row>
    <row r="185" spans="1:4" ht="13.05" customHeight="1">
      <c r="A185">
        <f t="shared" si="7"/>
        <v>136</v>
      </c>
      <c r="B185" s="17" t="s">
        <v>139</v>
      </c>
      <c r="C185" s="36" t="s">
        <v>143</v>
      </c>
      <c r="D185" s="18">
        <v>99</v>
      </c>
    </row>
    <row r="186" spans="1:4" ht="13.05" customHeight="1">
      <c r="A186">
        <f t="shared" si="7"/>
        <v>137</v>
      </c>
      <c r="B186" s="17" t="s">
        <v>139</v>
      </c>
      <c r="C186" s="36" t="s">
        <v>144</v>
      </c>
      <c r="D186" s="18">
        <v>669.25</v>
      </c>
    </row>
    <row r="187" spans="1:4" ht="13.05" customHeight="1">
      <c r="A187">
        <f t="shared" si="7"/>
        <v>138</v>
      </c>
      <c r="B187" s="17" t="s">
        <v>139</v>
      </c>
      <c r="C187" s="36" t="s">
        <v>145</v>
      </c>
      <c r="D187" s="18">
        <v>238.11</v>
      </c>
    </row>
    <row r="188" spans="1:4" ht="13.05" customHeight="1">
      <c r="A188">
        <f t="shared" si="7"/>
        <v>139</v>
      </c>
      <c r="B188" s="17" t="s">
        <v>139</v>
      </c>
      <c r="C188" s="40" t="s">
        <v>21</v>
      </c>
      <c r="D188" s="18">
        <v>42.79</v>
      </c>
    </row>
    <row r="189" spans="1:4" ht="13.05" customHeight="1">
      <c r="A189">
        <f t="shared" si="7"/>
        <v>140</v>
      </c>
      <c r="B189" s="17" t="s">
        <v>139</v>
      </c>
      <c r="C189" s="11" t="s">
        <v>146</v>
      </c>
      <c r="D189" s="18">
        <v>4279.38</v>
      </c>
    </row>
    <row r="190" spans="1:4" ht="13.05" customHeight="1">
      <c r="A190">
        <f t="shared" si="7"/>
        <v>141</v>
      </c>
      <c r="B190" s="17" t="s">
        <v>139</v>
      </c>
      <c r="C190" s="11" t="s">
        <v>147</v>
      </c>
      <c r="D190" s="18">
        <v>558.74</v>
      </c>
    </row>
    <row r="191" spans="1:4" ht="13.05" customHeight="1">
      <c r="A191">
        <f t="shared" si="7"/>
        <v>142</v>
      </c>
      <c r="B191" s="17" t="s">
        <v>139</v>
      </c>
      <c r="C191" s="11" t="s">
        <v>148</v>
      </c>
      <c r="D191" s="18">
        <v>404.42</v>
      </c>
    </row>
    <row r="192" spans="1:4" ht="13.05" customHeight="1">
      <c r="A192">
        <f t="shared" si="7"/>
        <v>143</v>
      </c>
      <c r="B192" s="17" t="s">
        <v>139</v>
      </c>
      <c r="C192" s="11" t="s">
        <v>149</v>
      </c>
      <c r="D192" s="18">
        <v>193.31</v>
      </c>
    </row>
    <row r="193" spans="1:4" ht="13.05" customHeight="1">
      <c r="A193">
        <f t="shared" si="7"/>
        <v>144</v>
      </c>
      <c r="B193" s="17" t="s">
        <v>139</v>
      </c>
      <c r="C193" s="11" t="s">
        <v>150</v>
      </c>
      <c r="D193" s="18">
        <v>105.05</v>
      </c>
    </row>
    <row r="194" spans="1:4" ht="13.05" customHeight="1">
      <c r="A194">
        <f t="shared" si="7"/>
        <v>145</v>
      </c>
      <c r="B194" s="17" t="s">
        <v>139</v>
      </c>
      <c r="C194" s="11" t="s">
        <v>151</v>
      </c>
      <c r="D194" s="18">
        <v>221.14</v>
      </c>
    </row>
    <row r="195" spans="1:4" ht="13.05" customHeight="1">
      <c r="A195">
        <f t="shared" si="7"/>
        <v>146</v>
      </c>
      <c r="B195" s="17" t="s">
        <v>139</v>
      </c>
      <c r="C195" s="11" t="s">
        <v>152</v>
      </c>
      <c r="D195" s="18">
        <v>283.16000000000003</v>
      </c>
    </row>
    <row r="196" spans="1:4" ht="13.05" customHeight="1">
      <c r="A196">
        <f t="shared" si="7"/>
        <v>147</v>
      </c>
      <c r="B196" s="17" t="s">
        <v>139</v>
      </c>
      <c r="C196" s="11" t="s">
        <v>153</v>
      </c>
      <c r="D196" s="18">
        <v>200.88</v>
      </c>
    </row>
    <row r="197" spans="1:4" ht="13.05" customHeight="1">
      <c r="A197">
        <f t="shared" si="7"/>
        <v>148</v>
      </c>
      <c r="B197" s="17" t="s">
        <v>139</v>
      </c>
      <c r="C197" s="11" t="s">
        <v>154</v>
      </c>
      <c r="D197" s="18">
        <v>84.69</v>
      </c>
    </row>
    <row r="198" spans="1:4" ht="13.05" customHeight="1">
      <c r="A198">
        <f t="shared" si="7"/>
        <v>149</v>
      </c>
      <c r="B198" s="17" t="s">
        <v>139</v>
      </c>
      <c r="C198" s="11" t="s">
        <v>155</v>
      </c>
      <c r="D198" s="18">
        <v>274.72000000000003</v>
      </c>
    </row>
    <row r="199" spans="1:4" ht="13.05" customHeight="1">
      <c r="A199">
        <f t="shared" si="7"/>
        <v>150</v>
      </c>
      <c r="B199" s="17" t="s">
        <v>139</v>
      </c>
      <c r="C199" s="11" t="s">
        <v>156</v>
      </c>
      <c r="D199" s="18">
        <v>141.18</v>
      </c>
    </row>
    <row r="200" spans="1:4" ht="13.05" customHeight="1">
      <c r="A200">
        <f t="shared" si="7"/>
        <v>151</v>
      </c>
      <c r="B200" s="17" t="s">
        <v>139</v>
      </c>
      <c r="C200" s="11" t="s">
        <v>157</v>
      </c>
      <c r="D200" s="18">
        <v>517.37</v>
      </c>
    </row>
    <row r="201" spans="1:4" ht="13.05" customHeight="1">
      <c r="A201">
        <f t="shared" si="7"/>
        <v>152</v>
      </c>
      <c r="B201" s="20" t="s">
        <v>139</v>
      </c>
      <c r="C201" s="21" t="s">
        <v>51</v>
      </c>
      <c r="D201" s="22"/>
    </row>
    <row r="202" spans="1:4" ht="13.05" customHeight="1">
      <c r="A202">
        <f t="shared" si="7"/>
        <v>153</v>
      </c>
      <c r="B202" s="17" t="s">
        <v>139</v>
      </c>
      <c r="C202" s="34" t="s">
        <v>62</v>
      </c>
      <c r="D202" s="18">
        <v>14.01</v>
      </c>
    </row>
    <row r="203" spans="1:4" ht="13.05" customHeight="1">
      <c r="A203">
        <f t="shared" si="7"/>
        <v>154</v>
      </c>
      <c r="B203" s="17" t="s">
        <v>139</v>
      </c>
      <c r="C203" s="11" t="s">
        <v>158</v>
      </c>
      <c r="D203" s="18">
        <v>232</v>
      </c>
    </row>
    <row r="204" spans="1:4" ht="13.05" customHeight="1">
      <c r="A204">
        <f t="shared" si="7"/>
        <v>155</v>
      </c>
      <c r="B204" s="17" t="s">
        <v>139</v>
      </c>
      <c r="C204" s="11" t="s">
        <v>159</v>
      </c>
      <c r="D204" s="18">
        <v>296</v>
      </c>
    </row>
    <row r="205" spans="1:4" ht="13.05" customHeight="1">
      <c r="A205">
        <f t="shared" si="7"/>
        <v>156</v>
      </c>
      <c r="B205" s="17" t="s">
        <v>139</v>
      </c>
      <c r="C205" s="11" t="s">
        <v>160</v>
      </c>
      <c r="D205" s="18">
        <v>164.42</v>
      </c>
    </row>
    <row r="206" spans="1:4" ht="13.05" customHeight="1">
      <c r="A206">
        <f t="shared" si="7"/>
        <v>157</v>
      </c>
      <c r="B206" s="17" t="s">
        <v>139</v>
      </c>
      <c r="C206" s="11" t="s">
        <v>161</v>
      </c>
      <c r="D206" s="18">
        <v>2028</v>
      </c>
    </row>
    <row r="207" spans="1:4" ht="13.05" customHeight="1">
      <c r="A207">
        <f t="shared" si="7"/>
        <v>158</v>
      </c>
      <c r="B207" s="20" t="s">
        <v>139</v>
      </c>
      <c r="C207" s="21" t="s">
        <v>162</v>
      </c>
      <c r="D207" s="22"/>
    </row>
    <row r="208" spans="1:4" ht="13.05" customHeight="1">
      <c r="D208" s="18">
        <f>SUM(D182:D207)</f>
        <v>11307.200000000003</v>
      </c>
    </row>
    <row r="210" spans="1:4" ht="13.05" customHeight="1">
      <c r="B210" s="159" t="s">
        <v>0</v>
      </c>
      <c r="C210" s="160" t="s">
        <v>1</v>
      </c>
      <c r="D210" s="161" t="s">
        <v>2</v>
      </c>
    </row>
    <row r="211" spans="1:4" ht="13.05" customHeight="1">
      <c r="B211" s="159"/>
      <c r="C211" s="159"/>
      <c r="D211" s="161"/>
    </row>
    <row r="212" spans="1:4" ht="13.05" customHeight="1">
      <c r="A212">
        <v>159</v>
      </c>
      <c r="B212" s="17" t="s">
        <v>163</v>
      </c>
      <c r="C212" s="11" t="s">
        <v>163</v>
      </c>
      <c r="D212" s="18">
        <v>46453.1</v>
      </c>
    </row>
    <row r="213" spans="1:4" ht="13.05" customHeight="1">
      <c r="A213">
        <f t="shared" ref="A213:A231" si="8">SUM(A212+1)</f>
        <v>160</v>
      </c>
      <c r="B213" s="17" t="s">
        <v>163</v>
      </c>
      <c r="C213" s="11" t="s">
        <v>164</v>
      </c>
      <c r="D213" s="18">
        <v>189.43</v>
      </c>
    </row>
    <row r="214" spans="1:4" ht="13.05" customHeight="1">
      <c r="A214">
        <f t="shared" si="8"/>
        <v>161</v>
      </c>
      <c r="B214" s="17" t="s">
        <v>163</v>
      </c>
      <c r="C214" s="11" t="s">
        <v>165</v>
      </c>
      <c r="D214" s="18">
        <v>60.15</v>
      </c>
    </row>
    <row r="215" spans="1:4" ht="13.05" customHeight="1">
      <c r="A215">
        <f t="shared" si="8"/>
        <v>162</v>
      </c>
      <c r="B215" s="17" t="s">
        <v>163</v>
      </c>
      <c r="C215" s="11" t="s">
        <v>166</v>
      </c>
      <c r="D215" s="18">
        <v>427</v>
      </c>
    </row>
    <row r="216" spans="1:4" ht="13.05" customHeight="1">
      <c r="A216">
        <f t="shared" si="8"/>
        <v>163</v>
      </c>
      <c r="B216" s="17" t="s">
        <v>163</v>
      </c>
      <c r="C216" s="11" t="s">
        <v>167</v>
      </c>
      <c r="D216" s="18">
        <v>1670.95</v>
      </c>
    </row>
    <row r="217" spans="1:4" ht="13.05" customHeight="1">
      <c r="A217">
        <f t="shared" si="8"/>
        <v>164</v>
      </c>
      <c r="B217" s="17" t="s">
        <v>163</v>
      </c>
      <c r="C217" s="11" t="s">
        <v>168</v>
      </c>
      <c r="D217" s="18">
        <v>1019.64</v>
      </c>
    </row>
    <row r="218" spans="1:4" ht="13.05" customHeight="1">
      <c r="A218">
        <f t="shared" si="8"/>
        <v>165</v>
      </c>
      <c r="B218" s="17" t="s">
        <v>163</v>
      </c>
      <c r="C218" s="11" t="s">
        <v>169</v>
      </c>
      <c r="D218" s="18">
        <v>92.73</v>
      </c>
    </row>
    <row r="219" spans="1:4" ht="13.05" customHeight="1">
      <c r="A219">
        <f t="shared" si="8"/>
        <v>166</v>
      </c>
      <c r="B219" s="17" t="s">
        <v>163</v>
      </c>
      <c r="C219" s="11" t="s">
        <v>170</v>
      </c>
      <c r="D219" s="18">
        <v>585.25</v>
      </c>
    </row>
    <row r="220" spans="1:4" ht="13.05" customHeight="1">
      <c r="A220">
        <f t="shared" si="8"/>
        <v>167</v>
      </c>
      <c r="B220" s="17" t="s">
        <v>163</v>
      </c>
      <c r="C220" s="11" t="s">
        <v>171</v>
      </c>
      <c r="D220" s="18">
        <v>330.32</v>
      </c>
    </row>
    <row r="221" spans="1:4" ht="13.05" customHeight="1">
      <c r="A221">
        <f t="shared" si="8"/>
        <v>168</v>
      </c>
      <c r="B221" s="17" t="s">
        <v>163</v>
      </c>
      <c r="C221" s="14" t="s">
        <v>172</v>
      </c>
      <c r="D221" s="18">
        <v>160.33000000000001</v>
      </c>
    </row>
    <row r="222" spans="1:4" ht="13.05" customHeight="1">
      <c r="A222">
        <f t="shared" si="8"/>
        <v>169</v>
      </c>
      <c r="B222" s="17" t="s">
        <v>163</v>
      </c>
      <c r="C222" s="14" t="s">
        <v>173</v>
      </c>
      <c r="D222" s="18">
        <v>144.58000000000001</v>
      </c>
    </row>
    <row r="223" spans="1:4" ht="13.05" customHeight="1">
      <c r="A223">
        <f t="shared" si="8"/>
        <v>170</v>
      </c>
      <c r="B223" s="11" t="s">
        <v>163</v>
      </c>
      <c r="C223" s="11" t="s">
        <v>174</v>
      </c>
      <c r="D223" s="18">
        <v>271.33</v>
      </c>
    </row>
    <row r="224" spans="1:4" ht="13.05" customHeight="1">
      <c r="A224">
        <f t="shared" si="8"/>
        <v>171</v>
      </c>
      <c r="B224" s="11" t="s">
        <v>163</v>
      </c>
      <c r="C224" s="34" t="s">
        <v>175</v>
      </c>
      <c r="D224" s="18">
        <v>512.98</v>
      </c>
    </row>
    <row r="225" spans="1:4" ht="13.05" customHeight="1">
      <c r="A225">
        <f t="shared" si="8"/>
        <v>172</v>
      </c>
      <c r="B225" s="11" t="s">
        <v>163</v>
      </c>
      <c r="C225" s="34" t="s">
        <v>176</v>
      </c>
      <c r="D225" s="18">
        <v>939.69</v>
      </c>
    </row>
    <row r="226" spans="1:4" ht="13.05" customHeight="1">
      <c r="A226">
        <f t="shared" si="8"/>
        <v>173</v>
      </c>
      <c r="B226" s="11" t="s">
        <v>163</v>
      </c>
      <c r="C226" s="34" t="s">
        <v>177</v>
      </c>
      <c r="D226" s="18">
        <v>897.5</v>
      </c>
    </row>
    <row r="227" spans="1:4" ht="13.05" customHeight="1">
      <c r="A227">
        <f t="shared" si="8"/>
        <v>174</v>
      </c>
      <c r="B227" s="11" t="s">
        <v>163</v>
      </c>
      <c r="C227" s="34" t="s">
        <v>178</v>
      </c>
      <c r="D227" s="18">
        <v>583.95000000000005</v>
      </c>
    </row>
    <row r="228" spans="1:4" ht="13.05" customHeight="1">
      <c r="A228">
        <f t="shared" si="8"/>
        <v>175</v>
      </c>
      <c r="B228" s="11" t="s">
        <v>163</v>
      </c>
      <c r="C228" s="34" t="s">
        <v>179</v>
      </c>
      <c r="D228" s="18">
        <v>1672.08</v>
      </c>
    </row>
    <row r="229" spans="1:4" ht="13.05" customHeight="1">
      <c r="A229">
        <f t="shared" si="8"/>
        <v>176</v>
      </c>
      <c r="B229" s="11" t="s">
        <v>163</v>
      </c>
      <c r="C229" s="34" t="s">
        <v>180</v>
      </c>
      <c r="D229" s="18">
        <v>1417.24</v>
      </c>
    </row>
    <row r="230" spans="1:4" ht="13.05" customHeight="1">
      <c r="A230">
        <f t="shared" si="8"/>
        <v>177</v>
      </c>
      <c r="B230" s="11" t="s">
        <v>163</v>
      </c>
      <c r="C230" s="34" t="s">
        <v>181</v>
      </c>
      <c r="D230" s="18">
        <v>735.12</v>
      </c>
    </row>
    <row r="231" spans="1:4" ht="13.05" customHeight="1">
      <c r="A231">
        <f t="shared" si="8"/>
        <v>178</v>
      </c>
      <c r="B231" s="11" t="s">
        <v>163</v>
      </c>
      <c r="C231" s="34" t="s">
        <v>182</v>
      </c>
      <c r="D231" s="18">
        <v>2309.96</v>
      </c>
    </row>
    <row r="232" spans="1:4" ht="13.05" customHeight="1">
      <c r="D232" s="18">
        <f>SUM(D212:D231)</f>
        <v>60473.330000000009</v>
      </c>
    </row>
    <row r="234" spans="1:4">
      <c r="B234" s="159" t="s">
        <v>0</v>
      </c>
      <c r="C234" s="160" t="s">
        <v>1</v>
      </c>
      <c r="D234" s="161" t="s">
        <v>2</v>
      </c>
    </row>
    <row r="235" spans="1:4">
      <c r="B235" s="159"/>
      <c r="C235" s="159"/>
      <c r="D235" s="161"/>
    </row>
    <row r="236" spans="1:4">
      <c r="A236">
        <v>179</v>
      </c>
      <c r="B236" s="41" t="s">
        <v>183</v>
      </c>
      <c r="C236" s="11" t="s">
        <v>184</v>
      </c>
      <c r="D236" s="18">
        <v>2332.9699999999998</v>
      </c>
    </row>
    <row r="237" spans="1:4">
      <c r="A237">
        <f t="shared" ref="A237:A254" si="9">SUM(A236+1)</f>
        <v>180</v>
      </c>
      <c r="B237" s="17" t="s">
        <v>183</v>
      </c>
      <c r="C237" s="11" t="s">
        <v>185</v>
      </c>
      <c r="D237" s="18">
        <v>3167.7</v>
      </c>
    </row>
    <row r="238" spans="1:4">
      <c r="A238">
        <f t="shared" si="9"/>
        <v>181</v>
      </c>
      <c r="B238" s="17" t="s">
        <v>183</v>
      </c>
      <c r="C238" s="11" t="s">
        <v>183</v>
      </c>
      <c r="D238" s="18">
        <v>189119.75</v>
      </c>
    </row>
    <row r="239" spans="1:4">
      <c r="A239">
        <f t="shared" si="9"/>
        <v>182</v>
      </c>
      <c r="B239" s="17" t="s">
        <v>183</v>
      </c>
      <c r="C239" s="11" t="s">
        <v>186</v>
      </c>
      <c r="D239" s="18">
        <v>58645.83</v>
      </c>
    </row>
    <row r="240" spans="1:4">
      <c r="A240">
        <f t="shared" si="9"/>
        <v>183</v>
      </c>
      <c r="B240" s="17" t="s">
        <v>183</v>
      </c>
      <c r="C240" s="11" t="s">
        <v>187</v>
      </c>
      <c r="D240" s="18">
        <v>25179.33</v>
      </c>
    </row>
    <row r="241" spans="1:4">
      <c r="A241">
        <f t="shared" si="9"/>
        <v>184</v>
      </c>
      <c r="B241" s="17" t="s">
        <v>183</v>
      </c>
      <c r="C241" s="11" t="s">
        <v>188</v>
      </c>
      <c r="D241" s="18">
        <v>30938.5</v>
      </c>
    </row>
    <row r="242" spans="1:4">
      <c r="A242">
        <f t="shared" si="9"/>
        <v>185</v>
      </c>
      <c r="B242" s="17" t="s">
        <v>183</v>
      </c>
      <c r="C242" s="11" t="s">
        <v>189</v>
      </c>
      <c r="D242" s="18">
        <v>16364.6</v>
      </c>
    </row>
    <row r="243" spans="1:4">
      <c r="A243">
        <f t="shared" si="9"/>
        <v>186</v>
      </c>
      <c r="B243" s="17" t="s">
        <v>183</v>
      </c>
      <c r="C243" s="11" t="s">
        <v>190</v>
      </c>
      <c r="D243" s="18">
        <v>13085.93</v>
      </c>
    </row>
    <row r="244" spans="1:4">
      <c r="A244">
        <f t="shared" si="9"/>
        <v>187</v>
      </c>
      <c r="B244" s="17" t="s">
        <v>183</v>
      </c>
      <c r="C244" s="11" t="s">
        <v>191</v>
      </c>
      <c r="D244" s="18">
        <v>25886.76</v>
      </c>
    </row>
    <row r="245" spans="1:4">
      <c r="A245">
        <f t="shared" si="9"/>
        <v>188</v>
      </c>
      <c r="B245" s="17" t="s">
        <v>183</v>
      </c>
      <c r="C245" s="11" t="s">
        <v>192</v>
      </c>
      <c r="D245" s="18">
        <v>6749.95</v>
      </c>
    </row>
    <row r="246" spans="1:4">
      <c r="A246">
        <f t="shared" si="9"/>
        <v>189</v>
      </c>
      <c r="B246" s="17" t="s">
        <v>183</v>
      </c>
      <c r="C246" s="11" t="s">
        <v>193</v>
      </c>
      <c r="D246" s="18">
        <v>873.14</v>
      </c>
    </row>
    <row r="247" spans="1:4">
      <c r="A247">
        <f t="shared" si="9"/>
        <v>190</v>
      </c>
      <c r="B247" s="17" t="s">
        <v>183</v>
      </c>
      <c r="C247" s="11" t="s">
        <v>194</v>
      </c>
      <c r="D247" s="18">
        <v>13120.84</v>
      </c>
    </row>
    <row r="248" spans="1:4">
      <c r="A248">
        <f t="shared" si="9"/>
        <v>191</v>
      </c>
      <c r="B248" s="17" t="s">
        <v>183</v>
      </c>
      <c r="C248" s="11" t="s">
        <v>195</v>
      </c>
      <c r="D248" s="18">
        <v>5115.24</v>
      </c>
    </row>
    <row r="249" spans="1:4">
      <c r="A249">
        <f t="shared" si="9"/>
        <v>192</v>
      </c>
      <c r="B249" s="17" t="s">
        <v>183</v>
      </c>
      <c r="C249" s="11" t="s">
        <v>196</v>
      </c>
      <c r="D249" s="18">
        <v>12701.21</v>
      </c>
    </row>
    <row r="250" spans="1:4">
      <c r="A250">
        <f t="shared" si="9"/>
        <v>193</v>
      </c>
      <c r="B250" s="17" t="s">
        <v>183</v>
      </c>
      <c r="C250" s="11" t="s">
        <v>197</v>
      </c>
      <c r="D250" s="18">
        <v>1569.2</v>
      </c>
    </row>
    <row r="251" spans="1:4">
      <c r="A251">
        <f t="shared" si="9"/>
        <v>194</v>
      </c>
      <c r="B251" s="17" t="s">
        <v>183</v>
      </c>
      <c r="C251" s="19" t="s">
        <v>198</v>
      </c>
      <c r="D251" s="18">
        <v>3622.66</v>
      </c>
    </row>
    <row r="252" spans="1:4">
      <c r="A252">
        <f t="shared" si="9"/>
        <v>195</v>
      </c>
      <c r="B252" s="17" t="s">
        <v>183</v>
      </c>
      <c r="C252" s="19" t="s">
        <v>199</v>
      </c>
      <c r="D252" s="18">
        <v>4540.74</v>
      </c>
    </row>
    <row r="253" spans="1:4">
      <c r="A253">
        <f t="shared" si="9"/>
        <v>196</v>
      </c>
      <c r="B253" s="17" t="s">
        <v>183</v>
      </c>
      <c r="C253" s="11" t="s">
        <v>200</v>
      </c>
      <c r="D253" s="18">
        <v>628.95000000000005</v>
      </c>
    </row>
    <row r="254" spans="1:4">
      <c r="A254">
        <f t="shared" si="9"/>
        <v>197</v>
      </c>
      <c r="B254" s="17" t="s">
        <v>183</v>
      </c>
      <c r="C254" s="11" t="s">
        <v>201</v>
      </c>
      <c r="D254" s="18">
        <v>15376.75</v>
      </c>
    </row>
    <row r="255" spans="1:4">
      <c r="D255" s="18">
        <f>SUM(D236:D254)</f>
        <v>429020.05000000005</v>
      </c>
    </row>
    <row r="257" spans="1:4">
      <c r="B257" s="159" t="s">
        <v>0</v>
      </c>
      <c r="C257" s="160" t="s">
        <v>1</v>
      </c>
      <c r="D257" s="161" t="s">
        <v>2</v>
      </c>
    </row>
    <row r="258" spans="1:4">
      <c r="B258" s="159"/>
      <c r="C258" s="159"/>
      <c r="D258" s="161"/>
    </row>
    <row r="259" spans="1:4">
      <c r="A259">
        <v>198</v>
      </c>
      <c r="B259" s="17" t="s">
        <v>202</v>
      </c>
      <c r="C259" s="11" t="s">
        <v>203</v>
      </c>
      <c r="D259" s="18">
        <v>1623.32</v>
      </c>
    </row>
    <row r="260" spans="1:4">
      <c r="A260">
        <f t="shared" ref="A260:A271" si="10">SUM(A259+1)</f>
        <v>199</v>
      </c>
      <c r="B260" s="17" t="s">
        <v>202</v>
      </c>
      <c r="C260" s="11" t="s">
        <v>204</v>
      </c>
      <c r="D260" s="18">
        <v>1233.9000000000001</v>
      </c>
    </row>
    <row r="261" spans="1:4">
      <c r="A261">
        <f t="shared" si="10"/>
        <v>200</v>
      </c>
      <c r="B261" s="17" t="s">
        <v>202</v>
      </c>
      <c r="C261" s="11" t="s">
        <v>205</v>
      </c>
      <c r="D261" s="18">
        <v>646.25</v>
      </c>
    </row>
    <row r="262" spans="1:4">
      <c r="A262">
        <f t="shared" si="10"/>
        <v>201</v>
      </c>
      <c r="B262" s="17" t="s">
        <v>202</v>
      </c>
      <c r="C262" s="11" t="s">
        <v>206</v>
      </c>
      <c r="D262" s="18">
        <v>336</v>
      </c>
    </row>
    <row r="263" spans="1:4">
      <c r="A263">
        <f t="shared" si="10"/>
        <v>202</v>
      </c>
      <c r="B263" s="17" t="s">
        <v>202</v>
      </c>
      <c r="C263" s="11" t="s">
        <v>207</v>
      </c>
      <c r="D263" s="18">
        <v>632.78</v>
      </c>
    </row>
    <row r="264" spans="1:4">
      <c r="A264">
        <f t="shared" si="10"/>
        <v>203</v>
      </c>
      <c r="B264" s="17" t="s">
        <v>202</v>
      </c>
      <c r="C264" s="11" t="s">
        <v>208</v>
      </c>
      <c r="D264" s="18">
        <v>211.14</v>
      </c>
    </row>
    <row r="265" spans="1:4">
      <c r="A265">
        <f t="shared" si="10"/>
        <v>204</v>
      </c>
      <c r="B265" s="17" t="s">
        <v>202</v>
      </c>
      <c r="C265" s="11" t="s">
        <v>10</v>
      </c>
      <c r="D265" s="18">
        <v>178.86</v>
      </c>
    </row>
    <row r="266" spans="1:4">
      <c r="A266">
        <f t="shared" si="10"/>
        <v>205</v>
      </c>
      <c r="B266" s="17" t="s">
        <v>202</v>
      </c>
      <c r="C266" s="11" t="s">
        <v>209</v>
      </c>
      <c r="D266" s="18">
        <v>263.2</v>
      </c>
    </row>
    <row r="267" spans="1:4">
      <c r="A267">
        <f t="shared" si="10"/>
        <v>206</v>
      </c>
      <c r="B267" s="11" t="s">
        <v>202</v>
      </c>
      <c r="C267" s="11" t="s">
        <v>210</v>
      </c>
      <c r="D267" s="18">
        <v>158.74</v>
      </c>
    </row>
    <row r="268" spans="1:4">
      <c r="A268">
        <f t="shared" si="10"/>
        <v>207</v>
      </c>
      <c r="B268" s="11" t="s">
        <v>202</v>
      </c>
      <c r="C268" s="34" t="s">
        <v>211</v>
      </c>
      <c r="D268" s="18">
        <v>597.67999999999995</v>
      </c>
    </row>
    <row r="269" spans="1:4">
      <c r="A269">
        <f t="shared" si="10"/>
        <v>208</v>
      </c>
      <c r="B269" s="19" t="s">
        <v>202</v>
      </c>
      <c r="C269" s="42" t="s">
        <v>212</v>
      </c>
      <c r="D269" s="24">
        <v>376.73</v>
      </c>
    </row>
    <row r="270" spans="1:4">
      <c r="A270">
        <f t="shared" si="10"/>
        <v>209</v>
      </c>
      <c r="B270" s="11" t="s">
        <v>202</v>
      </c>
      <c r="C270" s="34" t="s">
        <v>202</v>
      </c>
      <c r="D270" s="18">
        <v>10060.700000000001</v>
      </c>
    </row>
    <row r="271" spans="1:4">
      <c r="A271">
        <f t="shared" si="10"/>
        <v>210</v>
      </c>
      <c r="B271" s="11" t="s">
        <v>202</v>
      </c>
      <c r="C271" s="34" t="s">
        <v>213</v>
      </c>
      <c r="D271" s="18">
        <v>1217.43</v>
      </c>
    </row>
    <row r="272" spans="1:4">
      <c r="D272" s="18">
        <f>SUM(D259:D271)</f>
        <v>17536.73</v>
      </c>
    </row>
    <row r="274" spans="1:4">
      <c r="B274" s="159" t="s">
        <v>0</v>
      </c>
      <c r="C274" s="160" t="s">
        <v>1</v>
      </c>
      <c r="D274" s="161" t="s">
        <v>2</v>
      </c>
    </row>
    <row r="275" spans="1:4">
      <c r="B275" s="159"/>
      <c r="C275" s="159"/>
      <c r="D275" s="161"/>
    </row>
    <row r="276" spans="1:4">
      <c r="A276">
        <v>211</v>
      </c>
      <c r="B276" s="17" t="s">
        <v>214</v>
      </c>
      <c r="C276" s="11" t="s">
        <v>215</v>
      </c>
      <c r="D276" s="18">
        <v>899.96</v>
      </c>
    </row>
    <row r="277" spans="1:4">
      <c r="A277">
        <f t="shared" ref="A277:A288" si="11">SUM(A276+1)</f>
        <v>212</v>
      </c>
      <c r="B277" s="17" t="s">
        <v>214</v>
      </c>
      <c r="C277" s="11" t="s">
        <v>216</v>
      </c>
      <c r="D277" s="18">
        <v>875.97</v>
      </c>
    </row>
    <row r="278" spans="1:4">
      <c r="A278">
        <f t="shared" si="11"/>
        <v>213</v>
      </c>
      <c r="B278" s="17" t="s">
        <v>214</v>
      </c>
      <c r="C278" s="1" t="s">
        <v>217</v>
      </c>
      <c r="D278" s="18">
        <v>144.58000000000001</v>
      </c>
    </row>
    <row r="279" spans="1:4">
      <c r="A279">
        <f t="shared" si="11"/>
        <v>214</v>
      </c>
      <c r="B279" s="17" t="s">
        <v>214</v>
      </c>
      <c r="C279" s="11" t="s">
        <v>218</v>
      </c>
      <c r="D279" s="18">
        <v>3218.5</v>
      </c>
    </row>
    <row r="280" spans="1:4">
      <c r="A280">
        <f t="shared" si="11"/>
        <v>215</v>
      </c>
      <c r="B280" s="17" t="s">
        <v>214</v>
      </c>
      <c r="C280" s="11" t="s">
        <v>219</v>
      </c>
      <c r="D280" s="18">
        <v>3656.65</v>
      </c>
    </row>
    <row r="281" spans="1:4">
      <c r="A281">
        <f t="shared" si="11"/>
        <v>216</v>
      </c>
      <c r="B281" s="17" t="s">
        <v>214</v>
      </c>
      <c r="C281" s="11" t="s">
        <v>214</v>
      </c>
      <c r="D281" s="18">
        <v>45913.440000000002</v>
      </c>
    </row>
    <row r="282" spans="1:4">
      <c r="A282">
        <f t="shared" si="11"/>
        <v>217</v>
      </c>
      <c r="B282" s="17" t="s">
        <v>214</v>
      </c>
      <c r="C282" s="11" t="s">
        <v>220</v>
      </c>
      <c r="D282" s="18">
        <v>8200.77</v>
      </c>
    </row>
    <row r="283" spans="1:4">
      <c r="A283">
        <f t="shared" si="11"/>
        <v>218</v>
      </c>
      <c r="B283" s="17" t="s">
        <v>214</v>
      </c>
      <c r="C283" s="11" t="s">
        <v>221</v>
      </c>
      <c r="D283" s="18">
        <v>130.44</v>
      </c>
    </row>
    <row r="284" spans="1:4">
      <c r="A284">
        <f t="shared" si="11"/>
        <v>219</v>
      </c>
      <c r="B284" s="17" t="s">
        <v>214</v>
      </c>
      <c r="C284" s="11" t="s">
        <v>222</v>
      </c>
      <c r="D284" s="18">
        <v>7161.26</v>
      </c>
    </row>
    <row r="285" spans="1:4">
      <c r="A285">
        <f t="shared" si="11"/>
        <v>220</v>
      </c>
      <c r="B285" s="17" t="s">
        <v>214</v>
      </c>
      <c r="C285" s="11" t="s">
        <v>223</v>
      </c>
      <c r="D285" s="18">
        <v>151.9</v>
      </c>
    </row>
    <row r="286" spans="1:4">
      <c r="A286">
        <f t="shared" si="11"/>
        <v>221</v>
      </c>
      <c r="B286" s="17" t="s">
        <v>214</v>
      </c>
      <c r="C286" s="11" t="s">
        <v>224</v>
      </c>
      <c r="D286" s="18">
        <v>236.63</v>
      </c>
    </row>
    <row r="287" spans="1:4">
      <c r="A287">
        <f t="shared" si="11"/>
        <v>222</v>
      </c>
      <c r="B287" s="17" t="s">
        <v>214</v>
      </c>
      <c r="C287" s="11" t="s">
        <v>225</v>
      </c>
      <c r="D287" s="18">
        <v>1047.3800000000001</v>
      </c>
    </row>
    <row r="288" spans="1:4">
      <c r="A288">
        <f t="shared" si="11"/>
        <v>223</v>
      </c>
      <c r="B288" s="17" t="s">
        <v>214</v>
      </c>
      <c r="C288" s="11" t="s">
        <v>226</v>
      </c>
      <c r="D288" s="18">
        <v>150.44999999999999</v>
      </c>
    </row>
    <row r="289" spans="1:4">
      <c r="D289" s="18">
        <f>SUM(D276:D288)</f>
        <v>71787.930000000008</v>
      </c>
    </row>
    <row r="291" spans="1:4">
      <c r="B291" s="159" t="s">
        <v>0</v>
      </c>
      <c r="C291" s="160" t="s">
        <v>1</v>
      </c>
      <c r="D291" s="161" t="s">
        <v>2</v>
      </c>
    </row>
    <row r="292" spans="1:4">
      <c r="B292" s="159"/>
      <c r="C292" s="159"/>
      <c r="D292" s="161"/>
    </row>
    <row r="293" spans="1:4">
      <c r="A293">
        <v>224</v>
      </c>
      <c r="B293" s="17" t="s">
        <v>227</v>
      </c>
      <c r="C293" s="11" t="s">
        <v>228</v>
      </c>
      <c r="D293" s="18">
        <v>5306.89</v>
      </c>
    </row>
    <row r="294" spans="1:4">
      <c r="A294">
        <f t="shared" ref="A294:A308" si="12">SUM(A293+1)</f>
        <v>225</v>
      </c>
      <c r="B294" s="17" t="s">
        <v>227</v>
      </c>
      <c r="C294" s="11" t="s">
        <v>229</v>
      </c>
      <c r="D294" s="18">
        <v>4152.07</v>
      </c>
    </row>
    <row r="295" spans="1:4">
      <c r="A295">
        <f t="shared" si="12"/>
        <v>226</v>
      </c>
      <c r="B295" s="17" t="s">
        <v>227</v>
      </c>
      <c r="C295" s="11" t="s">
        <v>230</v>
      </c>
      <c r="D295" s="18">
        <v>659.66</v>
      </c>
    </row>
    <row r="296" spans="1:4">
      <c r="A296">
        <f t="shared" si="12"/>
        <v>227</v>
      </c>
      <c r="B296" s="17" t="s">
        <v>227</v>
      </c>
      <c r="C296" s="11" t="s">
        <v>231</v>
      </c>
      <c r="D296" s="18">
        <v>468.31</v>
      </c>
    </row>
    <row r="297" spans="1:4">
      <c r="A297">
        <f t="shared" si="12"/>
        <v>228</v>
      </c>
      <c r="B297" s="17" t="s">
        <v>227</v>
      </c>
      <c r="C297" s="11" t="s">
        <v>232</v>
      </c>
      <c r="D297" s="18">
        <v>6291.03</v>
      </c>
    </row>
    <row r="298" spans="1:4">
      <c r="A298">
        <f t="shared" si="12"/>
        <v>229</v>
      </c>
      <c r="B298" s="17" t="s">
        <v>227</v>
      </c>
      <c r="C298" s="11" t="s">
        <v>233</v>
      </c>
      <c r="D298" s="18">
        <v>3509.22</v>
      </c>
    </row>
    <row r="299" spans="1:4">
      <c r="A299">
        <f t="shared" si="12"/>
        <v>230</v>
      </c>
      <c r="B299" s="17" t="s">
        <v>227</v>
      </c>
      <c r="C299" s="11" t="s">
        <v>234</v>
      </c>
      <c r="D299" s="18">
        <v>3399.08</v>
      </c>
    </row>
    <row r="300" spans="1:4">
      <c r="A300">
        <f t="shared" si="12"/>
        <v>231</v>
      </c>
      <c r="B300" s="17" t="s">
        <v>227</v>
      </c>
      <c r="C300" s="11" t="s">
        <v>235</v>
      </c>
      <c r="D300" s="18">
        <v>1103.8499999999999</v>
      </c>
    </row>
    <row r="301" spans="1:4">
      <c r="A301">
        <f t="shared" si="12"/>
        <v>232</v>
      </c>
      <c r="B301" s="17" t="s">
        <v>227</v>
      </c>
      <c r="C301" s="11" t="s">
        <v>236</v>
      </c>
      <c r="D301" s="18">
        <v>789.48</v>
      </c>
    </row>
    <row r="302" spans="1:4">
      <c r="A302">
        <f t="shared" si="12"/>
        <v>233</v>
      </c>
      <c r="B302" s="17" t="s">
        <v>227</v>
      </c>
      <c r="C302" s="11" t="s">
        <v>237</v>
      </c>
      <c r="D302" s="18">
        <v>3415.4</v>
      </c>
    </row>
    <row r="303" spans="1:4">
      <c r="A303">
        <f t="shared" si="12"/>
        <v>234</v>
      </c>
      <c r="B303" s="17" t="s">
        <v>227</v>
      </c>
      <c r="C303" s="11" t="s">
        <v>238</v>
      </c>
      <c r="D303" s="18">
        <v>1485.34</v>
      </c>
    </row>
    <row r="304" spans="1:4">
      <c r="A304">
        <f t="shared" si="12"/>
        <v>235</v>
      </c>
      <c r="B304" s="17" t="s">
        <v>227</v>
      </c>
      <c r="C304" s="11" t="s">
        <v>239</v>
      </c>
      <c r="D304" s="18">
        <v>1024.6500000000001</v>
      </c>
    </row>
    <row r="305" spans="1:4">
      <c r="A305">
        <f t="shared" si="12"/>
        <v>236</v>
      </c>
      <c r="B305" s="17" t="s">
        <v>227</v>
      </c>
      <c r="C305" s="11" t="s">
        <v>227</v>
      </c>
      <c r="D305" s="18">
        <v>19198.48</v>
      </c>
    </row>
    <row r="306" spans="1:4">
      <c r="A306">
        <f t="shared" si="12"/>
        <v>237</v>
      </c>
      <c r="B306" s="17" t="s">
        <v>227</v>
      </c>
      <c r="C306" s="11" t="s">
        <v>240</v>
      </c>
      <c r="D306" s="18">
        <v>5537.28</v>
      </c>
    </row>
    <row r="307" spans="1:4">
      <c r="A307">
        <f t="shared" si="12"/>
        <v>238</v>
      </c>
      <c r="B307" s="11" t="s">
        <v>227</v>
      </c>
      <c r="C307" s="11" t="s">
        <v>241</v>
      </c>
      <c r="D307" s="18">
        <v>312.70999999999998</v>
      </c>
    </row>
    <row r="308" spans="1:4">
      <c r="A308">
        <f t="shared" si="12"/>
        <v>239</v>
      </c>
      <c r="B308" s="11" t="s">
        <v>227</v>
      </c>
      <c r="C308" s="34" t="s">
        <v>242</v>
      </c>
      <c r="D308" s="18">
        <v>63</v>
      </c>
    </row>
    <row r="309" spans="1:4">
      <c r="D309" s="18">
        <f>SUM(D293:D308)</f>
        <v>56716.450000000004</v>
      </c>
    </row>
    <row r="311" spans="1:4">
      <c r="B311" s="159" t="s">
        <v>0</v>
      </c>
      <c r="C311" s="160" t="s">
        <v>1</v>
      </c>
      <c r="D311" s="161" t="s">
        <v>2</v>
      </c>
    </row>
    <row r="312" spans="1:4">
      <c r="B312" s="159"/>
      <c r="C312" s="159"/>
      <c r="D312" s="161"/>
    </row>
    <row r="313" spans="1:4">
      <c r="A313">
        <v>240</v>
      </c>
      <c r="B313" s="11" t="s">
        <v>243</v>
      </c>
      <c r="C313" s="34" t="s">
        <v>243</v>
      </c>
      <c r="D313" s="18">
        <v>11761.94</v>
      </c>
    </row>
    <row r="314" spans="1:4">
      <c r="A314">
        <f t="shared" ref="A314:A335" si="13">SUM(A313+1)</f>
        <v>241</v>
      </c>
      <c r="B314" s="11" t="s">
        <v>243</v>
      </c>
      <c r="C314" s="34" t="s">
        <v>244</v>
      </c>
      <c r="D314" s="18">
        <v>1509.3</v>
      </c>
    </row>
    <row r="315" spans="1:4">
      <c r="A315">
        <f t="shared" si="13"/>
        <v>242</v>
      </c>
      <c r="B315" s="11" t="s">
        <v>243</v>
      </c>
      <c r="C315" s="34" t="s">
        <v>245</v>
      </c>
      <c r="D315" s="18">
        <v>847.77</v>
      </c>
    </row>
    <row r="316" spans="1:4">
      <c r="A316">
        <f t="shared" si="13"/>
        <v>243</v>
      </c>
      <c r="B316" s="11" t="s">
        <v>243</v>
      </c>
      <c r="C316" s="34" t="s">
        <v>246</v>
      </c>
      <c r="D316" s="18">
        <v>933.94</v>
      </c>
    </row>
    <row r="317" spans="1:4">
      <c r="A317">
        <f t="shared" si="13"/>
        <v>244</v>
      </c>
      <c r="B317" s="11" t="s">
        <v>243</v>
      </c>
      <c r="C317" s="34" t="s">
        <v>247</v>
      </c>
      <c r="D317" s="18">
        <v>1980.79</v>
      </c>
    </row>
    <row r="318" spans="1:4">
      <c r="A318">
        <f t="shared" si="13"/>
        <v>245</v>
      </c>
      <c r="B318" s="11" t="s">
        <v>243</v>
      </c>
      <c r="C318" s="34" t="s">
        <v>248</v>
      </c>
      <c r="D318" s="18">
        <v>558.79</v>
      </c>
    </row>
    <row r="319" spans="1:4">
      <c r="A319">
        <f t="shared" si="13"/>
        <v>246</v>
      </c>
      <c r="B319" s="11" t="s">
        <v>243</v>
      </c>
      <c r="C319" s="34" t="s">
        <v>249</v>
      </c>
      <c r="D319" s="18">
        <v>1814.54</v>
      </c>
    </row>
    <row r="320" spans="1:4">
      <c r="A320">
        <f t="shared" si="13"/>
        <v>247</v>
      </c>
      <c r="B320" s="11" t="s">
        <v>243</v>
      </c>
      <c r="C320" s="34" t="s">
        <v>250</v>
      </c>
      <c r="D320" s="18">
        <v>503.74</v>
      </c>
    </row>
    <row r="321" spans="1:4">
      <c r="A321">
        <f t="shared" si="13"/>
        <v>248</v>
      </c>
      <c r="B321" s="11" t="s">
        <v>243</v>
      </c>
      <c r="C321" s="34" t="s">
        <v>251</v>
      </c>
      <c r="D321" s="18">
        <v>282.69</v>
      </c>
    </row>
    <row r="322" spans="1:4">
      <c r="A322">
        <f t="shared" si="13"/>
        <v>249</v>
      </c>
      <c r="B322" s="11" t="s">
        <v>243</v>
      </c>
      <c r="C322" s="34" t="s">
        <v>252</v>
      </c>
      <c r="D322" s="18">
        <v>1350.29</v>
      </c>
    </row>
    <row r="323" spans="1:4">
      <c r="A323">
        <f t="shared" si="13"/>
        <v>250</v>
      </c>
      <c r="B323" s="11" t="s">
        <v>243</v>
      </c>
      <c r="C323" s="34" t="s">
        <v>253</v>
      </c>
      <c r="D323" s="18">
        <v>253.99</v>
      </c>
    </row>
    <row r="324" spans="1:4">
      <c r="A324">
        <f t="shared" si="13"/>
        <v>251</v>
      </c>
      <c r="B324" s="11" t="s">
        <v>243</v>
      </c>
      <c r="C324" s="34" t="s">
        <v>254</v>
      </c>
      <c r="D324" s="18">
        <v>3795.9</v>
      </c>
    </row>
    <row r="325" spans="1:4">
      <c r="A325">
        <f t="shared" si="13"/>
        <v>252</v>
      </c>
      <c r="B325" s="11" t="s">
        <v>243</v>
      </c>
      <c r="C325" s="34" t="s">
        <v>255</v>
      </c>
      <c r="D325" s="18">
        <v>779.84</v>
      </c>
    </row>
    <row r="326" spans="1:4">
      <c r="A326">
        <f t="shared" si="13"/>
        <v>253</v>
      </c>
      <c r="B326" s="11" t="s">
        <v>243</v>
      </c>
      <c r="C326" s="34" t="s">
        <v>256</v>
      </c>
      <c r="D326" s="18">
        <v>192.84</v>
      </c>
    </row>
    <row r="327" spans="1:4">
      <c r="A327">
        <f t="shared" si="13"/>
        <v>254</v>
      </c>
      <c r="B327" s="11" t="s">
        <v>243</v>
      </c>
      <c r="C327" s="34" t="s">
        <v>257</v>
      </c>
      <c r="D327" s="18">
        <v>2483.91</v>
      </c>
    </row>
    <row r="328" spans="1:4">
      <c r="A328">
        <f t="shared" si="13"/>
        <v>255</v>
      </c>
      <c r="B328" s="11" t="s">
        <v>243</v>
      </c>
      <c r="C328" s="34" t="s">
        <v>258</v>
      </c>
      <c r="D328" s="18">
        <v>547.59</v>
      </c>
    </row>
    <row r="329" spans="1:4">
      <c r="A329">
        <f t="shared" si="13"/>
        <v>256</v>
      </c>
      <c r="B329" s="11" t="s">
        <v>243</v>
      </c>
      <c r="C329" s="34" t="s">
        <v>259</v>
      </c>
      <c r="D329" s="18">
        <v>1029.81</v>
      </c>
    </row>
    <row r="330" spans="1:4">
      <c r="A330">
        <f t="shared" si="13"/>
        <v>257</v>
      </c>
      <c r="B330" s="11" t="s">
        <v>243</v>
      </c>
      <c r="C330" s="34" t="s">
        <v>260</v>
      </c>
      <c r="D330" s="18">
        <v>707.15</v>
      </c>
    </row>
    <row r="331" spans="1:4">
      <c r="A331">
        <f t="shared" si="13"/>
        <v>258</v>
      </c>
      <c r="B331" s="11" t="s">
        <v>243</v>
      </c>
      <c r="C331" s="34" t="s">
        <v>261</v>
      </c>
      <c r="D331" s="18">
        <v>150.9</v>
      </c>
    </row>
    <row r="332" spans="1:4">
      <c r="A332">
        <f t="shared" si="13"/>
        <v>259</v>
      </c>
      <c r="B332" s="11" t="s">
        <v>243</v>
      </c>
      <c r="C332" s="34" t="s">
        <v>262</v>
      </c>
      <c r="D332" s="18">
        <v>2374.6799999999998</v>
      </c>
    </row>
    <row r="333" spans="1:4">
      <c r="A333">
        <f t="shared" si="13"/>
        <v>260</v>
      </c>
      <c r="B333" s="11" t="s">
        <v>243</v>
      </c>
      <c r="C333" s="34" t="s">
        <v>263</v>
      </c>
      <c r="D333" s="18">
        <v>243.24</v>
      </c>
    </row>
    <row r="334" spans="1:4">
      <c r="A334">
        <f t="shared" si="13"/>
        <v>261</v>
      </c>
      <c r="B334" s="11" t="s">
        <v>243</v>
      </c>
      <c r="C334" s="34" t="s">
        <v>264</v>
      </c>
      <c r="D334" s="18">
        <v>608.59</v>
      </c>
    </row>
    <row r="335" spans="1:4">
      <c r="A335">
        <f t="shared" si="13"/>
        <v>262</v>
      </c>
      <c r="B335" s="14" t="s">
        <v>243</v>
      </c>
      <c r="C335" s="34" t="s">
        <v>265</v>
      </c>
      <c r="D335" s="18">
        <v>322.74</v>
      </c>
    </row>
    <row r="336" spans="1:4">
      <c r="D336" s="18">
        <f>SUM(D313:D335)</f>
        <v>35034.97</v>
      </c>
    </row>
    <row r="338" spans="1:4">
      <c r="A338" s="56"/>
      <c r="B338" s="151" t="s">
        <v>328</v>
      </c>
      <c r="C338" s="152"/>
    </row>
    <row r="339" spans="1:4" ht="28.8">
      <c r="A339" s="57"/>
      <c r="B339" s="70" t="s">
        <v>329</v>
      </c>
      <c r="C339" s="70" t="s">
        <v>330</v>
      </c>
      <c r="D339" s="71" t="s">
        <v>331</v>
      </c>
    </row>
    <row r="340" spans="1:4">
      <c r="A340" s="58">
        <v>1</v>
      </c>
      <c r="B340" s="11" t="s">
        <v>332</v>
      </c>
      <c r="C340" s="7">
        <f>'[1]Departamentos y municipios'!$D$238</f>
        <v>429020.05000000005</v>
      </c>
      <c r="D340" s="59">
        <f>SUM((C340/C355)*100)</f>
        <v>38.612266727444997</v>
      </c>
    </row>
    <row r="341" spans="1:4">
      <c r="A341" s="58">
        <v>2</v>
      </c>
      <c r="B341" s="11" t="s">
        <v>270</v>
      </c>
      <c r="C341" s="7">
        <f>'[1]Departamentos y municipios'!$D$113</f>
        <v>139607.95000000001</v>
      </c>
      <c r="D341" s="59">
        <f>SUM((C341/C355)*100)</f>
        <v>12.564865914009857</v>
      </c>
    </row>
    <row r="342" spans="1:4">
      <c r="A342" s="58">
        <v>3</v>
      </c>
      <c r="B342" s="11" t="s">
        <v>333</v>
      </c>
      <c r="C342" s="7">
        <f>'[1]Departamentos y municipios'!$D$292</f>
        <v>56716.450000000004</v>
      </c>
      <c r="D342" s="59">
        <f>SUM((C342/C355)*100)</f>
        <v>5.1045416064675715</v>
      </c>
    </row>
    <row r="343" spans="1:4">
      <c r="A343" s="58">
        <v>4</v>
      </c>
      <c r="B343" s="11" t="s">
        <v>278</v>
      </c>
      <c r="C343" s="7">
        <f>'[1]Departamentos y municipios'!$D$215</f>
        <v>60473.330000000009</v>
      </c>
      <c r="D343" s="59">
        <f>SUM((C343/C355)*100)</f>
        <v>5.4426648541409692</v>
      </c>
    </row>
    <row r="344" spans="1:4">
      <c r="A344" s="58">
        <v>5</v>
      </c>
      <c r="B344" s="11" t="s">
        <v>269</v>
      </c>
      <c r="C344" s="7">
        <f>'[1]Departamentos y municipios'!$D$272</f>
        <v>71787.930000000008</v>
      </c>
      <c r="D344" s="59">
        <f>SUM((C344/C355)*100)</f>
        <v>6.4609910445237952</v>
      </c>
    </row>
    <row r="345" spans="1:4">
      <c r="A345" s="58">
        <v>6</v>
      </c>
      <c r="B345" s="11" t="s">
        <v>334</v>
      </c>
      <c r="C345" s="7">
        <f>'[1]Departamentos y municipios'!$D$319</f>
        <v>35034.97</v>
      </c>
      <c r="D345" s="59">
        <f>SUM((C345/C355)*100)</f>
        <v>3.1531850467781952</v>
      </c>
    </row>
    <row r="346" spans="1:4">
      <c r="A346" s="58">
        <v>7</v>
      </c>
      <c r="B346" s="11" t="s">
        <v>335</v>
      </c>
      <c r="C346" s="7">
        <f>'[1]Departamentos y municipios'!$D$139</f>
        <v>29591.510000000002</v>
      </c>
      <c r="D346" s="59">
        <f>SUM((C346/C355)*100)</f>
        <v>2.6632677819786181</v>
      </c>
    </row>
    <row r="347" spans="1:4">
      <c r="A347" s="58">
        <v>8</v>
      </c>
      <c r="B347" s="11" t="s">
        <v>336</v>
      </c>
      <c r="C347" s="7">
        <f>'[1]Departamentos y municipios'!$D$255</f>
        <v>17536.73</v>
      </c>
      <c r="D347" s="59">
        <f>SUM((C347/C355)*100)</f>
        <v>1.5783245941237163</v>
      </c>
    </row>
    <row r="348" spans="1:4">
      <c r="A348" s="58">
        <v>9</v>
      </c>
      <c r="B348" s="11" t="s">
        <v>337</v>
      </c>
      <c r="C348" s="7">
        <f>'[1]Departamentos y municipios'!$D$161</f>
        <v>15541.180000000002</v>
      </c>
      <c r="D348" s="59">
        <f>SUM((C348/C355)*100)</f>
        <v>1.3987229441123641</v>
      </c>
    </row>
    <row r="349" spans="1:4">
      <c r="A349" s="58">
        <v>10</v>
      </c>
      <c r="B349" s="11" t="s">
        <v>338</v>
      </c>
      <c r="C349" s="7">
        <f>'[1]Departamentos y municipios'!$D$67</f>
        <v>17997.510000000002</v>
      </c>
      <c r="D349" s="59">
        <f>SUM((C349/C355)*100)</f>
        <v>1.6197952905694237</v>
      </c>
    </row>
    <row r="350" spans="1:4">
      <c r="A350" s="58">
        <v>11</v>
      </c>
      <c r="B350" s="11" t="s">
        <v>339</v>
      </c>
      <c r="C350" s="7">
        <f>'[1]Departamentos y municipios'!$D$15</f>
        <v>17941.050000000003</v>
      </c>
      <c r="D350" s="59">
        <f>SUM((C350/C355)*100)</f>
        <v>1.614713829739256</v>
      </c>
    </row>
    <row r="351" spans="1:4">
      <c r="A351" s="58">
        <v>12</v>
      </c>
      <c r="B351" s="11" t="s">
        <v>340</v>
      </c>
      <c r="C351" s="7">
        <f>'[1]Departamentos y municipios'!$D$87</f>
        <v>17993.329999999998</v>
      </c>
      <c r="D351" s="59">
        <f>SUM((C351/C355)*100)</f>
        <v>1.619419086065879</v>
      </c>
    </row>
    <row r="352" spans="1:4">
      <c r="A352" s="58">
        <v>13</v>
      </c>
      <c r="B352" s="11" t="s">
        <v>341</v>
      </c>
      <c r="C352" s="7">
        <f>'[1]Departamentos y municipios'!$D$28</f>
        <v>13075.38</v>
      </c>
      <c r="D352" s="59">
        <f>SUM((C352/C355)*100)</f>
        <v>1.1767982874522991</v>
      </c>
    </row>
    <row r="353" spans="1:4">
      <c r="A353" s="58">
        <v>14</v>
      </c>
      <c r="B353" s="11" t="s">
        <v>342</v>
      </c>
      <c r="C353" s="7">
        <f>'[1]Departamentos y municipios'!$D$191</f>
        <v>11307.200000000003</v>
      </c>
      <c r="D353" s="59">
        <f>SUM((C353/C355)*100)</f>
        <v>1.0176601824100437</v>
      </c>
    </row>
    <row r="354" spans="1:4">
      <c r="A354" s="11"/>
      <c r="B354" s="11" t="s">
        <v>343</v>
      </c>
      <c r="C354" s="7">
        <f>[1]EMPRESAS!$Q$119</f>
        <v>177473.24000000005</v>
      </c>
      <c r="D354" s="59">
        <f>SUM((C354/C355)*100)</f>
        <v>15.972782810183025</v>
      </c>
    </row>
    <row r="355" spans="1:4">
      <c r="A355" s="11"/>
      <c r="B355" s="60" t="s">
        <v>289</v>
      </c>
      <c r="C355" s="61">
        <f>SUM(C340:C354)</f>
        <v>1111097.81</v>
      </c>
      <c r="D355" s="59">
        <f>SUM(D340:D354)</f>
        <v>100</v>
      </c>
    </row>
  </sheetData>
  <mergeCells count="46">
    <mergeCell ref="B3:K3"/>
    <mergeCell ref="B1:K1"/>
    <mergeCell ref="B2:K2"/>
    <mergeCell ref="B311:B312"/>
    <mergeCell ref="C311:C312"/>
    <mergeCell ref="D311:D312"/>
    <mergeCell ref="B274:B275"/>
    <mergeCell ref="C274:C275"/>
    <mergeCell ref="D274:D275"/>
    <mergeCell ref="B291:B292"/>
    <mergeCell ref="C291:C292"/>
    <mergeCell ref="D291:D292"/>
    <mergeCell ref="B234:B235"/>
    <mergeCell ref="C234:C235"/>
    <mergeCell ref="D234:D235"/>
    <mergeCell ref="B257:B258"/>
    <mergeCell ref="C257:C258"/>
    <mergeCell ref="D257:D258"/>
    <mergeCell ref="B180:B181"/>
    <mergeCell ref="C180:C181"/>
    <mergeCell ref="D180:D181"/>
    <mergeCell ref="B210:B211"/>
    <mergeCell ref="C210:C211"/>
    <mergeCell ref="D210:D211"/>
    <mergeCell ref="B132:B133"/>
    <mergeCell ref="C132:C133"/>
    <mergeCell ref="D132:D133"/>
    <mergeCell ref="B158:B159"/>
    <mergeCell ref="C158:C159"/>
    <mergeCell ref="D158:D159"/>
    <mergeCell ref="B338:C338"/>
    <mergeCell ref="B5:B6"/>
    <mergeCell ref="C5:C6"/>
    <mergeCell ref="D5:D6"/>
    <mergeCell ref="B23:B24"/>
    <mergeCell ref="C23:C24"/>
    <mergeCell ref="D23:D24"/>
    <mergeCell ref="B44:B45"/>
    <mergeCell ref="C44:C45"/>
    <mergeCell ref="D44:D45"/>
    <mergeCell ref="B86:B87"/>
    <mergeCell ref="C86:C87"/>
    <mergeCell ref="D86:D87"/>
    <mergeCell ref="B106:B107"/>
    <mergeCell ref="C106:C107"/>
    <mergeCell ref="D106:D107"/>
  </mergeCells>
  <pageMargins left="0.43307086614173229" right="0.39370078740157483" top="0.52" bottom="0.5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1"/>
  <sheetViews>
    <sheetView zoomScale="75" zoomScaleNormal="75" workbookViewId="0">
      <selection sqref="A1:O73"/>
    </sheetView>
  </sheetViews>
  <sheetFormatPr baseColWidth="10" defaultRowHeight="14.4"/>
  <cols>
    <col min="1" max="1" width="25.88671875" customWidth="1"/>
    <col min="2" max="2" width="17.109375" customWidth="1"/>
    <col min="3" max="3" width="12.6640625" customWidth="1"/>
    <col min="4" max="4" width="12.88671875" customWidth="1"/>
    <col min="5" max="5" width="4.44140625" customWidth="1"/>
  </cols>
  <sheetData>
    <row r="1" spans="1:21" ht="18">
      <c r="A1" s="174" t="s">
        <v>348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82"/>
      <c r="Q1" s="82"/>
      <c r="R1" s="82"/>
      <c r="S1" s="82"/>
      <c r="T1" s="82"/>
      <c r="U1" s="83"/>
    </row>
    <row r="2" spans="1:21" ht="18">
      <c r="A2" s="175" t="s">
        <v>344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84"/>
      <c r="Q2" s="84"/>
      <c r="R2" s="84"/>
      <c r="S2" s="84"/>
      <c r="T2" s="85"/>
      <c r="U2" s="83"/>
    </row>
    <row r="3" spans="1:21" ht="18">
      <c r="A3" s="177" t="s">
        <v>345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86"/>
      <c r="Q3" s="86"/>
      <c r="R3" s="86"/>
      <c r="S3" s="86"/>
      <c r="T3" s="87"/>
      <c r="U3" s="83"/>
    </row>
    <row r="4" spans="1:21" ht="18">
      <c r="A4" s="179" t="s">
        <v>346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82"/>
      <c r="Q4" s="82"/>
      <c r="R4" s="82"/>
      <c r="S4" s="82"/>
      <c r="T4" s="88"/>
      <c r="U4" s="83"/>
    </row>
    <row r="5" spans="1:21">
      <c r="A5" s="80" t="s">
        <v>327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9"/>
      <c r="Q5" s="89"/>
      <c r="R5" s="89"/>
      <c r="S5" s="89"/>
      <c r="T5" s="90"/>
      <c r="U5" s="83"/>
    </row>
    <row r="6" spans="1:21" ht="27.6">
      <c r="A6" s="78" t="s">
        <v>266</v>
      </c>
      <c r="B6" s="79" t="str">
        <f>'[1]Sn Fco. Menendez'!O3</f>
        <v>TOTAL DEPOSITADO</v>
      </c>
      <c r="C6" s="79" t="str">
        <f>'[1]Sn Fco. Menendez'!P3</f>
        <v>PROMEDIO MENSUAL</v>
      </c>
      <c r="D6" s="79" t="str">
        <f>'[1]Sn Fco. Menendez'!Q3</f>
        <v>PROMEDIO DIA</v>
      </c>
      <c r="P6" s="83"/>
      <c r="Q6" s="83"/>
      <c r="R6" s="83"/>
      <c r="S6" s="83"/>
      <c r="T6" s="83"/>
      <c r="U6" s="83"/>
    </row>
    <row r="7" spans="1:21">
      <c r="A7" s="1" t="s">
        <v>267</v>
      </c>
      <c r="B7" s="2">
        <f>'[1]Sn Fco. Menendez'!O5</f>
        <v>4147.4000000000005</v>
      </c>
      <c r="C7" s="2">
        <f>'[1]Sn Fco. Menendez'!P5</f>
        <v>345.61666666666673</v>
      </c>
      <c r="D7" s="2">
        <f>'[1]Sn Fco. Menendez'!Q5</f>
        <v>11.520555555555557</v>
      </c>
    </row>
    <row r="8" spans="1:21">
      <c r="A8" s="1" t="s">
        <v>268</v>
      </c>
      <c r="B8" s="2">
        <f>[1]Atiquizaya!O12</f>
        <v>8445.9199999999983</v>
      </c>
      <c r="C8" s="2">
        <f>[1]Atiquizaya!P12</f>
        <v>703.82666666666648</v>
      </c>
      <c r="D8" s="2">
        <f>[1]Atiquizaya!Q12</f>
        <v>23.460888888888881</v>
      </c>
    </row>
    <row r="9" spans="1:21">
      <c r="A9" s="1" t="s">
        <v>269</v>
      </c>
      <c r="B9" s="2">
        <f>'[1]SANTA ANA'!O16</f>
        <v>70819.33</v>
      </c>
      <c r="C9" s="2">
        <f>'[1]SANTA ANA'!P16</f>
        <v>5901.6108333333332</v>
      </c>
      <c r="D9" s="2">
        <f>'[1]SANTA ANA'!Q16</f>
        <v>196.72036111111112</v>
      </c>
    </row>
    <row r="10" spans="1:21">
      <c r="A10" s="1" t="s">
        <v>270</v>
      </c>
      <c r="B10" s="3">
        <f>'[1]LA LIBERTAD'!AC51</f>
        <v>52458.780000000006</v>
      </c>
      <c r="C10" s="3">
        <f>'[1]LA LIBERTAD'!AD51</f>
        <v>4371.5650000000005</v>
      </c>
      <c r="D10" s="3">
        <f>'[1]LA LIBERTAD'!AE51</f>
        <v>145.71883333333335</v>
      </c>
    </row>
    <row r="11" spans="1:21">
      <c r="A11" s="1" t="s">
        <v>271</v>
      </c>
      <c r="B11" s="2">
        <f>[1]Ishuatan!O5</f>
        <v>63</v>
      </c>
      <c r="C11" s="2">
        <f>[1]Ishuatan!P5</f>
        <v>5.25</v>
      </c>
      <c r="D11" s="2">
        <f>[1]Ishuatan!Q5</f>
        <v>0.17499999999999999</v>
      </c>
    </row>
    <row r="12" spans="1:21">
      <c r="A12" s="1" t="s">
        <v>272</v>
      </c>
      <c r="B12" s="2">
        <f>[1]CAPSA!O121</f>
        <v>148721.95500000016</v>
      </c>
      <c r="C12" s="2">
        <f>[1]CAPSA!P121</f>
        <v>12393.496250000013</v>
      </c>
      <c r="D12" s="2">
        <f>[1]CAPSA!Q121</f>
        <v>413.1165416666671</v>
      </c>
    </row>
    <row r="13" spans="1:21">
      <c r="A13" s="1" t="s">
        <v>273</v>
      </c>
      <c r="B13" s="3">
        <f>[1]MIDES!O104</f>
        <v>673516.78</v>
      </c>
      <c r="C13" s="3">
        <f>[1]MIDES!P104</f>
        <v>56126.398333333338</v>
      </c>
      <c r="D13" s="3">
        <f>[1]MIDES!Q104</f>
        <v>1870.8799444444446</v>
      </c>
    </row>
    <row r="14" spans="1:21">
      <c r="A14" s="1" t="s">
        <v>274</v>
      </c>
      <c r="B14" s="4">
        <f>[1]Meanguera!O5</f>
        <v>296</v>
      </c>
      <c r="C14" s="2">
        <f>[1]Meanguera!P5</f>
        <v>24.666666666666668</v>
      </c>
      <c r="D14" s="2">
        <f>[1]Meanguera!Q5</f>
        <v>0.8222222222222223</v>
      </c>
    </row>
    <row r="15" spans="1:21">
      <c r="A15" s="5" t="s">
        <v>275</v>
      </c>
      <c r="B15" s="2">
        <f>[1]Perquin!O5</f>
        <v>232</v>
      </c>
      <c r="C15" s="2">
        <f>[1]Perquin!P5</f>
        <v>19.333333333333332</v>
      </c>
      <c r="D15" s="2">
        <f>[1]Perquin!Q5</f>
        <v>0.64444444444444438</v>
      </c>
    </row>
    <row r="16" spans="1:21">
      <c r="A16" s="5" t="s">
        <v>276</v>
      </c>
      <c r="B16" s="4">
        <f>[1]CORINTO!O5</f>
        <v>2028</v>
      </c>
      <c r="C16" s="2">
        <f>[1]CORINTO!P5</f>
        <v>169</v>
      </c>
      <c r="D16" s="2">
        <f>[1]CORINTO!Q5</f>
        <v>5.6333333333333337</v>
      </c>
    </row>
    <row r="17" spans="1:4">
      <c r="A17" s="5" t="s">
        <v>277</v>
      </c>
      <c r="B17" s="3">
        <f>[1]SOCINUS!O78</f>
        <v>72542.723999999987</v>
      </c>
      <c r="C17" s="3">
        <f>[1]SOCINUS!P78</f>
        <v>6045.2270000000008</v>
      </c>
      <c r="D17" s="3">
        <f>[1]SOCINUS!Q78</f>
        <v>201.50756666666669</v>
      </c>
    </row>
    <row r="18" spans="1:4">
      <c r="A18" s="5" t="s">
        <v>278</v>
      </c>
      <c r="B18" s="3">
        <f>'[1]San Miguel'!N15</f>
        <v>49012.395000000011</v>
      </c>
      <c r="C18" s="3">
        <f>'[1]San Miguel'!O15</f>
        <v>4084.3662500000009</v>
      </c>
      <c r="D18" s="3">
        <f>'[1]San Miguel'!P15</f>
        <v>136.1455416666667</v>
      </c>
    </row>
    <row r="19" spans="1:4">
      <c r="A19" s="5" t="s">
        <v>279</v>
      </c>
      <c r="B19" s="3">
        <f>'[1]SANTA ROSA DE LIMA (ASINORLU)'!N33</f>
        <v>14228.518000000002</v>
      </c>
      <c r="C19" s="3">
        <f>'[1]SANTA ROSA DE LIMA (ASINORLU)'!O33</f>
        <v>1185.7098333333336</v>
      </c>
      <c r="D19" s="3">
        <f>'[1]SANTA ROSA DE LIMA (ASINORLU)'!P33</f>
        <v>39.523661111111117</v>
      </c>
    </row>
    <row r="20" spans="1:4">
      <c r="A20" s="5" t="s">
        <v>280</v>
      </c>
      <c r="B20" s="2">
        <f>[1]Suchitoto!O5</f>
        <v>1118</v>
      </c>
      <c r="C20" s="2">
        <f>[1]Suchitoto!P5</f>
        <v>93.166666666666671</v>
      </c>
      <c r="D20" s="2">
        <f>[1]Suchitoto!Q5</f>
        <v>3.1055555555555556</v>
      </c>
    </row>
    <row r="21" spans="1:4">
      <c r="A21" s="5" t="s">
        <v>281</v>
      </c>
      <c r="B21" s="2">
        <f>[1]CINQUERA!O7</f>
        <v>475.5</v>
      </c>
      <c r="C21" s="2">
        <f>[1]CINQUERA!P7</f>
        <v>39.625</v>
      </c>
      <c r="D21" s="2">
        <f>[1]CINQUERA!Q7</f>
        <v>1.3208333333333333</v>
      </c>
    </row>
    <row r="22" spans="1:4">
      <c r="A22" s="6" t="s">
        <v>282</v>
      </c>
      <c r="B22" s="7">
        <f>[1]CHALATENANGO!O11</f>
        <v>11466.079999999998</v>
      </c>
      <c r="C22" s="8">
        <f>[1]CHALATENANGO!P11</f>
        <v>955.50666666666655</v>
      </c>
      <c r="D22" s="9">
        <f>[1]CHALATENANGO!Q11</f>
        <v>31.850222222222218</v>
      </c>
    </row>
    <row r="23" spans="1:4">
      <c r="A23" s="6" t="s">
        <v>283</v>
      </c>
      <c r="B23" s="7">
        <f>[1]AMUCHADES!O20</f>
        <v>1615.8300000000002</v>
      </c>
      <c r="C23" s="8">
        <f>[1]AMUCHADES!P20</f>
        <v>134.6525</v>
      </c>
      <c r="D23" s="9">
        <f>[1]AMUCHADES!Q20</f>
        <v>4.4884166666666667</v>
      </c>
    </row>
    <row r="24" spans="1:4">
      <c r="A24" s="1"/>
      <c r="B24" s="3">
        <f>SUM(B7:B23)</f>
        <v>1111188.2120000003</v>
      </c>
      <c r="C24" s="3">
        <f t="shared" ref="C24:D24" si="0">SUM(C7:C23)</f>
        <v>92599.017666666681</v>
      </c>
      <c r="D24" s="3">
        <f t="shared" si="0"/>
        <v>3086.6339222222227</v>
      </c>
    </row>
    <row r="32" spans="1:4">
      <c r="A32" s="31"/>
      <c r="B32" s="180"/>
      <c r="C32" s="180"/>
      <c r="D32" s="62"/>
    </row>
    <row r="33" spans="1:4">
      <c r="A33" s="63"/>
      <c r="B33" s="69"/>
      <c r="C33" s="69"/>
      <c r="D33" s="62"/>
    </row>
    <row r="34" spans="1:4">
      <c r="A34" s="64"/>
      <c r="B34" s="31"/>
      <c r="C34" s="65"/>
      <c r="D34" s="66"/>
    </row>
    <row r="35" spans="1:4">
      <c r="A35" s="64"/>
      <c r="B35" s="31"/>
      <c r="C35" s="65"/>
      <c r="D35" s="66"/>
    </row>
    <row r="36" spans="1:4">
      <c r="A36" s="64"/>
      <c r="B36" s="31"/>
      <c r="C36" s="65"/>
      <c r="D36" s="66"/>
    </row>
    <row r="37" spans="1:4">
      <c r="A37" s="64"/>
      <c r="B37" s="31"/>
      <c r="C37" s="65"/>
      <c r="D37" s="66"/>
    </row>
    <row r="38" spans="1:4">
      <c r="A38" s="64"/>
      <c r="B38" s="31"/>
      <c r="C38" s="65"/>
      <c r="D38" s="66"/>
    </row>
    <row r="39" spans="1:4">
      <c r="A39" s="64"/>
      <c r="B39" s="31"/>
      <c r="C39" s="65"/>
      <c r="D39" s="66"/>
    </row>
    <row r="40" spans="1:4">
      <c r="A40" s="64"/>
      <c r="B40" s="31"/>
      <c r="C40" s="65"/>
      <c r="D40" s="66"/>
    </row>
    <row r="41" spans="1:4">
      <c r="A41" s="64"/>
      <c r="B41" s="31"/>
      <c r="C41" s="65"/>
      <c r="D41" s="66"/>
    </row>
    <row r="42" spans="1:4">
      <c r="A42" s="64"/>
      <c r="B42" s="31"/>
      <c r="C42" s="65"/>
      <c r="D42" s="66"/>
    </row>
    <row r="43" spans="1:4">
      <c r="A43" s="64"/>
      <c r="B43" s="31"/>
      <c r="C43" s="65"/>
      <c r="D43" s="66"/>
    </row>
    <row r="44" spans="1:4">
      <c r="A44" s="64"/>
      <c r="B44" s="31"/>
      <c r="C44" s="65"/>
      <c r="D44" s="66"/>
    </row>
    <row r="45" spans="1:4">
      <c r="A45" s="64"/>
      <c r="B45" s="31"/>
      <c r="C45" s="65"/>
      <c r="D45" s="66"/>
    </row>
    <row r="46" spans="1:4">
      <c r="A46" s="64"/>
      <c r="B46" s="31"/>
      <c r="C46" s="65"/>
      <c r="D46" s="66"/>
    </row>
    <row r="47" spans="1:4">
      <c r="A47" s="64"/>
      <c r="B47" s="31"/>
      <c r="C47" s="65"/>
      <c r="D47" s="66"/>
    </row>
    <row r="48" spans="1:4">
      <c r="A48" s="64"/>
      <c r="B48" s="31"/>
      <c r="C48" s="65"/>
      <c r="D48" s="66"/>
    </row>
    <row r="49" spans="1:4">
      <c r="A49" s="64"/>
      <c r="B49" s="31"/>
      <c r="C49" s="65"/>
      <c r="D49" s="66"/>
    </row>
    <row r="50" spans="1:4">
      <c r="A50" s="31"/>
      <c r="B50" s="31"/>
      <c r="C50" s="65"/>
      <c r="D50" s="66"/>
    </row>
    <row r="51" spans="1:4">
      <c r="A51" s="31"/>
      <c r="B51" s="67"/>
      <c r="C51" s="68"/>
      <c r="D51" s="66"/>
    </row>
  </sheetData>
  <mergeCells count="5">
    <mergeCell ref="A1:O1"/>
    <mergeCell ref="A2:O2"/>
    <mergeCell ref="A3:O3"/>
    <mergeCell ref="A4:O4"/>
    <mergeCell ref="B32:C32"/>
  </mergeCells>
  <pageMargins left="0.4" right="0.59" top="0.5" bottom="0.37" header="0.31496062992125984" footer="0.31496062992125984"/>
  <pageSetup paperSize="5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6"/>
  <sheetViews>
    <sheetView workbookViewId="0">
      <selection activeCell="J8" sqref="J8"/>
    </sheetView>
  </sheetViews>
  <sheetFormatPr baseColWidth="10" defaultColWidth="11.44140625" defaultRowHeight="15"/>
  <cols>
    <col min="1" max="1" width="5.6640625" style="43" customWidth="1"/>
    <col min="2" max="2" width="4.5546875" style="43" customWidth="1"/>
    <col min="3" max="3" width="24.109375" style="52" customWidth="1"/>
    <col min="4" max="4" width="20" style="53" customWidth="1"/>
    <col min="5" max="5" width="10.88671875" style="43" customWidth="1"/>
    <col min="6" max="6" width="10.33203125" style="43" customWidth="1"/>
    <col min="7" max="7" width="12.5546875" style="43" customWidth="1"/>
    <col min="8" max="8" width="18.77734375" style="54" customWidth="1"/>
    <col min="9" max="9" width="24.21875" style="53" customWidth="1"/>
    <col min="10" max="16384" width="11.44140625" style="43"/>
  </cols>
  <sheetData>
    <row r="1" spans="1:13" ht="36.6" customHeight="1" thickTop="1">
      <c r="A1" s="181" t="s">
        <v>349</v>
      </c>
      <c r="B1" s="182"/>
      <c r="C1" s="182"/>
      <c r="D1" s="182"/>
      <c r="E1" s="182"/>
      <c r="F1" s="182"/>
      <c r="G1" s="182"/>
      <c r="H1" s="182"/>
      <c r="I1" s="183"/>
    </row>
    <row r="2" spans="1:13" ht="21" customHeight="1" thickBot="1">
      <c r="A2" s="184" t="s">
        <v>347</v>
      </c>
      <c r="B2" s="185"/>
      <c r="C2" s="185"/>
      <c r="D2" s="185"/>
      <c r="E2" s="185"/>
      <c r="F2" s="185"/>
      <c r="G2" s="185"/>
      <c r="H2" s="185"/>
      <c r="I2" s="186"/>
    </row>
    <row r="3" spans="1:13" ht="17.25" customHeight="1" thickTop="1">
      <c r="A3" s="187" t="s">
        <v>284</v>
      </c>
      <c r="B3" s="189" t="s">
        <v>284</v>
      </c>
      <c r="C3" s="189" t="s">
        <v>285</v>
      </c>
      <c r="D3" s="191" t="s">
        <v>0</v>
      </c>
      <c r="E3" s="189" t="s">
        <v>286</v>
      </c>
      <c r="F3" s="189"/>
      <c r="G3" s="189"/>
      <c r="H3" s="191" t="s">
        <v>287</v>
      </c>
      <c r="I3" s="193" t="s">
        <v>288</v>
      </c>
    </row>
    <row r="4" spans="1:13" ht="18" customHeight="1" thickBot="1">
      <c r="A4" s="188"/>
      <c r="B4" s="190"/>
      <c r="C4" s="190"/>
      <c r="D4" s="192"/>
      <c r="E4" s="91" t="s">
        <v>289</v>
      </c>
      <c r="F4" s="91" t="s">
        <v>290</v>
      </c>
      <c r="G4" s="91" t="s">
        <v>291</v>
      </c>
      <c r="H4" s="192"/>
      <c r="I4" s="194"/>
      <c r="J4" s="44"/>
      <c r="K4" s="44"/>
      <c r="L4" s="44"/>
      <c r="M4" s="44"/>
    </row>
    <row r="5" spans="1:13" ht="12.75" customHeight="1" thickTop="1">
      <c r="A5" s="92">
        <v>1</v>
      </c>
      <c r="B5" s="92">
        <v>1</v>
      </c>
      <c r="C5" s="93" t="s">
        <v>7</v>
      </c>
      <c r="D5" s="94" t="s">
        <v>5</v>
      </c>
      <c r="E5" s="95">
        <f>G5+F5</f>
        <v>10618.30374672351</v>
      </c>
      <c r="F5" s="95">
        <v>8948.1928047278107</v>
      </c>
      <c r="G5" s="95">
        <v>1670.1109419956992</v>
      </c>
      <c r="H5" s="96">
        <v>1.59</v>
      </c>
      <c r="I5" s="97" t="s">
        <v>292</v>
      </c>
      <c r="J5" s="44"/>
      <c r="K5" s="44"/>
      <c r="L5" s="44"/>
      <c r="M5" s="44"/>
    </row>
    <row r="6" spans="1:13" ht="15.6">
      <c r="A6" s="98">
        <f t="shared" ref="A6:B9" si="0">A5+1</f>
        <v>2</v>
      </c>
      <c r="B6" s="98">
        <f t="shared" si="0"/>
        <v>2</v>
      </c>
      <c r="C6" s="99" t="s">
        <v>8</v>
      </c>
      <c r="D6" s="100" t="s">
        <v>5</v>
      </c>
      <c r="E6" s="101">
        <f>G6+F6</f>
        <v>35596.874115008053</v>
      </c>
      <c r="F6" s="101">
        <v>29641.433435310293</v>
      </c>
      <c r="G6" s="101">
        <v>5955.4406796977601</v>
      </c>
      <c r="H6" s="102">
        <v>9.1300000000000008</v>
      </c>
      <c r="I6" s="103" t="s">
        <v>292</v>
      </c>
      <c r="J6" s="44"/>
      <c r="K6" s="44"/>
      <c r="L6" s="44"/>
      <c r="M6" s="44"/>
    </row>
    <row r="7" spans="1:13" ht="15.6">
      <c r="A7" s="98">
        <f t="shared" si="0"/>
        <v>3</v>
      </c>
      <c r="B7" s="98">
        <f t="shared" si="0"/>
        <v>3</v>
      </c>
      <c r="C7" s="99" t="s">
        <v>9</v>
      </c>
      <c r="D7" s="100" t="s">
        <v>5</v>
      </c>
      <c r="E7" s="101">
        <f>G7+F7</f>
        <v>12375.910298715917</v>
      </c>
      <c r="F7" s="101">
        <v>12375.910298715917</v>
      </c>
      <c r="G7" s="101">
        <v>0</v>
      </c>
      <c r="H7" s="102">
        <v>2.62</v>
      </c>
      <c r="I7" s="103" t="s">
        <v>292</v>
      </c>
      <c r="J7" s="44"/>
      <c r="K7" s="44"/>
      <c r="L7" s="44"/>
      <c r="M7" s="44"/>
    </row>
    <row r="8" spans="1:13" ht="15.6">
      <c r="A8" s="98">
        <f t="shared" si="0"/>
        <v>4</v>
      </c>
      <c r="B8" s="98">
        <f t="shared" si="0"/>
        <v>4</v>
      </c>
      <c r="C8" s="99" t="s">
        <v>10</v>
      </c>
      <c r="D8" s="100" t="s">
        <v>5</v>
      </c>
      <c r="E8" s="101">
        <f>G8+F8</f>
        <v>9991.7374917391971</v>
      </c>
      <c r="F8" s="101">
        <v>1314.0403094175929</v>
      </c>
      <c r="G8" s="101">
        <v>8677.6971823216045</v>
      </c>
      <c r="H8" s="102">
        <v>1.07</v>
      </c>
      <c r="I8" s="103" t="s">
        <v>292</v>
      </c>
      <c r="J8" s="44"/>
      <c r="K8" s="44"/>
      <c r="L8" s="44"/>
      <c r="M8" s="44"/>
    </row>
    <row r="9" spans="1:13" ht="16.2" thickBot="1">
      <c r="A9" s="115">
        <f t="shared" si="0"/>
        <v>5</v>
      </c>
      <c r="B9" s="115">
        <f t="shared" si="0"/>
        <v>5</v>
      </c>
      <c r="C9" s="116" t="s">
        <v>293</v>
      </c>
      <c r="D9" s="117" t="s">
        <v>5</v>
      </c>
      <c r="E9" s="118">
        <f>G9+F9</f>
        <v>12433.977940650024</v>
      </c>
      <c r="F9" s="118">
        <v>6599.7450077340409</v>
      </c>
      <c r="G9" s="118">
        <v>5834.2329329159829</v>
      </c>
      <c r="H9" s="119">
        <v>3.54</v>
      </c>
      <c r="I9" s="120" t="s">
        <v>292</v>
      </c>
      <c r="J9" s="44"/>
      <c r="K9" s="44"/>
      <c r="L9" s="44"/>
      <c r="M9" s="44"/>
    </row>
    <row r="10" spans="1:13" ht="16.8" thickTop="1" thickBot="1">
      <c r="A10" s="140"/>
      <c r="B10" s="141"/>
      <c r="C10" s="141" t="s">
        <v>294</v>
      </c>
      <c r="D10" s="142"/>
      <c r="E10" s="143">
        <f>SUM(E5:E9)</f>
        <v>81016.803592836717</v>
      </c>
      <c r="F10" s="143">
        <f>SUM(F5:F9)</f>
        <v>58879.321855905655</v>
      </c>
      <c r="G10" s="143">
        <f>SUM(G5:G9)</f>
        <v>22137.481736931048</v>
      </c>
      <c r="H10" s="144">
        <f>SUM(H5:H9)</f>
        <v>17.95</v>
      </c>
      <c r="I10" s="145"/>
      <c r="J10" s="44"/>
      <c r="K10" s="44"/>
      <c r="L10" s="44"/>
      <c r="M10" s="44"/>
    </row>
    <row r="11" spans="1:13" ht="16.2" thickTop="1">
      <c r="A11" s="92">
        <f>A9+1</f>
        <v>6</v>
      </c>
      <c r="B11" s="92">
        <v>1</v>
      </c>
      <c r="C11" s="93" t="s">
        <v>11</v>
      </c>
      <c r="D11" s="94" t="s">
        <v>5</v>
      </c>
      <c r="E11" s="95">
        <f>G11+F11</f>
        <v>8605.2875559874101</v>
      </c>
      <c r="F11" s="95">
        <v>3114.1281880596034</v>
      </c>
      <c r="G11" s="95">
        <v>5491.1593679278067</v>
      </c>
      <c r="H11" s="96">
        <v>3.31</v>
      </c>
      <c r="I11" s="97" t="s">
        <v>295</v>
      </c>
      <c r="J11" s="44"/>
      <c r="K11" s="44"/>
      <c r="L11" s="44"/>
      <c r="M11" s="44"/>
    </row>
    <row r="12" spans="1:13" ht="15.6">
      <c r="A12" s="98">
        <f t="shared" ref="A12:B27" si="1">A11+1</f>
        <v>7</v>
      </c>
      <c r="B12" s="98">
        <f>B11+1</f>
        <v>2</v>
      </c>
      <c r="C12" s="99" t="s">
        <v>14</v>
      </c>
      <c r="D12" s="100" t="s">
        <v>5</v>
      </c>
      <c r="E12" s="101">
        <f t="shared" ref="E12:E47" si="2">G12+F12</f>
        <v>33711.917103459593</v>
      </c>
      <c r="F12" s="101">
        <v>5799.4515661053383</v>
      </c>
      <c r="G12" s="101">
        <v>27912.465537354256</v>
      </c>
      <c r="H12" s="102">
        <v>1.89</v>
      </c>
      <c r="I12" s="103" t="s">
        <v>295</v>
      </c>
      <c r="J12" s="44"/>
      <c r="K12" s="44"/>
      <c r="L12" s="44"/>
      <c r="M12" s="44"/>
    </row>
    <row r="13" spans="1:13" ht="15.6">
      <c r="A13" s="98">
        <f t="shared" si="1"/>
        <v>8</v>
      </c>
      <c r="B13" s="98">
        <f>B12+1</f>
        <v>3</v>
      </c>
      <c r="C13" s="99" t="s">
        <v>13</v>
      </c>
      <c r="D13" s="100" t="s">
        <v>5</v>
      </c>
      <c r="E13" s="101">
        <f t="shared" si="2"/>
        <v>8175.7211297348003</v>
      </c>
      <c r="F13" s="101">
        <v>2165.8298672824335</v>
      </c>
      <c r="G13" s="101">
        <v>6009.8912624523673</v>
      </c>
      <c r="H13" s="102">
        <v>1.28</v>
      </c>
      <c r="I13" s="103" t="s">
        <v>295</v>
      </c>
      <c r="J13" s="44"/>
      <c r="K13" s="44"/>
      <c r="L13" s="44"/>
      <c r="M13" s="44"/>
    </row>
    <row r="14" spans="1:13" ht="15.6">
      <c r="A14" s="98">
        <f t="shared" si="1"/>
        <v>9</v>
      </c>
      <c r="B14" s="98">
        <f>B13+1</f>
        <v>4</v>
      </c>
      <c r="C14" s="99" t="s">
        <v>12</v>
      </c>
      <c r="D14" s="100" t="s">
        <v>5</v>
      </c>
      <c r="E14" s="101">
        <f t="shared" si="2"/>
        <v>29161.776638324205</v>
      </c>
      <c r="F14" s="101">
        <v>13842.755100613162</v>
      </c>
      <c r="G14" s="101">
        <v>15319.021537711043</v>
      </c>
      <c r="H14" s="102">
        <v>2.4500000000000002</v>
      </c>
      <c r="I14" s="103" t="s">
        <v>295</v>
      </c>
      <c r="J14" s="44"/>
      <c r="K14" s="44"/>
      <c r="L14" s="44"/>
      <c r="M14" s="44"/>
    </row>
    <row r="15" spans="1:13" ht="15.6">
      <c r="A15" s="98">
        <f t="shared" si="1"/>
        <v>10</v>
      </c>
      <c r="B15" s="98">
        <f>B14+1</f>
        <v>5</v>
      </c>
      <c r="C15" s="99" t="s">
        <v>15</v>
      </c>
      <c r="D15" s="100" t="s">
        <v>5</v>
      </c>
      <c r="E15" s="101">
        <f t="shared" si="2"/>
        <v>19654.304505115877</v>
      </c>
      <c r="F15" s="101">
        <v>1453.0555451231035</v>
      </c>
      <c r="G15" s="101">
        <v>18201.248959992772</v>
      </c>
      <c r="H15" s="102">
        <v>1.27</v>
      </c>
      <c r="I15" s="103" t="s">
        <v>295</v>
      </c>
      <c r="J15" s="44"/>
      <c r="K15" s="44"/>
      <c r="L15" s="44"/>
      <c r="M15" s="44"/>
    </row>
    <row r="16" spans="1:13" ht="15.6">
      <c r="A16" s="104">
        <f t="shared" si="1"/>
        <v>11</v>
      </c>
      <c r="B16" s="104">
        <v>1</v>
      </c>
      <c r="C16" s="105" t="s">
        <v>217</v>
      </c>
      <c r="D16" s="106" t="s">
        <v>214</v>
      </c>
      <c r="E16" s="101">
        <f t="shared" si="2"/>
        <v>9022.1700018942684</v>
      </c>
      <c r="F16" s="106">
        <v>906.78376473228093</v>
      </c>
      <c r="G16" s="106">
        <v>8115.3862371619871</v>
      </c>
      <c r="H16" s="107">
        <v>0.44</v>
      </c>
      <c r="I16" s="108" t="s">
        <v>295</v>
      </c>
      <c r="J16" s="44"/>
      <c r="K16" s="44"/>
      <c r="L16" s="44"/>
      <c r="M16" s="44"/>
    </row>
    <row r="17" spans="1:13" ht="15.6">
      <c r="A17" s="104">
        <f t="shared" si="1"/>
        <v>12</v>
      </c>
      <c r="B17" s="104">
        <f>B16+1</f>
        <v>2</v>
      </c>
      <c r="C17" s="105" t="s">
        <v>296</v>
      </c>
      <c r="D17" s="106" t="s">
        <v>214</v>
      </c>
      <c r="E17" s="101">
        <f t="shared" si="2"/>
        <v>45444.431008341729</v>
      </c>
      <c r="F17" s="106">
        <v>45444.431008341729</v>
      </c>
      <c r="G17" s="106">
        <v>0</v>
      </c>
      <c r="H17" s="107">
        <v>0.64</v>
      </c>
      <c r="I17" s="108" t="s">
        <v>295</v>
      </c>
      <c r="J17" s="44"/>
      <c r="K17" s="44"/>
      <c r="L17" s="44"/>
      <c r="M17" s="44"/>
    </row>
    <row r="18" spans="1:13" ht="15.6">
      <c r="A18" s="104">
        <f t="shared" si="1"/>
        <v>13</v>
      </c>
      <c r="B18" s="104">
        <f>B17+1</f>
        <v>3</v>
      </c>
      <c r="C18" s="105" t="s">
        <v>216</v>
      </c>
      <c r="D18" s="106" t="s">
        <v>214</v>
      </c>
      <c r="E18" s="101">
        <f t="shared" si="2"/>
        <v>36303.330370811585</v>
      </c>
      <c r="F18" s="106">
        <v>19067.733542886934</v>
      </c>
      <c r="G18" s="106">
        <v>17235.596827924652</v>
      </c>
      <c r="H18" s="107">
        <v>1.82</v>
      </c>
      <c r="I18" s="108" t="s">
        <v>295</v>
      </c>
      <c r="J18" s="44"/>
      <c r="K18" s="44"/>
      <c r="L18" s="44"/>
      <c r="M18" s="44"/>
    </row>
    <row r="19" spans="1:13" ht="15.6">
      <c r="A19" s="104">
        <f t="shared" si="1"/>
        <v>14</v>
      </c>
      <c r="B19" s="104">
        <f>B18+1</f>
        <v>4</v>
      </c>
      <c r="C19" s="105" t="s">
        <v>297</v>
      </c>
      <c r="D19" s="106" t="s">
        <v>214</v>
      </c>
      <c r="E19" s="101">
        <f t="shared" si="2"/>
        <v>22936.428863127941</v>
      </c>
      <c r="F19" s="106">
        <v>9597.3338516885542</v>
      </c>
      <c r="G19" s="106">
        <v>13339.095011439387</v>
      </c>
      <c r="H19" s="107">
        <v>2.27</v>
      </c>
      <c r="I19" s="108" t="s">
        <v>295</v>
      </c>
      <c r="J19" s="44"/>
      <c r="K19" s="44"/>
      <c r="L19" s="44"/>
      <c r="M19" s="44"/>
    </row>
    <row r="20" spans="1:13" ht="15.6">
      <c r="A20" s="104">
        <f t="shared" si="1"/>
        <v>15</v>
      </c>
      <c r="B20" s="104">
        <v>1</v>
      </c>
      <c r="C20" s="109" t="s">
        <v>228</v>
      </c>
      <c r="D20" s="106" t="s">
        <v>227</v>
      </c>
      <c r="E20" s="101">
        <f t="shared" si="2"/>
        <v>54019.320227063057</v>
      </c>
      <c r="F20" s="106">
        <v>34072.584876245644</v>
      </c>
      <c r="G20" s="106">
        <v>19946.735350817413</v>
      </c>
      <c r="H20" s="107">
        <v>15.35</v>
      </c>
      <c r="I20" s="108" t="s">
        <v>295</v>
      </c>
      <c r="J20" s="44"/>
      <c r="K20" s="44"/>
      <c r="L20" s="44"/>
      <c r="M20" s="44"/>
    </row>
    <row r="21" spans="1:13" ht="15.6">
      <c r="A21" s="104">
        <f t="shared" si="1"/>
        <v>16</v>
      </c>
      <c r="B21" s="104">
        <f>B20+1</f>
        <v>2</v>
      </c>
      <c r="C21" s="109" t="s">
        <v>229</v>
      </c>
      <c r="D21" s="106" t="s">
        <v>227</v>
      </c>
      <c r="E21" s="101">
        <f t="shared" si="2"/>
        <v>39660.811971271134</v>
      </c>
      <c r="F21" s="106">
        <v>33529.302186933099</v>
      </c>
      <c r="G21" s="106">
        <v>6131.5097843380354</v>
      </c>
      <c r="H21" s="107">
        <v>10.37</v>
      </c>
      <c r="I21" s="108" t="s">
        <v>295</v>
      </c>
      <c r="J21" s="44"/>
      <c r="K21" s="44"/>
      <c r="L21" s="44"/>
      <c r="M21" s="44"/>
    </row>
    <row r="22" spans="1:13" ht="15.6">
      <c r="A22" s="104">
        <f t="shared" si="1"/>
        <v>17</v>
      </c>
      <c r="B22" s="104">
        <f t="shared" si="1"/>
        <v>3</v>
      </c>
      <c r="C22" s="109" t="s">
        <v>230</v>
      </c>
      <c r="D22" s="106" t="s">
        <v>227</v>
      </c>
      <c r="E22" s="101">
        <f t="shared" si="2"/>
        <v>10140.931234566502</v>
      </c>
      <c r="F22" s="106">
        <v>2281.9967635218773</v>
      </c>
      <c r="G22" s="106">
        <v>7858.9344710446248</v>
      </c>
      <c r="H22" s="107">
        <v>1.66</v>
      </c>
      <c r="I22" s="108" t="s">
        <v>295</v>
      </c>
      <c r="J22" s="44"/>
      <c r="K22" s="44"/>
      <c r="L22" s="44"/>
      <c r="M22" s="44"/>
    </row>
    <row r="23" spans="1:13" ht="15.6">
      <c r="A23" s="104">
        <f t="shared" si="1"/>
        <v>18</v>
      </c>
      <c r="B23" s="104">
        <f t="shared" si="1"/>
        <v>4</v>
      </c>
      <c r="C23" s="109" t="s">
        <v>231</v>
      </c>
      <c r="D23" s="106" t="s">
        <v>227</v>
      </c>
      <c r="E23" s="101">
        <f t="shared" si="2"/>
        <v>13584.969828001251</v>
      </c>
      <c r="F23" s="106">
        <v>3614.2118658297095</v>
      </c>
      <c r="G23" s="106">
        <v>9970.7579621715413</v>
      </c>
      <c r="H23" s="107">
        <v>1.25</v>
      </c>
      <c r="I23" s="108" t="s">
        <v>295</v>
      </c>
      <c r="J23" s="44"/>
      <c r="K23" s="44"/>
      <c r="L23" s="44"/>
      <c r="M23" s="44"/>
    </row>
    <row r="24" spans="1:13" ht="15.6">
      <c r="A24" s="104">
        <f t="shared" si="1"/>
        <v>19</v>
      </c>
      <c r="B24" s="104">
        <f t="shared" si="1"/>
        <v>5</v>
      </c>
      <c r="C24" s="109" t="s">
        <v>232</v>
      </c>
      <c r="D24" s="106" t="s">
        <v>227</v>
      </c>
      <c r="E24" s="101">
        <f t="shared" si="2"/>
        <v>77438.873242033747</v>
      </c>
      <c r="F24" s="106">
        <v>65547.959123068984</v>
      </c>
      <c r="G24" s="106">
        <v>11890.914118964763</v>
      </c>
      <c r="H24" s="107">
        <v>16.47</v>
      </c>
      <c r="I24" s="108" t="s">
        <v>295</v>
      </c>
      <c r="J24" s="44"/>
      <c r="K24" s="44"/>
      <c r="L24" s="44"/>
      <c r="M24" s="44"/>
    </row>
    <row r="25" spans="1:13" ht="15.6">
      <c r="A25" s="104">
        <f t="shared" si="1"/>
        <v>20</v>
      </c>
      <c r="B25" s="104">
        <f t="shared" si="1"/>
        <v>6</v>
      </c>
      <c r="C25" s="109" t="s">
        <v>233</v>
      </c>
      <c r="D25" s="106" t="s">
        <v>227</v>
      </c>
      <c r="E25" s="101">
        <f t="shared" si="2"/>
        <v>24783.447024727229</v>
      </c>
      <c r="F25" s="106">
        <v>19448.853279572537</v>
      </c>
      <c r="G25" s="106">
        <v>5334.5937451546924</v>
      </c>
      <c r="H25" s="107">
        <v>10.4</v>
      </c>
      <c r="I25" s="108" t="s">
        <v>295</v>
      </c>
      <c r="J25" s="44"/>
      <c r="K25" s="44"/>
      <c r="L25" s="44"/>
      <c r="M25" s="44"/>
    </row>
    <row r="26" spans="1:13" ht="15.6">
      <c r="A26" s="104">
        <f t="shared" si="1"/>
        <v>21</v>
      </c>
      <c r="B26" s="104">
        <f t="shared" si="1"/>
        <v>7</v>
      </c>
      <c r="C26" s="109" t="s">
        <v>234</v>
      </c>
      <c r="D26" s="106" t="s">
        <v>227</v>
      </c>
      <c r="E26" s="101">
        <f t="shared" si="2"/>
        <v>59868.133493562804</v>
      </c>
      <c r="F26" s="106">
        <v>59868.133493562804</v>
      </c>
      <c r="G26" s="106">
        <v>0</v>
      </c>
      <c r="H26" s="107">
        <v>9.1199999999999992</v>
      </c>
      <c r="I26" s="108" t="s">
        <v>295</v>
      </c>
      <c r="J26" s="44"/>
      <c r="K26" s="44"/>
      <c r="L26" s="44"/>
      <c r="M26" s="44"/>
    </row>
    <row r="27" spans="1:13" ht="15.6">
      <c r="A27" s="104">
        <f t="shared" si="1"/>
        <v>22</v>
      </c>
      <c r="B27" s="104">
        <f t="shared" si="1"/>
        <v>8</v>
      </c>
      <c r="C27" s="109" t="s">
        <v>235</v>
      </c>
      <c r="D27" s="106" t="s">
        <v>227</v>
      </c>
      <c r="E27" s="101">
        <f t="shared" si="2"/>
        <v>11925.551024701688</v>
      </c>
      <c r="F27" s="106">
        <v>11925.551024701688</v>
      </c>
      <c r="G27" s="106">
        <v>0</v>
      </c>
      <c r="H27" s="107">
        <v>2.97</v>
      </c>
      <c r="I27" s="108" t="s">
        <v>295</v>
      </c>
      <c r="J27" s="44"/>
      <c r="K27" s="44"/>
      <c r="L27" s="44"/>
      <c r="M27" s="44"/>
    </row>
    <row r="28" spans="1:13" ht="15.6">
      <c r="A28" s="104">
        <f t="shared" ref="A28:B31" si="3">A27+1</f>
        <v>23</v>
      </c>
      <c r="B28" s="104">
        <f t="shared" si="3"/>
        <v>9</v>
      </c>
      <c r="C28" s="109" t="s">
        <v>236</v>
      </c>
      <c r="D28" s="106" t="s">
        <v>227</v>
      </c>
      <c r="E28" s="101">
        <f t="shared" si="2"/>
        <v>6056.6093225382947</v>
      </c>
      <c r="F28" s="106">
        <v>2316.7275697130431</v>
      </c>
      <c r="G28" s="106">
        <v>3739.8817528252516</v>
      </c>
      <c r="H28" s="107">
        <v>2.0699999999999998</v>
      </c>
      <c r="I28" s="108" t="s">
        <v>295</v>
      </c>
      <c r="J28" s="44"/>
      <c r="K28" s="44"/>
      <c r="L28" s="44"/>
      <c r="M28" s="44"/>
    </row>
    <row r="29" spans="1:13" ht="15.6">
      <c r="A29" s="104">
        <f t="shared" si="3"/>
        <v>24</v>
      </c>
      <c r="B29" s="104">
        <f t="shared" si="3"/>
        <v>10</v>
      </c>
      <c r="C29" s="109" t="s">
        <v>237</v>
      </c>
      <c r="D29" s="106" t="s">
        <v>227</v>
      </c>
      <c r="E29" s="101">
        <f t="shared" si="2"/>
        <v>42809.882744376955</v>
      </c>
      <c r="F29" s="106">
        <v>42809.882744376955</v>
      </c>
      <c r="G29" s="106">
        <v>0</v>
      </c>
      <c r="H29" s="107">
        <v>8.94</v>
      </c>
      <c r="I29" s="108" t="s">
        <v>295</v>
      </c>
      <c r="J29" s="44"/>
      <c r="K29" s="44"/>
      <c r="L29" s="44"/>
      <c r="M29" s="44"/>
    </row>
    <row r="30" spans="1:13" ht="15.6">
      <c r="A30" s="104">
        <f t="shared" si="3"/>
        <v>25</v>
      </c>
      <c r="B30" s="104">
        <f t="shared" si="3"/>
        <v>11</v>
      </c>
      <c r="C30" s="109" t="s">
        <v>298</v>
      </c>
      <c r="D30" s="106" t="s">
        <v>227</v>
      </c>
      <c r="E30" s="101">
        <f t="shared" si="2"/>
        <v>20656.072975586852</v>
      </c>
      <c r="F30" s="106">
        <v>15380.891232626924</v>
      </c>
      <c r="G30" s="106">
        <v>5275.1817429599287</v>
      </c>
      <c r="H30" s="107">
        <v>3.64</v>
      </c>
      <c r="I30" s="108" t="s">
        <v>295</v>
      </c>
      <c r="J30" s="44"/>
      <c r="K30" s="44"/>
      <c r="L30" s="44"/>
      <c r="M30" s="44"/>
    </row>
    <row r="31" spans="1:13" ht="15.6">
      <c r="A31" s="104">
        <f t="shared" si="3"/>
        <v>26</v>
      </c>
      <c r="B31" s="104">
        <f>B30+1</f>
        <v>12</v>
      </c>
      <c r="C31" s="109" t="s">
        <v>239</v>
      </c>
      <c r="D31" s="106" t="s">
        <v>227</v>
      </c>
      <c r="E31" s="101">
        <f t="shared" si="2"/>
        <v>11054.108607633845</v>
      </c>
      <c r="F31" s="106">
        <v>5856.4323152725528</v>
      </c>
      <c r="G31" s="106">
        <v>5197.6762923612923</v>
      </c>
      <c r="H31" s="107">
        <v>2.7</v>
      </c>
      <c r="I31" s="108" t="s">
        <v>295</v>
      </c>
      <c r="J31" s="44"/>
      <c r="K31" s="44"/>
      <c r="L31" s="44"/>
      <c r="M31" s="44"/>
    </row>
    <row r="32" spans="1:13" ht="15.6">
      <c r="A32" s="104">
        <f>A31+1</f>
        <v>27</v>
      </c>
      <c r="B32" s="104">
        <f>B31+1</f>
        <v>13</v>
      </c>
      <c r="C32" s="109" t="s">
        <v>227</v>
      </c>
      <c r="D32" s="106" t="s">
        <v>227</v>
      </c>
      <c r="E32" s="101">
        <f t="shared" si="2"/>
        <v>69576.683694183128</v>
      </c>
      <c r="F32" s="106">
        <v>55927.721560757891</v>
      </c>
      <c r="G32" s="106">
        <v>13648.962133425237</v>
      </c>
      <c r="H32" s="107">
        <v>52.31</v>
      </c>
      <c r="I32" s="108" t="s">
        <v>295</v>
      </c>
      <c r="J32" s="44"/>
      <c r="K32" s="44"/>
      <c r="L32" s="44"/>
      <c r="M32" s="44"/>
    </row>
    <row r="33" spans="1:13" ht="15.6">
      <c r="A33" s="104">
        <f>A32+1</f>
        <v>28</v>
      </c>
      <c r="B33" s="104">
        <f>B32+1</f>
        <v>14</v>
      </c>
      <c r="C33" s="109" t="s">
        <v>240</v>
      </c>
      <c r="D33" s="106" t="s">
        <v>227</v>
      </c>
      <c r="E33" s="101">
        <f t="shared" si="2"/>
        <v>61630.684058428495</v>
      </c>
      <c r="F33" s="106">
        <v>61630.684058428495</v>
      </c>
      <c r="G33" s="106">
        <v>0</v>
      </c>
      <c r="H33" s="107">
        <v>14.64</v>
      </c>
      <c r="I33" s="108" t="s">
        <v>295</v>
      </c>
      <c r="J33" s="44"/>
      <c r="K33" s="44"/>
      <c r="L33" s="44"/>
      <c r="M33" s="44"/>
    </row>
    <row r="34" spans="1:13" ht="15.6">
      <c r="A34" s="104">
        <f>A33+1</f>
        <v>29</v>
      </c>
      <c r="B34" s="104">
        <f>B33+1</f>
        <v>15</v>
      </c>
      <c r="C34" s="109" t="s">
        <v>241</v>
      </c>
      <c r="D34" s="106" t="s">
        <v>227</v>
      </c>
      <c r="E34" s="101">
        <f t="shared" si="2"/>
        <v>7337.9290878063039</v>
      </c>
      <c r="F34" s="106">
        <v>3066.7525615865893</v>
      </c>
      <c r="G34" s="106">
        <v>4271.176526219715</v>
      </c>
      <c r="H34" s="107">
        <v>0.93</v>
      </c>
      <c r="I34" s="108" t="s">
        <v>295</v>
      </c>
      <c r="J34" s="44"/>
      <c r="K34" s="44"/>
      <c r="L34" s="44"/>
      <c r="M34" s="44"/>
    </row>
    <row r="35" spans="1:13" ht="15.6">
      <c r="A35" s="104">
        <f>A46+1</f>
        <v>39</v>
      </c>
      <c r="B35" s="104">
        <f>B34+1</f>
        <v>16</v>
      </c>
      <c r="C35" s="109" t="s">
        <v>108</v>
      </c>
      <c r="D35" s="106" t="s">
        <v>98</v>
      </c>
      <c r="E35" s="101">
        <f t="shared" si="2"/>
        <v>26877.468953437827</v>
      </c>
      <c r="F35" s="106">
        <v>22842.46514032843</v>
      </c>
      <c r="G35" s="106">
        <v>4035.003813109397</v>
      </c>
      <c r="H35" s="107">
        <v>1.0900000000000001</v>
      </c>
      <c r="I35" s="108" t="s">
        <v>295</v>
      </c>
      <c r="J35" s="44"/>
      <c r="K35" s="44"/>
      <c r="L35" s="44"/>
      <c r="M35" s="44"/>
    </row>
    <row r="36" spans="1:13" ht="15.6">
      <c r="A36" s="104">
        <f>A35+1</f>
        <v>40</v>
      </c>
      <c r="B36" s="104">
        <f t="shared" ref="B36:B48" si="4">B35+1</f>
        <v>17</v>
      </c>
      <c r="C36" s="109" t="s">
        <v>184</v>
      </c>
      <c r="D36" s="106" t="s">
        <v>183</v>
      </c>
      <c r="E36" s="101">
        <f t="shared" si="2"/>
        <v>20600.891025973502</v>
      </c>
      <c r="F36" s="106">
        <v>19113.916995007585</v>
      </c>
      <c r="G36" s="106">
        <v>1486.9740309659173</v>
      </c>
      <c r="H36" s="107">
        <v>6.67</v>
      </c>
      <c r="I36" s="108" t="s">
        <v>295</v>
      </c>
      <c r="J36" s="44"/>
      <c r="K36" s="44"/>
      <c r="L36" s="44"/>
      <c r="M36" s="44"/>
    </row>
    <row r="37" spans="1:13" ht="15.6">
      <c r="A37" s="104">
        <f>A36+1</f>
        <v>41</v>
      </c>
      <c r="B37" s="104">
        <f t="shared" si="4"/>
        <v>18</v>
      </c>
      <c r="C37" s="109" t="s">
        <v>185</v>
      </c>
      <c r="D37" s="106" t="s">
        <v>183</v>
      </c>
      <c r="E37" s="101">
        <f t="shared" si="2"/>
        <v>26794.024257780409</v>
      </c>
      <c r="F37" s="106">
        <v>22040.826066772137</v>
      </c>
      <c r="G37" s="106">
        <v>4753.1981910082723</v>
      </c>
      <c r="H37" s="107">
        <v>7.77</v>
      </c>
      <c r="I37" s="108" t="s">
        <v>295</v>
      </c>
      <c r="J37" s="44"/>
      <c r="K37" s="44"/>
      <c r="L37" s="44"/>
      <c r="M37" s="44"/>
    </row>
    <row r="38" spans="1:13" ht="15.6">
      <c r="A38" s="104">
        <f>A34+1</f>
        <v>30</v>
      </c>
      <c r="B38" s="104">
        <f t="shared" si="4"/>
        <v>19</v>
      </c>
      <c r="C38" s="109" t="s">
        <v>81</v>
      </c>
      <c r="D38" s="106" t="s">
        <v>76</v>
      </c>
      <c r="E38" s="101">
        <f t="shared" si="2"/>
        <v>36406.800562506651</v>
      </c>
      <c r="F38" s="106">
        <v>36406.800562506651</v>
      </c>
      <c r="G38" s="106">
        <v>0</v>
      </c>
      <c r="H38" s="107">
        <v>63.56</v>
      </c>
      <c r="I38" s="108" t="s">
        <v>295</v>
      </c>
      <c r="J38" s="44"/>
      <c r="K38" s="44"/>
      <c r="L38" s="44"/>
      <c r="M38" s="44"/>
    </row>
    <row r="39" spans="1:13" ht="15.6">
      <c r="A39" s="104">
        <f t="shared" ref="A39:A46" si="5">A38+1</f>
        <v>31</v>
      </c>
      <c r="B39" s="104">
        <f t="shared" si="4"/>
        <v>20</v>
      </c>
      <c r="C39" s="109" t="s">
        <v>82</v>
      </c>
      <c r="D39" s="106" t="s">
        <v>76</v>
      </c>
      <c r="E39" s="101">
        <f t="shared" si="2"/>
        <v>10866.834451585688</v>
      </c>
      <c r="F39" s="106">
        <v>615.65065881856447</v>
      </c>
      <c r="G39" s="106">
        <v>10251.183792767124</v>
      </c>
      <c r="H39" s="107">
        <v>1.7</v>
      </c>
      <c r="I39" s="108" t="s">
        <v>295</v>
      </c>
      <c r="J39" s="44"/>
      <c r="K39" s="44"/>
      <c r="L39" s="44"/>
      <c r="M39" s="44"/>
    </row>
    <row r="40" spans="1:13" ht="15.6">
      <c r="A40" s="104">
        <f t="shared" si="5"/>
        <v>32</v>
      </c>
      <c r="B40" s="104">
        <f t="shared" si="4"/>
        <v>21</v>
      </c>
      <c r="C40" s="109" t="s">
        <v>83</v>
      </c>
      <c r="D40" s="106" t="s">
        <v>76</v>
      </c>
      <c r="E40" s="101">
        <f t="shared" si="2"/>
        <v>71833.892699369375</v>
      </c>
      <c r="F40" s="106">
        <v>71833.892699369375</v>
      </c>
      <c r="G40" s="106">
        <v>0</v>
      </c>
      <c r="H40" s="107">
        <v>10.89</v>
      </c>
      <c r="I40" s="108" t="s">
        <v>295</v>
      </c>
      <c r="J40" s="44"/>
      <c r="K40" s="44"/>
      <c r="L40" s="44"/>
      <c r="M40" s="44"/>
    </row>
    <row r="41" spans="1:13" ht="15.6">
      <c r="A41" s="104">
        <f t="shared" si="5"/>
        <v>33</v>
      </c>
      <c r="B41" s="104">
        <f t="shared" si="4"/>
        <v>22</v>
      </c>
      <c r="C41" s="109" t="s">
        <v>84</v>
      </c>
      <c r="D41" s="106" t="s">
        <v>76</v>
      </c>
      <c r="E41" s="101">
        <f t="shared" si="2"/>
        <v>10945.975344696219</v>
      </c>
      <c r="F41" s="106">
        <v>8648.4237433285216</v>
      </c>
      <c r="G41" s="106">
        <v>2297.551601367697</v>
      </c>
      <c r="H41" s="107">
        <v>3.08</v>
      </c>
      <c r="I41" s="108" t="s">
        <v>295</v>
      </c>
      <c r="J41" s="44"/>
      <c r="K41" s="44"/>
      <c r="L41" s="44"/>
      <c r="M41" s="44"/>
    </row>
    <row r="42" spans="1:13" ht="15.6">
      <c r="A42" s="104">
        <f t="shared" si="5"/>
        <v>34</v>
      </c>
      <c r="B42" s="104">
        <f t="shared" si="4"/>
        <v>23</v>
      </c>
      <c r="C42" s="109" t="s">
        <v>85</v>
      </c>
      <c r="D42" s="106" t="s">
        <v>76</v>
      </c>
      <c r="E42" s="101">
        <f t="shared" si="2"/>
        <v>4987.1109856821631</v>
      </c>
      <c r="F42" s="106">
        <v>314.2187352240357</v>
      </c>
      <c r="G42" s="106">
        <v>4672.8922504581278</v>
      </c>
      <c r="H42" s="107">
        <v>1.28</v>
      </c>
      <c r="I42" s="108" t="s">
        <v>295</v>
      </c>
      <c r="J42" s="44"/>
      <c r="K42" s="44"/>
      <c r="L42" s="44"/>
      <c r="M42" s="44"/>
    </row>
    <row r="43" spans="1:13" ht="15.6">
      <c r="A43" s="104">
        <f t="shared" si="5"/>
        <v>35</v>
      </c>
      <c r="B43" s="104">
        <f t="shared" si="4"/>
        <v>24</v>
      </c>
      <c r="C43" s="109" t="s">
        <v>86</v>
      </c>
      <c r="D43" s="106" t="s">
        <v>76</v>
      </c>
      <c r="E43" s="101">
        <f t="shared" si="2"/>
        <v>15234.850358695548</v>
      </c>
      <c r="F43" s="106">
        <v>15234.850358695548</v>
      </c>
      <c r="G43" s="106">
        <v>0</v>
      </c>
      <c r="H43" s="107">
        <v>7.12</v>
      </c>
      <c r="I43" s="108" t="s">
        <v>295</v>
      </c>
      <c r="J43" s="44"/>
      <c r="K43" s="44"/>
      <c r="L43" s="44"/>
      <c r="M43" s="44"/>
    </row>
    <row r="44" spans="1:13" ht="15.6">
      <c r="A44" s="104">
        <f t="shared" si="5"/>
        <v>36</v>
      </c>
      <c r="B44" s="104">
        <f t="shared" si="4"/>
        <v>25</v>
      </c>
      <c r="C44" s="109" t="s">
        <v>87</v>
      </c>
      <c r="D44" s="106" t="s">
        <v>76</v>
      </c>
      <c r="E44" s="101">
        <f t="shared" si="2"/>
        <v>89882.843655093326</v>
      </c>
      <c r="F44" s="106">
        <v>89882.843655093326</v>
      </c>
      <c r="G44" s="106">
        <v>0</v>
      </c>
      <c r="H44" s="107">
        <v>15.72</v>
      </c>
      <c r="I44" s="108" t="s">
        <v>295</v>
      </c>
      <c r="J44" s="44"/>
      <c r="K44" s="44"/>
      <c r="L44" s="44"/>
      <c r="M44" s="44"/>
    </row>
    <row r="45" spans="1:13" ht="15.6">
      <c r="A45" s="104">
        <f t="shared" si="5"/>
        <v>37</v>
      </c>
      <c r="B45" s="104">
        <f t="shared" si="4"/>
        <v>26</v>
      </c>
      <c r="C45" s="109" t="s">
        <v>88</v>
      </c>
      <c r="D45" s="106" t="s">
        <v>76</v>
      </c>
      <c r="E45" s="101">
        <f t="shared" si="2"/>
        <v>9083.4798972546723</v>
      </c>
      <c r="F45" s="106">
        <v>8286.7100913255599</v>
      </c>
      <c r="G45" s="106">
        <v>796.76980592911241</v>
      </c>
      <c r="H45" s="107">
        <v>0.47</v>
      </c>
      <c r="I45" s="108" t="s">
        <v>295</v>
      </c>
      <c r="J45" s="44"/>
      <c r="K45" s="44"/>
      <c r="L45" s="44"/>
      <c r="M45" s="44"/>
    </row>
    <row r="46" spans="1:13" ht="15.6">
      <c r="A46" s="104">
        <f t="shared" si="5"/>
        <v>38</v>
      </c>
      <c r="B46" s="104">
        <f t="shared" si="4"/>
        <v>27</v>
      </c>
      <c r="C46" s="109" t="s">
        <v>90</v>
      </c>
      <c r="D46" s="106" t="s">
        <v>76</v>
      </c>
      <c r="E46" s="101">
        <f t="shared" si="2"/>
        <v>12368.038878297812</v>
      </c>
      <c r="F46" s="106">
        <v>1126.7880096760227</v>
      </c>
      <c r="G46" s="106">
        <v>11241.250868621788</v>
      </c>
      <c r="H46" s="107">
        <v>1.31</v>
      </c>
      <c r="I46" s="108" t="s">
        <v>295</v>
      </c>
      <c r="J46" s="44"/>
      <c r="K46" s="44"/>
      <c r="L46" s="44"/>
      <c r="M46" s="44"/>
    </row>
    <row r="47" spans="1:13" ht="15.6">
      <c r="A47" s="104">
        <f>A37+1</f>
        <v>42</v>
      </c>
      <c r="B47" s="104">
        <f t="shared" si="4"/>
        <v>28</v>
      </c>
      <c r="C47" s="109" t="s">
        <v>89</v>
      </c>
      <c r="D47" s="106" t="s">
        <v>76</v>
      </c>
      <c r="E47" s="101">
        <f t="shared" si="2"/>
        <v>15716.476118750774</v>
      </c>
      <c r="F47" s="106">
        <v>10939.38481999646</v>
      </c>
      <c r="G47" s="106">
        <v>4777.0912987543143</v>
      </c>
      <c r="H47" s="107">
        <v>2.76</v>
      </c>
      <c r="I47" s="108" t="s">
        <v>295</v>
      </c>
      <c r="J47" s="44"/>
      <c r="K47" s="44"/>
      <c r="L47" s="44"/>
      <c r="M47" s="44"/>
    </row>
    <row r="48" spans="1:13" ht="16.2" thickBot="1">
      <c r="A48" s="121"/>
      <c r="B48" s="121">
        <f t="shared" si="4"/>
        <v>29</v>
      </c>
      <c r="C48" s="122" t="s">
        <v>299</v>
      </c>
      <c r="D48" s="123"/>
      <c r="E48" s="123"/>
      <c r="F48" s="123"/>
      <c r="G48" s="123"/>
      <c r="H48" s="124">
        <v>30</v>
      </c>
      <c r="I48" s="125" t="s">
        <v>295</v>
      </c>
      <c r="J48" s="44"/>
      <c r="K48" s="44"/>
      <c r="L48" s="44"/>
      <c r="M48" s="44"/>
    </row>
    <row r="49" spans="1:13" ht="16.8" thickTop="1" thickBot="1">
      <c r="A49" s="140"/>
      <c r="B49" s="141"/>
      <c r="C49" s="141" t="s">
        <v>294</v>
      </c>
      <c r="D49" s="146"/>
      <c r="E49" s="143">
        <f>SUM(E11:E47)</f>
        <v>1075158.0629024026</v>
      </c>
      <c r="F49" s="143">
        <f>SUM(F11:F47)</f>
        <v>825955.95862717403</v>
      </c>
      <c r="G49" s="143">
        <f>SUM(G11:G47)</f>
        <v>249202.10427522843</v>
      </c>
      <c r="H49" s="144">
        <f>SUM(H11:H48)</f>
        <v>321.61</v>
      </c>
      <c r="I49" s="145"/>
      <c r="J49" s="44"/>
      <c r="K49" s="44"/>
      <c r="L49" s="44"/>
      <c r="M49" s="44"/>
    </row>
    <row r="50" spans="1:13" ht="16.2" thickTop="1">
      <c r="A50" s="126">
        <f>A47+1</f>
        <v>43</v>
      </c>
      <c r="B50" s="126">
        <v>1</v>
      </c>
      <c r="C50" s="127" t="s">
        <v>242</v>
      </c>
      <c r="D50" s="128" t="s">
        <v>227</v>
      </c>
      <c r="E50" s="129">
        <f>G50+F50</f>
        <v>10691.98656191571</v>
      </c>
      <c r="F50" s="129">
        <v>909.86731229706845</v>
      </c>
      <c r="G50" s="129">
        <v>9782.1192496186413</v>
      </c>
      <c r="H50" s="130">
        <v>1.35</v>
      </c>
      <c r="I50" s="131" t="s">
        <v>300</v>
      </c>
      <c r="J50" s="44"/>
      <c r="K50" s="44"/>
      <c r="L50" s="44"/>
      <c r="M50" s="44"/>
    </row>
    <row r="51" spans="1:13" ht="15.6">
      <c r="A51" s="104">
        <f>A50+1</f>
        <v>44</v>
      </c>
      <c r="B51" s="104">
        <v>1</v>
      </c>
      <c r="C51" s="105" t="s">
        <v>73</v>
      </c>
      <c r="D51" s="112" t="s">
        <v>59</v>
      </c>
      <c r="E51" s="110">
        <f t="shared" ref="E51:E78" si="6">G51+F51</f>
        <v>30092.52772646111</v>
      </c>
      <c r="F51" s="110">
        <v>9112.277322332975</v>
      </c>
      <c r="G51" s="110">
        <v>20980.250404128135</v>
      </c>
      <c r="H51" s="111">
        <v>4.88</v>
      </c>
      <c r="I51" s="108" t="s">
        <v>301</v>
      </c>
      <c r="J51" s="44"/>
      <c r="K51" s="44"/>
      <c r="L51" s="44"/>
      <c r="M51" s="44"/>
    </row>
    <row r="52" spans="1:13" ht="15.6">
      <c r="A52" s="104">
        <f t="shared" ref="A52:B67" si="7">A51+1</f>
        <v>45</v>
      </c>
      <c r="B52" s="104">
        <v>1</v>
      </c>
      <c r="C52" s="105" t="s">
        <v>41</v>
      </c>
      <c r="D52" s="112" t="s">
        <v>26</v>
      </c>
      <c r="E52" s="110">
        <f t="shared" si="6"/>
        <v>1026.4336191920042</v>
      </c>
      <c r="F52" s="110">
        <v>451.50872533870154</v>
      </c>
      <c r="G52" s="110">
        <v>574.92489385330271</v>
      </c>
      <c r="H52" s="111">
        <v>0.38</v>
      </c>
      <c r="I52" s="108" t="s">
        <v>300</v>
      </c>
      <c r="J52" s="44"/>
      <c r="K52" s="44"/>
      <c r="L52" s="44"/>
      <c r="M52" s="44"/>
    </row>
    <row r="53" spans="1:13" ht="15.6">
      <c r="A53" s="104">
        <f t="shared" si="7"/>
        <v>46</v>
      </c>
      <c r="B53" s="104">
        <v>1</v>
      </c>
      <c r="C53" s="105" t="s">
        <v>45</v>
      </c>
      <c r="D53" s="112" t="s">
        <v>26</v>
      </c>
      <c r="E53" s="110">
        <f t="shared" si="6"/>
        <v>1881.812041661412</v>
      </c>
      <c r="F53" s="110">
        <v>521.07280972326316</v>
      </c>
      <c r="G53" s="110">
        <v>1360.7392319381488</v>
      </c>
      <c r="H53" s="111">
        <v>0.11</v>
      </c>
      <c r="I53" s="108" t="s">
        <v>300</v>
      </c>
      <c r="J53" s="44"/>
      <c r="K53" s="44"/>
      <c r="L53" s="44"/>
      <c r="M53" s="44"/>
    </row>
    <row r="54" spans="1:13" ht="15.6">
      <c r="A54" s="104">
        <f t="shared" si="7"/>
        <v>47</v>
      </c>
      <c r="B54" s="104">
        <v>1</v>
      </c>
      <c r="C54" s="105" t="s">
        <v>46</v>
      </c>
      <c r="D54" s="112" t="s">
        <v>26</v>
      </c>
      <c r="E54" s="110">
        <f t="shared" si="6"/>
        <v>2373.4241074556639</v>
      </c>
      <c r="F54" s="110">
        <v>328.49940851692173</v>
      </c>
      <c r="G54" s="110">
        <v>2044.9246989387423</v>
      </c>
      <c r="H54" s="111">
        <v>0.14000000000000001</v>
      </c>
      <c r="I54" s="108" t="s">
        <v>300</v>
      </c>
      <c r="J54" s="44"/>
      <c r="K54" s="44"/>
      <c r="L54" s="44"/>
      <c r="M54" s="44"/>
    </row>
    <row r="55" spans="1:13" ht="15.6">
      <c r="A55" s="104">
        <f t="shared" si="7"/>
        <v>48</v>
      </c>
      <c r="B55" s="104">
        <v>1</v>
      </c>
      <c r="C55" s="105" t="s">
        <v>47</v>
      </c>
      <c r="D55" s="112" t="s">
        <v>26</v>
      </c>
      <c r="E55" s="110">
        <f t="shared" si="6"/>
        <v>1115.746151557732</v>
      </c>
      <c r="F55" s="110">
        <v>257.23526055984456</v>
      </c>
      <c r="G55" s="110">
        <v>858.51089099788737</v>
      </c>
      <c r="H55" s="111">
        <v>0.06</v>
      </c>
      <c r="I55" s="108" t="s">
        <v>300</v>
      </c>
      <c r="J55" s="44"/>
      <c r="K55" s="44"/>
      <c r="L55" s="44"/>
      <c r="M55" s="44"/>
    </row>
    <row r="56" spans="1:13" s="46" customFormat="1" ht="15.6">
      <c r="A56" s="104">
        <f t="shared" si="7"/>
        <v>49</v>
      </c>
      <c r="B56" s="104">
        <v>1</v>
      </c>
      <c r="C56" s="105" t="s">
        <v>49</v>
      </c>
      <c r="D56" s="112" t="s">
        <v>26</v>
      </c>
      <c r="E56" s="110">
        <f t="shared" si="6"/>
        <v>1615.2724915812287</v>
      </c>
      <c r="F56" s="110">
        <v>548.43063371685355</v>
      </c>
      <c r="G56" s="110">
        <v>1066.841857864375</v>
      </c>
      <c r="H56" s="111">
        <v>0.25</v>
      </c>
      <c r="I56" s="108" t="s">
        <v>300</v>
      </c>
      <c r="J56" s="45"/>
      <c r="K56" s="45"/>
      <c r="L56" s="45"/>
      <c r="M56" s="45"/>
    </row>
    <row r="57" spans="1:13" ht="15.6">
      <c r="A57" s="104">
        <f t="shared" si="7"/>
        <v>50</v>
      </c>
      <c r="B57" s="104">
        <v>1</v>
      </c>
      <c r="C57" s="105" t="s">
        <v>52</v>
      </c>
      <c r="D57" s="112" t="s">
        <v>26</v>
      </c>
      <c r="E57" s="110">
        <f t="shared" si="6"/>
        <v>1587.3355795785135</v>
      </c>
      <c r="F57" s="110">
        <v>686.64867053590331</v>
      </c>
      <c r="G57" s="110">
        <v>900.68690904261018</v>
      </c>
      <c r="H57" s="111">
        <v>0.08</v>
      </c>
      <c r="I57" s="108" t="s">
        <v>300</v>
      </c>
      <c r="J57" s="44"/>
      <c r="K57" s="44"/>
      <c r="L57" s="44"/>
      <c r="M57" s="44"/>
    </row>
    <row r="58" spans="1:13" ht="15.6">
      <c r="A58" s="104">
        <f t="shared" si="7"/>
        <v>51</v>
      </c>
      <c r="B58" s="104">
        <v>1</v>
      </c>
      <c r="C58" s="105" t="s">
        <v>54</v>
      </c>
      <c r="D58" s="112" t="s">
        <v>26</v>
      </c>
      <c r="E58" s="110">
        <f t="shared" si="6"/>
        <v>1885.8782003818794</v>
      </c>
      <c r="F58" s="110">
        <v>214.11854014587379</v>
      </c>
      <c r="G58" s="110">
        <v>1671.7596602360056</v>
      </c>
      <c r="H58" s="111">
        <v>0.28999999999999998</v>
      </c>
      <c r="I58" s="108" t="s">
        <v>300</v>
      </c>
      <c r="J58" s="44"/>
      <c r="K58" s="44"/>
      <c r="L58" s="44"/>
      <c r="M58" s="44"/>
    </row>
    <row r="59" spans="1:13" ht="15.6">
      <c r="A59" s="104">
        <f t="shared" si="7"/>
        <v>52</v>
      </c>
      <c r="B59" s="104">
        <v>1</v>
      </c>
      <c r="C59" s="105" t="s">
        <v>55</v>
      </c>
      <c r="D59" s="112" t="s">
        <v>26</v>
      </c>
      <c r="E59" s="110">
        <f t="shared" si="6"/>
        <v>908.85100480798587</v>
      </c>
      <c r="F59" s="110">
        <v>294.30888286664214</v>
      </c>
      <c r="G59" s="110">
        <v>614.54212194134379</v>
      </c>
      <c r="H59" s="111">
        <v>0.05</v>
      </c>
      <c r="I59" s="108" t="s">
        <v>300</v>
      </c>
      <c r="J59" s="44"/>
      <c r="K59" s="44"/>
      <c r="L59" s="44"/>
      <c r="M59" s="44"/>
    </row>
    <row r="60" spans="1:13" ht="15.6">
      <c r="A60" s="104">
        <f t="shared" si="7"/>
        <v>53</v>
      </c>
      <c r="B60" s="104">
        <v>1</v>
      </c>
      <c r="C60" s="105" t="s">
        <v>56</v>
      </c>
      <c r="D60" s="112" t="s">
        <v>26</v>
      </c>
      <c r="E60" s="110">
        <f t="shared" si="6"/>
        <v>4532.705921563781</v>
      </c>
      <c r="F60" s="110">
        <v>798.53396095836911</v>
      </c>
      <c r="G60" s="110">
        <v>3734.1719606054121</v>
      </c>
      <c r="H60" s="111">
        <v>0.21</v>
      </c>
      <c r="I60" s="108" t="s">
        <v>300</v>
      </c>
      <c r="J60" s="44"/>
      <c r="K60" s="44"/>
      <c r="L60" s="44"/>
      <c r="M60" s="44"/>
    </row>
    <row r="61" spans="1:13" s="46" customFormat="1" ht="15.6">
      <c r="A61" s="104">
        <f t="shared" si="7"/>
        <v>54</v>
      </c>
      <c r="B61" s="104">
        <v>1</v>
      </c>
      <c r="C61" s="105" t="s">
        <v>57</v>
      </c>
      <c r="D61" s="112" t="s">
        <v>26</v>
      </c>
      <c r="E61" s="110">
        <f t="shared" si="6"/>
        <v>7198.6579713585816</v>
      </c>
      <c r="F61" s="110">
        <v>3149.2657474116641</v>
      </c>
      <c r="G61" s="110">
        <v>4049.3922239469175</v>
      </c>
      <c r="H61" s="111">
        <v>1.76</v>
      </c>
      <c r="I61" s="108" t="s">
        <v>300</v>
      </c>
      <c r="J61" s="45"/>
      <c r="K61" s="45">
        <f>F61*0.5/1000</f>
        <v>1.5746328737058319</v>
      </c>
      <c r="L61" s="45"/>
      <c r="M61" s="45"/>
    </row>
    <row r="62" spans="1:13" ht="15.6">
      <c r="A62" s="104">
        <f t="shared" si="7"/>
        <v>55</v>
      </c>
      <c r="B62" s="104">
        <v>1</v>
      </c>
      <c r="C62" s="105" t="s">
        <v>58</v>
      </c>
      <c r="D62" s="112" t="s">
        <v>26</v>
      </c>
      <c r="E62" s="110">
        <f t="shared" si="6"/>
        <v>1879.6961722891572</v>
      </c>
      <c r="F62" s="110">
        <v>651.80789078990392</v>
      </c>
      <c r="G62" s="110">
        <v>1227.8882814992533</v>
      </c>
      <c r="H62" s="111">
        <v>0.14000000000000001</v>
      </c>
      <c r="I62" s="108" t="s">
        <v>300</v>
      </c>
      <c r="J62" s="44"/>
      <c r="K62" s="45">
        <f>F62*0.3/1000</f>
        <v>0.19554236723697116</v>
      </c>
      <c r="L62" s="44"/>
      <c r="M62" s="44"/>
    </row>
    <row r="63" spans="1:13" ht="15.6">
      <c r="A63" s="104">
        <f t="shared" si="7"/>
        <v>56</v>
      </c>
      <c r="B63" s="104">
        <v>1</v>
      </c>
      <c r="C63" s="105" t="s">
        <v>77</v>
      </c>
      <c r="D63" s="112" t="s">
        <v>76</v>
      </c>
      <c r="E63" s="106">
        <f t="shared" si="6"/>
        <v>26127.077442209578</v>
      </c>
      <c r="F63" s="106">
        <v>22491.841528402096</v>
      </c>
      <c r="G63" s="106">
        <v>3635.2359138074826</v>
      </c>
      <c r="H63" s="114">
        <v>9.0399999999999991</v>
      </c>
      <c r="I63" s="108" t="s">
        <v>302</v>
      </c>
      <c r="J63" s="44"/>
      <c r="K63" s="44"/>
      <c r="L63" s="44"/>
      <c r="M63" s="44"/>
    </row>
    <row r="64" spans="1:13" ht="15.6">
      <c r="A64" s="104">
        <f t="shared" si="7"/>
        <v>57</v>
      </c>
      <c r="B64" s="104">
        <f>B63+1</f>
        <v>2</v>
      </c>
      <c r="C64" s="105" t="s">
        <v>303</v>
      </c>
      <c r="D64" s="112" t="s">
        <v>76</v>
      </c>
      <c r="E64" s="106">
        <f t="shared" si="6"/>
        <v>36837.069725603607</v>
      </c>
      <c r="F64" s="106">
        <v>27745.609299441887</v>
      </c>
      <c r="G64" s="106">
        <v>9091.4604261617205</v>
      </c>
      <c r="H64" s="114">
        <v>25.34</v>
      </c>
      <c r="I64" s="108" t="s">
        <v>302</v>
      </c>
      <c r="J64" s="44"/>
      <c r="K64" s="44"/>
      <c r="L64" s="44"/>
      <c r="M64" s="44"/>
    </row>
    <row r="65" spans="1:13" ht="15.6">
      <c r="A65" s="104">
        <f t="shared" si="7"/>
        <v>58</v>
      </c>
      <c r="B65" s="104">
        <f t="shared" si="7"/>
        <v>3</v>
      </c>
      <c r="C65" s="105" t="s">
        <v>78</v>
      </c>
      <c r="D65" s="112" t="s">
        <v>76</v>
      </c>
      <c r="E65" s="106">
        <f t="shared" si="6"/>
        <v>16735.666722352365</v>
      </c>
      <c r="F65" s="106">
        <v>16482.483080650498</v>
      </c>
      <c r="G65" s="106">
        <v>253.1836417018676</v>
      </c>
      <c r="H65" s="114">
        <v>1.99</v>
      </c>
      <c r="I65" s="108" t="s">
        <v>302</v>
      </c>
      <c r="J65" s="44"/>
      <c r="K65" s="44"/>
      <c r="L65" s="44"/>
      <c r="M65" s="44"/>
    </row>
    <row r="66" spans="1:13" ht="15.6">
      <c r="A66" s="104">
        <f t="shared" si="7"/>
        <v>59</v>
      </c>
      <c r="B66" s="104">
        <f t="shared" si="7"/>
        <v>4</v>
      </c>
      <c r="C66" s="105" t="s">
        <v>79</v>
      </c>
      <c r="D66" s="112" t="s">
        <v>76</v>
      </c>
      <c r="E66" s="106">
        <f t="shared" si="6"/>
        <v>14350.250643488573</v>
      </c>
      <c r="F66" s="106">
        <v>5177.949779586751</v>
      </c>
      <c r="G66" s="106">
        <v>9172.3008639018226</v>
      </c>
      <c r="H66" s="114">
        <v>4.75</v>
      </c>
      <c r="I66" s="108" t="s">
        <v>302</v>
      </c>
      <c r="J66" s="44"/>
      <c r="K66" s="44"/>
      <c r="L66" s="44"/>
      <c r="M66" s="44"/>
    </row>
    <row r="67" spans="1:13" ht="15.6">
      <c r="A67" s="104">
        <f t="shared" si="7"/>
        <v>60</v>
      </c>
      <c r="B67" s="104">
        <f t="shared" si="7"/>
        <v>5</v>
      </c>
      <c r="C67" s="105" t="s">
        <v>80</v>
      </c>
      <c r="D67" s="112" t="s">
        <v>76</v>
      </c>
      <c r="E67" s="106">
        <f t="shared" si="6"/>
        <v>7617.6074955870517</v>
      </c>
      <c r="F67" s="106">
        <v>3776.6648037387258</v>
      </c>
      <c r="G67" s="106">
        <v>3840.9426918483259</v>
      </c>
      <c r="H67" s="114">
        <v>6.53</v>
      </c>
      <c r="I67" s="108" t="s">
        <v>302</v>
      </c>
      <c r="J67" s="44"/>
      <c r="K67" s="44"/>
      <c r="L67" s="44"/>
      <c r="M67" s="44"/>
    </row>
    <row r="68" spans="1:13" ht="15.6">
      <c r="A68" s="104">
        <f t="shared" ref="A68:B79" si="8">A67+1</f>
        <v>61</v>
      </c>
      <c r="B68" s="104">
        <f t="shared" si="8"/>
        <v>6</v>
      </c>
      <c r="C68" s="105" t="s">
        <v>99</v>
      </c>
      <c r="D68" s="112" t="s">
        <v>98</v>
      </c>
      <c r="E68" s="106">
        <f t="shared" si="6"/>
        <v>24285.362771564141</v>
      </c>
      <c r="F68" s="106">
        <v>21081.619476947646</v>
      </c>
      <c r="G68" s="106">
        <v>3203.7432946164954</v>
      </c>
      <c r="H68" s="114">
        <v>12.49</v>
      </c>
      <c r="I68" s="108" t="s">
        <v>302</v>
      </c>
      <c r="J68" s="44"/>
      <c r="K68" s="44"/>
      <c r="L68" s="44"/>
      <c r="M68" s="44"/>
    </row>
    <row r="69" spans="1:13" ht="15.6">
      <c r="A69" s="104">
        <f t="shared" si="8"/>
        <v>62</v>
      </c>
      <c r="B69" s="104">
        <f t="shared" si="8"/>
        <v>7</v>
      </c>
      <c r="C69" s="105" t="s">
        <v>100</v>
      </c>
      <c r="D69" s="112" t="s">
        <v>98</v>
      </c>
      <c r="E69" s="106">
        <f t="shared" si="6"/>
        <v>42685.066026010463</v>
      </c>
      <c r="F69" s="106">
        <v>14049.944261418626</v>
      </c>
      <c r="G69" s="106">
        <v>28635.121764591837</v>
      </c>
      <c r="H69" s="114">
        <v>4.8499999999999996</v>
      </c>
      <c r="I69" s="108" t="s">
        <v>302</v>
      </c>
      <c r="J69" s="44"/>
      <c r="K69" s="44"/>
      <c r="L69" s="44"/>
      <c r="M69" s="44"/>
    </row>
    <row r="70" spans="1:13" ht="15.6">
      <c r="A70" s="104">
        <f t="shared" si="8"/>
        <v>63</v>
      </c>
      <c r="B70" s="104">
        <f t="shared" si="8"/>
        <v>8</v>
      </c>
      <c r="C70" s="105" t="s">
        <v>101</v>
      </c>
      <c r="D70" s="112" t="s">
        <v>98</v>
      </c>
      <c r="E70" s="106">
        <f t="shared" si="6"/>
        <v>6170.5503097267374</v>
      </c>
      <c r="F70" s="106">
        <v>4050.755361827737</v>
      </c>
      <c r="G70" s="106">
        <v>2119.7949478990004</v>
      </c>
      <c r="H70" s="114">
        <v>1.75</v>
      </c>
      <c r="I70" s="108" t="s">
        <v>302</v>
      </c>
      <c r="J70" s="44"/>
      <c r="K70" s="44"/>
      <c r="L70" s="44"/>
      <c r="M70" s="44"/>
    </row>
    <row r="71" spans="1:13" ht="15.6">
      <c r="A71" s="104">
        <f t="shared" si="8"/>
        <v>64</v>
      </c>
      <c r="B71" s="104">
        <f t="shared" si="8"/>
        <v>9</v>
      </c>
      <c r="C71" s="105" t="s">
        <v>102</v>
      </c>
      <c r="D71" s="112" t="s">
        <v>98</v>
      </c>
      <c r="E71" s="106">
        <f t="shared" si="6"/>
        <v>8025.6384918954072</v>
      </c>
      <c r="F71" s="106">
        <v>5050.0711064497609</v>
      </c>
      <c r="G71" s="106">
        <v>2975.5673854456463</v>
      </c>
      <c r="H71" s="114">
        <v>2.15</v>
      </c>
      <c r="I71" s="108" t="s">
        <v>302</v>
      </c>
      <c r="J71" s="44"/>
      <c r="K71" s="44"/>
      <c r="L71" s="44"/>
      <c r="M71" s="44"/>
    </row>
    <row r="72" spans="1:13" ht="15.6">
      <c r="A72" s="104">
        <f t="shared" si="8"/>
        <v>65</v>
      </c>
      <c r="B72" s="104">
        <f t="shared" si="8"/>
        <v>10</v>
      </c>
      <c r="C72" s="105" t="s">
        <v>103</v>
      </c>
      <c r="D72" s="112" t="s">
        <v>98</v>
      </c>
      <c r="E72" s="106">
        <f t="shared" si="6"/>
        <v>10068.756962087224</v>
      </c>
      <c r="F72" s="106">
        <v>5684.4004486791382</v>
      </c>
      <c r="G72" s="106">
        <v>4384.3565134080854</v>
      </c>
      <c r="H72" s="114">
        <v>2.14</v>
      </c>
      <c r="I72" s="108" t="s">
        <v>302</v>
      </c>
      <c r="J72" s="44"/>
      <c r="K72" s="44"/>
      <c r="L72" s="44"/>
      <c r="M72" s="44"/>
    </row>
    <row r="73" spans="1:13" ht="15.6">
      <c r="A73" s="104">
        <f t="shared" si="8"/>
        <v>66</v>
      </c>
      <c r="B73" s="104">
        <f t="shared" si="8"/>
        <v>11</v>
      </c>
      <c r="C73" s="105" t="s">
        <v>104</v>
      </c>
      <c r="D73" s="112" t="s">
        <v>98</v>
      </c>
      <c r="E73" s="106">
        <f t="shared" si="6"/>
        <v>20094.931422950896</v>
      </c>
      <c r="F73" s="106">
        <v>9474.2611968447072</v>
      </c>
      <c r="G73" s="106">
        <v>10620.670226106189</v>
      </c>
      <c r="H73" s="114">
        <v>3.85</v>
      </c>
      <c r="I73" s="108" t="s">
        <v>302</v>
      </c>
      <c r="J73" s="44"/>
      <c r="K73" s="44"/>
      <c r="L73" s="44"/>
      <c r="M73" s="44"/>
    </row>
    <row r="74" spans="1:13" ht="15.6">
      <c r="A74" s="104">
        <f t="shared" si="8"/>
        <v>67</v>
      </c>
      <c r="B74" s="104">
        <f t="shared" si="8"/>
        <v>12</v>
      </c>
      <c r="C74" s="105" t="s">
        <v>105</v>
      </c>
      <c r="D74" s="112" t="s">
        <v>98</v>
      </c>
      <c r="E74" s="106">
        <f t="shared" si="6"/>
        <v>36226.86277895965</v>
      </c>
      <c r="F74" s="106">
        <v>23408.62232050853</v>
      </c>
      <c r="G74" s="106">
        <v>12818.240458451121</v>
      </c>
      <c r="H74" s="114">
        <v>7.26</v>
      </c>
      <c r="I74" s="108" t="s">
        <v>302</v>
      </c>
      <c r="J74" s="44"/>
      <c r="K74" s="44"/>
      <c r="L74" s="44"/>
      <c r="M74" s="44"/>
    </row>
    <row r="75" spans="1:13" ht="15.6">
      <c r="A75" s="104">
        <f t="shared" si="8"/>
        <v>68</v>
      </c>
      <c r="B75" s="104">
        <f t="shared" si="8"/>
        <v>13</v>
      </c>
      <c r="C75" s="105" t="s">
        <v>304</v>
      </c>
      <c r="D75" s="112" t="s">
        <v>98</v>
      </c>
      <c r="E75" s="106">
        <f t="shared" si="6"/>
        <v>20083.046405772355</v>
      </c>
      <c r="F75" s="106">
        <v>12019.255180347607</v>
      </c>
      <c r="G75" s="106">
        <v>8063.7912254247476</v>
      </c>
      <c r="H75" s="114">
        <v>4.1100000000000003</v>
      </c>
      <c r="I75" s="108" t="s">
        <v>302</v>
      </c>
      <c r="J75" s="44"/>
      <c r="K75" s="44"/>
      <c r="L75" s="44"/>
      <c r="M75" s="44"/>
    </row>
    <row r="76" spans="1:13" ht="15.6">
      <c r="A76" s="104">
        <f t="shared" si="8"/>
        <v>69</v>
      </c>
      <c r="B76" s="104">
        <f t="shared" si="8"/>
        <v>14</v>
      </c>
      <c r="C76" s="105" t="s">
        <v>107</v>
      </c>
      <c r="D76" s="112" t="s">
        <v>98</v>
      </c>
      <c r="E76" s="106">
        <f t="shared" si="6"/>
        <v>22568.40977415047</v>
      </c>
      <c r="F76" s="106">
        <v>10463.649440587042</v>
      </c>
      <c r="G76" s="106">
        <v>12104.760333563429</v>
      </c>
      <c r="H76" s="114">
        <v>6.8</v>
      </c>
      <c r="I76" s="108" t="s">
        <v>302</v>
      </c>
      <c r="J76" s="44"/>
      <c r="K76" s="44"/>
      <c r="L76" s="44"/>
      <c r="M76" s="44"/>
    </row>
    <row r="77" spans="1:13" ht="15.6">
      <c r="A77" s="104">
        <f t="shared" si="8"/>
        <v>70</v>
      </c>
      <c r="B77" s="104">
        <f t="shared" si="8"/>
        <v>15</v>
      </c>
      <c r="C77" s="105" t="s">
        <v>118</v>
      </c>
      <c r="D77" s="112" t="s">
        <v>98</v>
      </c>
      <c r="E77" s="106">
        <f t="shared" si="6"/>
        <v>9193.4164712910915</v>
      </c>
      <c r="F77" s="106">
        <v>3003.7405765698659</v>
      </c>
      <c r="G77" s="106">
        <v>6189.6758947212256</v>
      </c>
      <c r="H77" s="114">
        <v>1.22</v>
      </c>
      <c r="I77" s="108" t="s">
        <v>302</v>
      </c>
      <c r="J77" s="44"/>
      <c r="K77" s="44"/>
      <c r="L77" s="44"/>
      <c r="M77" s="44"/>
    </row>
    <row r="78" spans="1:13" ht="15.6">
      <c r="A78" s="104">
        <f t="shared" si="8"/>
        <v>71</v>
      </c>
      <c r="B78" s="104">
        <f t="shared" si="8"/>
        <v>16</v>
      </c>
      <c r="C78" s="105" t="s">
        <v>198</v>
      </c>
      <c r="D78" s="112" t="s">
        <v>183</v>
      </c>
      <c r="E78" s="106">
        <f t="shared" si="6"/>
        <v>44696.087272427059</v>
      </c>
      <c r="F78" s="106">
        <v>23357.404054681247</v>
      </c>
      <c r="G78" s="106">
        <v>21338.683217745813</v>
      </c>
      <c r="H78" s="114">
        <v>9.02</v>
      </c>
      <c r="I78" s="108" t="s">
        <v>302</v>
      </c>
      <c r="J78" s="44"/>
      <c r="K78" s="44"/>
      <c r="L78" s="44"/>
      <c r="M78" s="44"/>
    </row>
    <row r="79" spans="1:13" ht="16.2" thickBot="1">
      <c r="A79" s="121"/>
      <c r="B79" s="121">
        <f t="shared" si="8"/>
        <v>17</v>
      </c>
      <c r="C79" s="132" t="s">
        <v>299</v>
      </c>
      <c r="D79" s="133"/>
      <c r="E79" s="123"/>
      <c r="F79" s="123"/>
      <c r="G79" s="123"/>
      <c r="H79" s="134">
        <v>20</v>
      </c>
      <c r="I79" s="125" t="s">
        <v>302</v>
      </c>
      <c r="J79" s="44"/>
      <c r="K79" s="44"/>
      <c r="L79" s="44"/>
      <c r="M79" s="44"/>
    </row>
    <row r="80" spans="1:13" ht="16.8" thickTop="1" thickBot="1">
      <c r="A80" s="140"/>
      <c r="B80" s="141"/>
      <c r="C80" s="141" t="s">
        <v>294</v>
      </c>
      <c r="D80" s="142"/>
      <c r="E80" s="143">
        <f>SUM(E63:E78)</f>
        <v>345765.80071607663</v>
      </c>
      <c r="F80" s="143">
        <f>SUM(F63:F78)</f>
        <v>207318.27191668181</v>
      </c>
      <c r="G80" s="143">
        <f>SUM(G63:G78)</f>
        <v>138447.52879939481</v>
      </c>
      <c r="H80" s="144">
        <f>SUM(H63:H79)</f>
        <v>123.28999999999999</v>
      </c>
      <c r="I80" s="145"/>
      <c r="J80" s="44"/>
      <c r="K80" s="44"/>
      <c r="L80" s="44"/>
      <c r="M80" s="44"/>
    </row>
    <row r="81" spans="1:13" ht="16.2" thickTop="1">
      <c r="A81" s="126">
        <f>A78+1</f>
        <v>72</v>
      </c>
      <c r="B81" s="126">
        <v>1</v>
      </c>
      <c r="C81" s="127" t="s">
        <v>161</v>
      </c>
      <c r="D81" s="128" t="s">
        <v>139</v>
      </c>
      <c r="E81" s="129">
        <f t="shared" ref="E81:E144" si="9">G81+F81</f>
        <v>15092.84976594137</v>
      </c>
      <c r="F81" s="129">
        <v>3728.8564539295376</v>
      </c>
      <c r="G81" s="129">
        <v>11363.993312011833</v>
      </c>
      <c r="H81" s="130">
        <v>4.1399999999999997</v>
      </c>
      <c r="I81" s="131" t="s">
        <v>305</v>
      </c>
      <c r="J81" s="44"/>
      <c r="K81" s="44"/>
      <c r="L81" s="44"/>
      <c r="M81" s="44"/>
    </row>
    <row r="82" spans="1:13" ht="15.6">
      <c r="A82" s="104">
        <f>A81+1</f>
        <v>73</v>
      </c>
      <c r="B82" s="104">
        <v>1</v>
      </c>
      <c r="C82" s="105" t="s">
        <v>159</v>
      </c>
      <c r="D82" s="112" t="s">
        <v>139</v>
      </c>
      <c r="E82" s="110">
        <f t="shared" si="9"/>
        <v>7830.3723901877775</v>
      </c>
      <c r="F82" s="110">
        <v>2697.0087859617752</v>
      </c>
      <c r="G82" s="110">
        <v>5133.3636042260023</v>
      </c>
      <c r="H82" s="113">
        <v>0.73</v>
      </c>
      <c r="I82" s="108" t="s">
        <v>306</v>
      </c>
      <c r="J82" s="44"/>
      <c r="K82" s="44"/>
      <c r="L82" s="44"/>
      <c r="M82" s="44"/>
    </row>
    <row r="83" spans="1:13" ht="15.6">
      <c r="A83" s="104">
        <f t="shared" ref="A83:B98" si="10">A82+1</f>
        <v>74</v>
      </c>
      <c r="B83" s="104">
        <v>1</v>
      </c>
      <c r="C83" s="105" t="s">
        <v>5</v>
      </c>
      <c r="D83" s="112" t="s">
        <v>5</v>
      </c>
      <c r="E83" s="106">
        <f t="shared" si="9"/>
        <v>120398.12278673044</v>
      </c>
      <c r="F83" s="106">
        <v>100856.48953641982</v>
      </c>
      <c r="G83" s="106">
        <v>19541.633250310624</v>
      </c>
      <c r="H83" s="107">
        <v>10.25</v>
      </c>
      <c r="I83" s="108" t="s">
        <v>307</v>
      </c>
      <c r="J83" s="44"/>
      <c r="K83" s="44"/>
      <c r="L83" s="44"/>
      <c r="M83" s="44"/>
    </row>
    <row r="84" spans="1:13" ht="15.6">
      <c r="A84" s="104">
        <f t="shared" si="10"/>
        <v>75</v>
      </c>
      <c r="B84" s="104">
        <f>B83+1</f>
        <v>2</v>
      </c>
      <c r="C84" s="105" t="s">
        <v>219</v>
      </c>
      <c r="D84" s="112" t="s">
        <v>214</v>
      </c>
      <c r="E84" s="106">
        <f t="shared" si="9"/>
        <v>26725.420676731479</v>
      </c>
      <c r="F84" s="106">
        <v>18602.202400583777</v>
      </c>
      <c r="G84" s="106">
        <v>8123.2182761477015</v>
      </c>
      <c r="H84" s="107">
        <v>10.18</v>
      </c>
      <c r="I84" s="108" t="s">
        <v>307</v>
      </c>
      <c r="J84" s="44"/>
      <c r="K84" s="44"/>
      <c r="L84" s="44"/>
      <c r="M84" s="44"/>
    </row>
    <row r="85" spans="1:13" ht="15.6">
      <c r="A85" s="104">
        <f t="shared" si="10"/>
        <v>76</v>
      </c>
      <c r="B85" s="104">
        <f t="shared" si="10"/>
        <v>3</v>
      </c>
      <c r="C85" s="105" t="s">
        <v>214</v>
      </c>
      <c r="D85" s="112" t="s">
        <v>214</v>
      </c>
      <c r="E85" s="106">
        <f t="shared" si="9"/>
        <v>258112.31590563248</v>
      </c>
      <c r="F85" s="106">
        <v>232128.43919212598</v>
      </c>
      <c r="G85" s="106">
        <v>25983.876713506499</v>
      </c>
      <c r="H85" s="107">
        <v>97.56</v>
      </c>
      <c r="I85" s="108" t="s">
        <v>307</v>
      </c>
      <c r="J85" s="44"/>
      <c r="K85" s="44"/>
      <c r="L85" s="44"/>
      <c r="M85" s="44"/>
    </row>
    <row r="86" spans="1:13" ht="15.6">
      <c r="A86" s="104">
        <f t="shared" si="10"/>
        <v>77</v>
      </c>
      <c r="B86" s="104">
        <f t="shared" si="10"/>
        <v>4</v>
      </c>
      <c r="C86" s="105" t="s">
        <v>220</v>
      </c>
      <c r="D86" s="112" t="s">
        <v>214</v>
      </c>
      <c r="E86" s="106">
        <f t="shared" si="9"/>
        <v>77390.092120363784</v>
      </c>
      <c r="F86" s="106">
        <v>58730.248056518867</v>
      </c>
      <c r="G86" s="106">
        <v>18659.844063844917</v>
      </c>
      <c r="H86" s="107">
        <v>22.05</v>
      </c>
      <c r="I86" s="108" t="s">
        <v>307</v>
      </c>
      <c r="J86" s="44"/>
      <c r="K86" s="44"/>
      <c r="L86" s="44"/>
      <c r="M86" s="44"/>
    </row>
    <row r="87" spans="1:13" ht="15.6">
      <c r="A87" s="104">
        <f t="shared" si="10"/>
        <v>78</v>
      </c>
      <c r="B87" s="104">
        <f t="shared" si="10"/>
        <v>5</v>
      </c>
      <c r="C87" s="105" t="s">
        <v>221</v>
      </c>
      <c r="D87" s="112" t="s">
        <v>214</v>
      </c>
      <c r="E87" s="106">
        <f t="shared" si="9"/>
        <v>3182.1861144849267</v>
      </c>
      <c r="F87" s="106">
        <v>495.36153989949622</v>
      </c>
      <c r="G87" s="106">
        <v>2686.8245745854306</v>
      </c>
      <c r="H87" s="114">
        <v>0.23</v>
      </c>
      <c r="I87" s="108" t="s">
        <v>307</v>
      </c>
      <c r="J87" s="44"/>
      <c r="K87" s="44"/>
      <c r="L87" s="44"/>
      <c r="M87" s="44"/>
    </row>
    <row r="88" spans="1:13" ht="15.6">
      <c r="A88" s="104">
        <f t="shared" si="10"/>
        <v>79</v>
      </c>
      <c r="B88" s="104">
        <f t="shared" si="10"/>
        <v>6</v>
      </c>
      <c r="C88" s="105" t="s">
        <v>222</v>
      </c>
      <c r="D88" s="112" t="s">
        <v>214</v>
      </c>
      <c r="E88" s="106">
        <f t="shared" si="9"/>
        <v>62373.020364550059</v>
      </c>
      <c r="F88" s="106">
        <v>21004.01819197767</v>
      </c>
      <c r="G88" s="106">
        <v>41369.002172572393</v>
      </c>
      <c r="H88" s="114">
        <v>12.88</v>
      </c>
      <c r="I88" s="108" t="s">
        <v>307</v>
      </c>
      <c r="J88" s="44"/>
      <c r="K88" s="44"/>
      <c r="L88" s="44"/>
      <c r="M88" s="44"/>
    </row>
    <row r="89" spans="1:13" ht="15.6">
      <c r="A89" s="104">
        <f t="shared" si="10"/>
        <v>80</v>
      </c>
      <c r="B89" s="104">
        <f t="shared" si="10"/>
        <v>7</v>
      </c>
      <c r="C89" s="105" t="s">
        <v>223</v>
      </c>
      <c r="D89" s="112" t="s">
        <v>214</v>
      </c>
      <c r="E89" s="106">
        <f t="shared" si="9"/>
        <v>3110.3034974508564</v>
      </c>
      <c r="F89" s="106">
        <v>1192.7083955702594</v>
      </c>
      <c r="G89" s="106">
        <v>1917.595101880597</v>
      </c>
      <c r="H89" s="114">
        <v>0.31</v>
      </c>
      <c r="I89" s="108" t="s">
        <v>307</v>
      </c>
      <c r="J89" s="44"/>
      <c r="K89" s="44"/>
      <c r="L89" s="44"/>
      <c r="M89" s="44"/>
    </row>
    <row r="90" spans="1:13" ht="15.6">
      <c r="A90" s="104">
        <f t="shared" si="10"/>
        <v>81</v>
      </c>
      <c r="B90" s="104">
        <f t="shared" si="10"/>
        <v>8</v>
      </c>
      <c r="C90" s="105" t="s">
        <v>224</v>
      </c>
      <c r="D90" s="112" t="s">
        <v>214</v>
      </c>
      <c r="E90" s="106">
        <f t="shared" si="9"/>
        <v>4800.4913044383457</v>
      </c>
      <c r="F90" s="106">
        <v>1433.6742208253008</v>
      </c>
      <c r="G90" s="106">
        <v>3366.8170836130448</v>
      </c>
      <c r="H90" s="114">
        <v>0.64</v>
      </c>
      <c r="I90" s="108" t="s">
        <v>307</v>
      </c>
      <c r="J90" s="44"/>
      <c r="K90" s="44"/>
      <c r="L90" s="44"/>
      <c r="M90" s="44"/>
    </row>
    <row r="91" spans="1:13" ht="15.6">
      <c r="A91" s="104">
        <f t="shared" si="10"/>
        <v>82</v>
      </c>
      <c r="B91" s="104">
        <f t="shared" si="10"/>
        <v>9</v>
      </c>
      <c r="C91" s="105" t="s">
        <v>225</v>
      </c>
      <c r="D91" s="112" t="s">
        <v>214</v>
      </c>
      <c r="E91" s="106">
        <f t="shared" si="9"/>
        <v>17850.261093460071</v>
      </c>
      <c r="F91" s="106">
        <v>3600.1514033525414</v>
      </c>
      <c r="G91" s="106">
        <v>14250.109690107529</v>
      </c>
      <c r="H91" s="114">
        <v>2.0699999999999998</v>
      </c>
      <c r="I91" s="108" t="s">
        <v>307</v>
      </c>
      <c r="J91" s="44"/>
      <c r="K91" s="44"/>
      <c r="L91" s="44"/>
      <c r="M91" s="44"/>
    </row>
    <row r="92" spans="1:13" ht="15.6">
      <c r="A92" s="104">
        <f t="shared" si="10"/>
        <v>83</v>
      </c>
      <c r="B92" s="104">
        <f t="shared" si="10"/>
        <v>10</v>
      </c>
      <c r="C92" s="105" t="s">
        <v>226</v>
      </c>
      <c r="D92" s="112" t="s">
        <v>214</v>
      </c>
      <c r="E92" s="106">
        <f t="shared" si="9"/>
        <v>17850.261093460071</v>
      </c>
      <c r="F92" s="106">
        <v>3600.1514033525414</v>
      </c>
      <c r="G92" s="106">
        <v>14250.109690107529</v>
      </c>
      <c r="H92" s="114">
        <v>0.39</v>
      </c>
      <c r="I92" s="108" t="s">
        <v>307</v>
      </c>
      <c r="J92" s="44"/>
      <c r="K92" s="44"/>
      <c r="L92" s="44"/>
      <c r="M92" s="44"/>
    </row>
    <row r="93" spans="1:13" ht="15.6">
      <c r="A93" s="104">
        <f t="shared" si="10"/>
        <v>84</v>
      </c>
      <c r="B93" s="104">
        <f t="shared" si="10"/>
        <v>11</v>
      </c>
      <c r="C93" s="105" t="s">
        <v>27</v>
      </c>
      <c r="D93" s="112" t="s">
        <v>26</v>
      </c>
      <c r="E93" s="106">
        <f t="shared" si="9"/>
        <v>3965.2620396372145</v>
      </c>
      <c r="F93" s="106">
        <v>1290.120103748684</v>
      </c>
      <c r="G93" s="106">
        <v>2675.1419358885305</v>
      </c>
      <c r="H93" s="114">
        <v>1.0900000000000001</v>
      </c>
      <c r="I93" s="108" t="s">
        <v>307</v>
      </c>
      <c r="J93" s="44"/>
      <c r="K93" s="44"/>
      <c r="L93" s="44"/>
      <c r="M93" s="44"/>
    </row>
    <row r="94" spans="1:13" ht="15.6">
      <c r="A94" s="104">
        <f t="shared" si="10"/>
        <v>85</v>
      </c>
      <c r="B94" s="104">
        <f t="shared" si="10"/>
        <v>12</v>
      </c>
      <c r="C94" s="105" t="s">
        <v>32</v>
      </c>
      <c r="D94" s="112" t="s">
        <v>26</v>
      </c>
      <c r="E94" s="106">
        <f t="shared" si="9"/>
        <v>12821.346648011546</v>
      </c>
      <c r="F94" s="106">
        <v>2910.0435869591647</v>
      </c>
      <c r="G94" s="106">
        <v>9911.303061052382</v>
      </c>
      <c r="H94" s="114">
        <v>2.4500000000000002</v>
      </c>
      <c r="I94" s="108" t="s">
        <v>307</v>
      </c>
      <c r="J94" s="44"/>
      <c r="K94" s="44"/>
      <c r="L94" s="44"/>
      <c r="M94" s="44"/>
    </row>
    <row r="95" spans="1:13" ht="15.6">
      <c r="A95" s="104">
        <f t="shared" si="10"/>
        <v>86</v>
      </c>
      <c r="B95" s="104">
        <f t="shared" si="10"/>
        <v>13</v>
      </c>
      <c r="C95" s="105" t="s">
        <v>33</v>
      </c>
      <c r="D95" s="112" t="s">
        <v>26</v>
      </c>
      <c r="E95" s="106">
        <f t="shared" si="9"/>
        <v>4246.1504887171086</v>
      </c>
      <c r="F95" s="106">
        <v>1553.6976767669614</v>
      </c>
      <c r="G95" s="106">
        <v>2692.4528119501474</v>
      </c>
      <c r="H95" s="114">
        <v>1.33</v>
      </c>
      <c r="I95" s="108" t="s">
        <v>307</v>
      </c>
      <c r="J95" s="44"/>
      <c r="K95" s="44"/>
      <c r="L95" s="44"/>
      <c r="M95" s="44"/>
    </row>
    <row r="96" spans="1:13" ht="15.6">
      <c r="A96" s="104">
        <f t="shared" si="10"/>
        <v>87</v>
      </c>
      <c r="B96" s="104">
        <f t="shared" si="10"/>
        <v>14</v>
      </c>
      <c r="C96" s="105" t="s">
        <v>34</v>
      </c>
      <c r="D96" s="112" t="s">
        <v>26</v>
      </c>
      <c r="E96" s="106">
        <f t="shared" si="9"/>
        <v>6511.9212074045645</v>
      </c>
      <c r="F96" s="106">
        <v>3020.3285138736096</v>
      </c>
      <c r="G96" s="106">
        <v>3491.5926935309549</v>
      </c>
      <c r="H96" s="114">
        <v>0.28999999999999998</v>
      </c>
      <c r="I96" s="108" t="s">
        <v>307</v>
      </c>
      <c r="J96" s="44"/>
      <c r="K96" s="44"/>
      <c r="L96" s="44"/>
      <c r="M96" s="44"/>
    </row>
    <row r="97" spans="1:13" ht="15.6">
      <c r="A97" s="104">
        <f t="shared" si="10"/>
        <v>88</v>
      </c>
      <c r="B97" s="104">
        <f t="shared" si="10"/>
        <v>15</v>
      </c>
      <c r="C97" s="105" t="s">
        <v>36</v>
      </c>
      <c r="D97" s="112" t="s">
        <v>26</v>
      </c>
      <c r="E97" s="106">
        <f t="shared" si="9"/>
        <v>6577.9550868007736</v>
      </c>
      <c r="F97" s="106">
        <v>326.42798460672338</v>
      </c>
      <c r="G97" s="106">
        <v>6251.5271021940498</v>
      </c>
      <c r="H97" s="114">
        <v>1.38</v>
      </c>
      <c r="I97" s="108" t="s">
        <v>307</v>
      </c>
      <c r="J97" s="44"/>
      <c r="K97" s="44"/>
      <c r="L97" s="44"/>
      <c r="M97" s="44"/>
    </row>
    <row r="98" spans="1:13" ht="15.6">
      <c r="A98" s="104">
        <f t="shared" si="10"/>
        <v>89</v>
      </c>
      <c r="B98" s="104">
        <f t="shared" si="10"/>
        <v>16</v>
      </c>
      <c r="C98" s="105" t="s">
        <v>37</v>
      </c>
      <c r="D98" s="112" t="s">
        <v>26</v>
      </c>
      <c r="E98" s="106">
        <f t="shared" si="9"/>
        <v>4908.7395200521278</v>
      </c>
      <c r="F98" s="106">
        <v>2134.4731393072661</v>
      </c>
      <c r="G98" s="106">
        <v>2774.2663807448616</v>
      </c>
      <c r="H98" s="114">
        <v>1.1499999999999999</v>
      </c>
      <c r="I98" s="108" t="s">
        <v>307</v>
      </c>
      <c r="J98" s="44"/>
      <c r="K98" s="44"/>
      <c r="L98" s="44"/>
      <c r="M98" s="44"/>
    </row>
    <row r="99" spans="1:13" ht="15.6">
      <c r="A99" s="104">
        <f t="shared" ref="A99:B114" si="11">A98+1</f>
        <v>90</v>
      </c>
      <c r="B99" s="104">
        <f t="shared" si="11"/>
        <v>17</v>
      </c>
      <c r="C99" s="105" t="s">
        <v>38</v>
      </c>
      <c r="D99" s="112" t="s">
        <v>26</v>
      </c>
      <c r="E99" s="106">
        <f t="shared" si="9"/>
        <v>9428.3748165798552</v>
      </c>
      <c r="F99" s="106">
        <v>1209.8938380991583</v>
      </c>
      <c r="G99" s="106">
        <v>8218.4809784806966</v>
      </c>
      <c r="H99" s="114">
        <v>0.7</v>
      </c>
      <c r="I99" s="108" t="s">
        <v>307</v>
      </c>
      <c r="J99" s="44"/>
      <c r="K99" s="44"/>
      <c r="L99" s="44"/>
      <c r="M99" s="44"/>
    </row>
    <row r="100" spans="1:13" ht="15.6">
      <c r="A100" s="104">
        <f t="shared" si="11"/>
        <v>91</v>
      </c>
      <c r="B100" s="104">
        <f t="shared" si="11"/>
        <v>18</v>
      </c>
      <c r="C100" s="105" t="s">
        <v>39</v>
      </c>
      <c r="D100" s="112" t="s">
        <v>26</v>
      </c>
      <c r="E100" s="106">
        <f t="shared" si="9"/>
        <v>2669.1291646724817</v>
      </c>
      <c r="F100" s="106">
        <v>743.67081129054316</v>
      </c>
      <c r="G100" s="106">
        <v>1925.4583533819387</v>
      </c>
      <c r="H100" s="114">
        <v>0.53</v>
      </c>
      <c r="I100" s="108" t="s">
        <v>307</v>
      </c>
      <c r="J100" s="44"/>
      <c r="K100" s="44"/>
      <c r="L100" s="44"/>
      <c r="M100" s="44"/>
    </row>
    <row r="101" spans="1:13" ht="15.6">
      <c r="A101" s="104">
        <f t="shared" si="11"/>
        <v>92</v>
      </c>
      <c r="B101" s="104">
        <f t="shared" si="11"/>
        <v>19</v>
      </c>
      <c r="C101" s="105" t="s">
        <v>40</v>
      </c>
      <c r="D101" s="112" t="s">
        <v>26</v>
      </c>
      <c r="E101" s="106">
        <f t="shared" si="9"/>
        <v>2589.1895784277549</v>
      </c>
      <c r="F101" s="106">
        <v>931.80783692613147</v>
      </c>
      <c r="G101" s="106">
        <v>1657.3817415016233</v>
      </c>
      <c r="H101" s="114">
        <v>0.25</v>
      </c>
      <c r="I101" s="108" t="s">
        <v>307</v>
      </c>
      <c r="J101" s="44"/>
      <c r="K101" s="44"/>
      <c r="L101" s="44"/>
      <c r="M101" s="44"/>
    </row>
    <row r="102" spans="1:13" ht="15.6">
      <c r="A102" s="104">
        <f t="shared" si="11"/>
        <v>93</v>
      </c>
      <c r="B102" s="104">
        <f t="shared" si="11"/>
        <v>20</v>
      </c>
      <c r="C102" s="105" t="s">
        <v>42</v>
      </c>
      <c r="D102" s="112" t="s">
        <v>26</v>
      </c>
      <c r="E102" s="106">
        <f t="shared" si="9"/>
        <v>3727.8263196412868</v>
      </c>
      <c r="F102" s="106">
        <v>277.27474203990658</v>
      </c>
      <c r="G102" s="106">
        <v>3450.5515776013804</v>
      </c>
      <c r="H102" s="114">
        <v>0.28999999999999998</v>
      </c>
      <c r="I102" s="108" t="s">
        <v>307</v>
      </c>
      <c r="J102" s="44"/>
      <c r="K102" s="44"/>
      <c r="L102" s="44"/>
      <c r="M102" s="44"/>
    </row>
    <row r="103" spans="1:13" ht="15.6">
      <c r="A103" s="104">
        <f t="shared" si="11"/>
        <v>94</v>
      </c>
      <c r="B103" s="104">
        <f t="shared" si="11"/>
        <v>21</v>
      </c>
      <c r="C103" s="105" t="s">
        <v>43</v>
      </c>
      <c r="D103" s="112" t="s">
        <v>26</v>
      </c>
      <c r="E103" s="106">
        <f t="shared" si="9"/>
        <v>3847.393764065092</v>
      </c>
      <c r="F103" s="106">
        <v>691.45334277944357</v>
      </c>
      <c r="G103" s="106">
        <v>3155.9404212856484</v>
      </c>
      <c r="H103" s="114">
        <v>0.33</v>
      </c>
      <c r="I103" s="108" t="s">
        <v>307</v>
      </c>
      <c r="J103" s="44"/>
      <c r="K103" s="44"/>
      <c r="L103" s="44"/>
      <c r="M103" s="44"/>
    </row>
    <row r="104" spans="1:13" ht="15.6">
      <c r="A104" s="104">
        <f t="shared" si="11"/>
        <v>95</v>
      </c>
      <c r="B104" s="104">
        <f t="shared" si="11"/>
        <v>22</v>
      </c>
      <c r="C104" s="105" t="s">
        <v>48</v>
      </c>
      <c r="D104" s="112" t="s">
        <v>26</v>
      </c>
      <c r="E104" s="106">
        <f t="shared" si="9"/>
        <v>3226.7485278626623</v>
      </c>
      <c r="F104" s="106">
        <v>969.16052210317832</v>
      </c>
      <c r="G104" s="106">
        <v>2257.5880057594841</v>
      </c>
      <c r="H104" s="114">
        <v>0.04</v>
      </c>
      <c r="I104" s="108" t="s">
        <v>307</v>
      </c>
      <c r="J104" s="44"/>
      <c r="K104" s="44"/>
      <c r="L104" s="44"/>
      <c r="M104" s="44"/>
    </row>
    <row r="105" spans="1:13" ht="15.6">
      <c r="A105" s="104">
        <f t="shared" si="11"/>
        <v>96</v>
      </c>
      <c r="B105" s="104">
        <f t="shared" si="11"/>
        <v>23</v>
      </c>
      <c r="C105" s="105" t="s">
        <v>50</v>
      </c>
      <c r="D105" s="112" t="s">
        <v>26</v>
      </c>
      <c r="E105" s="106">
        <f t="shared" si="9"/>
        <v>1849.447148239869</v>
      </c>
      <c r="F105" s="106">
        <v>637.37227767414231</v>
      </c>
      <c r="G105" s="106">
        <v>1212.0748705657265</v>
      </c>
      <c r="H105" s="114">
        <v>0.04</v>
      </c>
      <c r="I105" s="108" t="s">
        <v>307</v>
      </c>
      <c r="J105" s="44"/>
      <c r="K105" s="44"/>
      <c r="L105" s="44"/>
      <c r="M105" s="44"/>
    </row>
    <row r="106" spans="1:13" ht="15.6">
      <c r="A106" s="104">
        <f t="shared" si="11"/>
        <v>97</v>
      </c>
      <c r="B106" s="104">
        <f t="shared" si="11"/>
        <v>24</v>
      </c>
      <c r="C106" s="105" t="s">
        <v>51</v>
      </c>
      <c r="D106" s="112" t="s">
        <v>26</v>
      </c>
      <c r="E106" s="106">
        <f t="shared" si="9"/>
        <v>2922.0252058844012</v>
      </c>
      <c r="F106" s="106">
        <v>674.33489108053891</v>
      </c>
      <c r="G106" s="106">
        <v>2247.6903148038623</v>
      </c>
      <c r="H106" s="114">
        <v>0.14000000000000001</v>
      </c>
      <c r="I106" s="108" t="s">
        <v>307</v>
      </c>
      <c r="J106" s="44"/>
      <c r="K106" s="44"/>
      <c r="L106" s="44"/>
      <c r="M106" s="44"/>
    </row>
    <row r="107" spans="1:13" ht="15.6">
      <c r="A107" s="104">
        <f t="shared" si="11"/>
        <v>98</v>
      </c>
      <c r="B107" s="104">
        <f t="shared" si="11"/>
        <v>25</v>
      </c>
      <c r="C107" s="105" t="s">
        <v>53</v>
      </c>
      <c r="D107" s="112" t="s">
        <v>26</v>
      </c>
      <c r="E107" s="106">
        <f t="shared" si="9"/>
        <v>843.79675453440814</v>
      </c>
      <c r="F107" s="106">
        <v>574.62115816797882</v>
      </c>
      <c r="G107" s="106">
        <v>269.17559636642932</v>
      </c>
      <c r="H107" s="114">
        <v>0</v>
      </c>
      <c r="I107" s="108" t="s">
        <v>307</v>
      </c>
      <c r="J107" s="44"/>
      <c r="K107" s="44"/>
      <c r="L107" s="44"/>
      <c r="M107" s="44"/>
    </row>
    <row r="108" spans="1:13" ht="15.6">
      <c r="A108" s="104">
        <f t="shared" si="11"/>
        <v>99</v>
      </c>
      <c r="B108" s="104">
        <f t="shared" si="11"/>
        <v>26</v>
      </c>
      <c r="C108" s="105" t="s">
        <v>91</v>
      </c>
      <c r="D108" s="112" t="s">
        <v>76</v>
      </c>
      <c r="E108" s="106">
        <f t="shared" si="9"/>
        <v>124774.35495943496</v>
      </c>
      <c r="F108" s="106">
        <v>112563.63639589662</v>
      </c>
      <c r="G108" s="106">
        <v>12210.718563538336</v>
      </c>
      <c r="H108" s="114">
        <v>111.42</v>
      </c>
      <c r="I108" s="108" t="s">
        <v>307</v>
      </c>
      <c r="J108" s="44"/>
      <c r="K108" s="44"/>
      <c r="L108" s="44"/>
      <c r="M108" s="44"/>
    </row>
    <row r="109" spans="1:13" ht="15.6">
      <c r="A109" s="104">
        <f t="shared" si="11"/>
        <v>100</v>
      </c>
      <c r="B109" s="104">
        <f t="shared" si="11"/>
        <v>27</v>
      </c>
      <c r="C109" s="105" t="s">
        <v>92</v>
      </c>
      <c r="D109" s="112" t="s">
        <v>76</v>
      </c>
      <c r="E109" s="106">
        <f t="shared" si="9"/>
        <v>54790.287793289943</v>
      </c>
      <c r="F109" s="106">
        <v>42135.761447636476</v>
      </c>
      <c r="G109" s="106">
        <v>12654.526345653467</v>
      </c>
      <c r="H109" s="114">
        <v>21.19</v>
      </c>
      <c r="I109" s="108" t="s">
        <v>307</v>
      </c>
      <c r="J109" s="44"/>
      <c r="K109" s="44"/>
      <c r="L109" s="44"/>
      <c r="M109" s="44"/>
    </row>
    <row r="110" spans="1:13" ht="15.6">
      <c r="A110" s="104">
        <f t="shared" si="11"/>
        <v>101</v>
      </c>
      <c r="B110" s="104">
        <f t="shared" si="11"/>
        <v>28</v>
      </c>
      <c r="C110" s="105" t="s">
        <v>93</v>
      </c>
      <c r="D110" s="112" t="s">
        <v>76</v>
      </c>
      <c r="E110" s="106">
        <f t="shared" si="9"/>
        <v>12222.999482066954</v>
      </c>
      <c r="F110" s="106">
        <v>2985.0096127637717</v>
      </c>
      <c r="G110" s="106">
        <v>9237.9898693031828</v>
      </c>
      <c r="H110" s="114">
        <v>2.2400000000000002</v>
      </c>
      <c r="I110" s="108" t="s">
        <v>307</v>
      </c>
      <c r="J110" s="44"/>
      <c r="K110" s="44"/>
      <c r="L110" s="44"/>
      <c r="M110" s="44"/>
    </row>
    <row r="111" spans="1:13" ht="15.6">
      <c r="A111" s="104">
        <f t="shared" si="11"/>
        <v>102</v>
      </c>
      <c r="B111" s="104">
        <f t="shared" si="11"/>
        <v>29</v>
      </c>
      <c r="C111" s="105" t="s">
        <v>94</v>
      </c>
      <c r="D111" s="112" t="s">
        <v>76</v>
      </c>
      <c r="E111" s="106">
        <f t="shared" si="9"/>
        <v>361184.16867010528</v>
      </c>
      <c r="F111" s="106">
        <v>361184.16867010528</v>
      </c>
      <c r="G111" s="106">
        <v>0</v>
      </c>
      <c r="H111" s="114">
        <v>54.52</v>
      </c>
      <c r="I111" s="108" t="s">
        <v>307</v>
      </c>
      <c r="J111" s="44"/>
      <c r="K111" s="44"/>
      <c r="L111" s="44"/>
      <c r="M111" s="44"/>
    </row>
    <row r="112" spans="1:13" ht="15.6">
      <c r="A112" s="104">
        <f t="shared" si="11"/>
        <v>103</v>
      </c>
      <c r="B112" s="104">
        <f t="shared" si="11"/>
        <v>30</v>
      </c>
      <c r="C112" s="105" t="s">
        <v>95</v>
      </c>
      <c r="D112" s="112" t="s">
        <v>76</v>
      </c>
      <c r="E112" s="106">
        <f t="shared" si="9"/>
        <v>16817.056619601826</v>
      </c>
      <c r="F112" s="106">
        <v>6442.3843403190167</v>
      </c>
      <c r="G112" s="106">
        <v>10374.67227928281</v>
      </c>
      <c r="H112" s="114">
        <v>0.87</v>
      </c>
      <c r="I112" s="108" t="s">
        <v>307</v>
      </c>
      <c r="J112" s="44"/>
      <c r="K112" s="44"/>
      <c r="L112" s="44"/>
      <c r="M112" s="44"/>
    </row>
    <row r="113" spans="1:13" ht="15.6">
      <c r="A113" s="104">
        <f t="shared" si="11"/>
        <v>104</v>
      </c>
      <c r="B113" s="104">
        <f t="shared" si="11"/>
        <v>31</v>
      </c>
      <c r="C113" s="105" t="s">
        <v>96</v>
      </c>
      <c r="D113" s="112" t="s">
        <v>76</v>
      </c>
      <c r="E113" s="106">
        <f t="shared" si="9"/>
        <v>7299.391881221055</v>
      </c>
      <c r="F113" s="106">
        <v>1002.6634879972269</v>
      </c>
      <c r="G113" s="106">
        <v>6296.7283932238279</v>
      </c>
      <c r="H113" s="114">
        <v>0.95</v>
      </c>
      <c r="I113" s="108" t="s">
        <v>307</v>
      </c>
      <c r="J113" s="44"/>
      <c r="K113" s="44"/>
      <c r="L113" s="44"/>
      <c r="M113" s="44"/>
    </row>
    <row r="114" spans="1:13" ht="15.6">
      <c r="A114" s="104">
        <f t="shared" si="11"/>
        <v>105</v>
      </c>
      <c r="B114" s="104">
        <f t="shared" si="11"/>
        <v>32</v>
      </c>
      <c r="C114" s="105" t="s">
        <v>97</v>
      </c>
      <c r="D114" s="112" t="s">
        <v>76</v>
      </c>
      <c r="E114" s="106">
        <f t="shared" si="9"/>
        <v>20951.073020322809</v>
      </c>
      <c r="F114" s="106">
        <v>7088.3378648459511</v>
      </c>
      <c r="G114" s="106">
        <v>13862.735155476857</v>
      </c>
      <c r="H114" s="114">
        <v>2.16</v>
      </c>
      <c r="I114" s="108" t="s">
        <v>307</v>
      </c>
      <c r="J114" s="44"/>
      <c r="K114" s="44"/>
      <c r="L114" s="44"/>
      <c r="M114" s="44"/>
    </row>
    <row r="115" spans="1:13" ht="15.6">
      <c r="A115" s="104">
        <f t="shared" ref="A115:B130" si="12">A114+1</f>
        <v>106</v>
      </c>
      <c r="B115" s="104">
        <f t="shared" si="12"/>
        <v>33</v>
      </c>
      <c r="C115" s="105" t="s">
        <v>17</v>
      </c>
      <c r="D115" s="112" t="s">
        <v>16</v>
      </c>
      <c r="E115" s="106">
        <f t="shared" si="9"/>
        <v>40743.246189110905</v>
      </c>
      <c r="F115" s="106">
        <v>15191.8169036319</v>
      </c>
      <c r="G115" s="106">
        <v>25551.429285479004</v>
      </c>
      <c r="H115" s="114">
        <v>13.67</v>
      </c>
      <c r="I115" s="108" t="s">
        <v>307</v>
      </c>
      <c r="J115" s="44"/>
      <c r="K115" s="44"/>
      <c r="L115" s="44"/>
      <c r="M115" s="44"/>
    </row>
    <row r="116" spans="1:13" ht="15.6">
      <c r="A116" s="104">
        <f t="shared" si="12"/>
        <v>107</v>
      </c>
      <c r="B116" s="104">
        <f t="shared" si="12"/>
        <v>34</v>
      </c>
      <c r="C116" s="105" t="s">
        <v>20</v>
      </c>
      <c r="D116" s="112" t="s">
        <v>16</v>
      </c>
      <c r="E116" s="106">
        <f t="shared" si="9"/>
        <v>64432.928375484364</v>
      </c>
      <c r="F116" s="106">
        <v>26045.832138353573</v>
      </c>
      <c r="G116" s="106">
        <v>38387.096237130791</v>
      </c>
      <c r="H116" s="114">
        <v>18.010000000000002</v>
      </c>
      <c r="I116" s="108" t="s">
        <v>307</v>
      </c>
      <c r="J116" s="44"/>
      <c r="K116" s="44"/>
      <c r="L116" s="44"/>
      <c r="M116" s="44"/>
    </row>
    <row r="117" spans="1:13" ht="15.6">
      <c r="A117" s="104">
        <f t="shared" si="12"/>
        <v>108</v>
      </c>
      <c r="B117" s="104">
        <f t="shared" si="12"/>
        <v>35</v>
      </c>
      <c r="C117" s="105" t="s">
        <v>21</v>
      </c>
      <c r="D117" s="112" t="s">
        <v>16</v>
      </c>
      <c r="E117" s="106">
        <f t="shared" si="9"/>
        <v>7307.0659009178853</v>
      </c>
      <c r="F117" s="106">
        <v>1406.6873025065738</v>
      </c>
      <c r="G117" s="106">
        <v>5900.378598411311</v>
      </c>
      <c r="H117" s="114">
        <v>1.74</v>
      </c>
      <c r="I117" s="108" t="s">
        <v>307</v>
      </c>
      <c r="J117" s="44"/>
      <c r="K117" s="44"/>
      <c r="L117" s="44"/>
      <c r="M117" s="44"/>
    </row>
    <row r="118" spans="1:13" ht="15.6">
      <c r="A118" s="104">
        <f t="shared" si="12"/>
        <v>109</v>
      </c>
      <c r="B118" s="104">
        <f t="shared" si="12"/>
        <v>36</v>
      </c>
      <c r="C118" s="105" t="s">
        <v>22</v>
      </c>
      <c r="D118" s="112" t="s">
        <v>16</v>
      </c>
      <c r="E118" s="106">
        <f t="shared" si="9"/>
        <v>12227.245119641815</v>
      </c>
      <c r="F118" s="106">
        <v>1184.923938878575</v>
      </c>
      <c r="G118" s="106">
        <v>11042.32118076324</v>
      </c>
      <c r="H118" s="114">
        <v>1.47</v>
      </c>
      <c r="I118" s="108" t="s">
        <v>307</v>
      </c>
      <c r="J118" s="44"/>
      <c r="K118" s="44"/>
      <c r="L118" s="44"/>
      <c r="M118" s="44"/>
    </row>
    <row r="119" spans="1:13" ht="15.6">
      <c r="A119" s="104">
        <f t="shared" si="12"/>
        <v>110</v>
      </c>
      <c r="B119" s="104">
        <f t="shared" si="12"/>
        <v>37</v>
      </c>
      <c r="C119" s="105" t="s">
        <v>23</v>
      </c>
      <c r="D119" s="112" t="s">
        <v>16</v>
      </c>
      <c r="E119" s="106">
        <f t="shared" si="9"/>
        <v>6591.338166297026</v>
      </c>
      <c r="F119" s="106">
        <v>1372.4443949585918</v>
      </c>
      <c r="G119" s="106">
        <v>5218.8937713384339</v>
      </c>
      <c r="H119" s="114">
        <v>1.26</v>
      </c>
      <c r="I119" s="108" t="s">
        <v>307</v>
      </c>
      <c r="J119" s="44"/>
      <c r="K119" s="44"/>
      <c r="L119" s="44"/>
      <c r="M119" s="44"/>
    </row>
    <row r="120" spans="1:13" ht="15.6">
      <c r="A120" s="104">
        <f t="shared" si="12"/>
        <v>111</v>
      </c>
      <c r="B120" s="104">
        <f t="shared" si="12"/>
        <v>38</v>
      </c>
      <c r="C120" s="105" t="s">
        <v>24</v>
      </c>
      <c r="D120" s="112" t="s">
        <v>16</v>
      </c>
      <c r="E120" s="106">
        <f t="shared" si="9"/>
        <v>6235.1997407249364</v>
      </c>
      <c r="F120" s="106">
        <v>3847.8931201393848</v>
      </c>
      <c r="G120" s="106">
        <v>2387.3066205855516</v>
      </c>
      <c r="H120" s="114">
        <v>0.4</v>
      </c>
      <c r="I120" s="108" t="s">
        <v>307</v>
      </c>
      <c r="J120" s="44"/>
      <c r="K120" s="44"/>
      <c r="L120" s="44"/>
      <c r="M120" s="44"/>
    </row>
    <row r="121" spans="1:13" ht="15.6">
      <c r="A121" s="104">
        <f t="shared" si="12"/>
        <v>112</v>
      </c>
      <c r="B121" s="104">
        <f t="shared" si="12"/>
        <v>39</v>
      </c>
      <c r="C121" s="105" t="s">
        <v>109</v>
      </c>
      <c r="D121" s="112" t="s">
        <v>98</v>
      </c>
      <c r="E121" s="106">
        <f t="shared" si="9"/>
        <v>7837.0778367164603</v>
      </c>
      <c r="F121" s="106">
        <v>2814.5734093352507</v>
      </c>
      <c r="G121" s="106">
        <v>5022.5044273812091</v>
      </c>
      <c r="H121" s="114">
        <v>0.78</v>
      </c>
      <c r="I121" s="108" t="s">
        <v>307</v>
      </c>
      <c r="J121" s="44"/>
      <c r="K121" s="44"/>
      <c r="L121" s="44"/>
      <c r="M121" s="44"/>
    </row>
    <row r="122" spans="1:13" ht="15.6">
      <c r="A122" s="104">
        <f t="shared" si="12"/>
        <v>113</v>
      </c>
      <c r="B122" s="104">
        <f t="shared" si="12"/>
        <v>40</v>
      </c>
      <c r="C122" s="105" t="s">
        <v>112</v>
      </c>
      <c r="D122" s="112" t="s">
        <v>98</v>
      </c>
      <c r="E122" s="106">
        <f t="shared" si="9"/>
        <v>4330.7502720587072</v>
      </c>
      <c r="F122" s="106">
        <v>943.41709689710308</v>
      </c>
      <c r="G122" s="106">
        <v>3387.3331751616042</v>
      </c>
      <c r="H122" s="114">
        <v>1.1000000000000001</v>
      </c>
      <c r="I122" s="108" t="s">
        <v>307</v>
      </c>
      <c r="J122" s="44"/>
      <c r="K122" s="44"/>
      <c r="L122" s="44"/>
      <c r="M122" s="44"/>
    </row>
    <row r="123" spans="1:13" ht="15.6">
      <c r="A123" s="104">
        <f t="shared" si="12"/>
        <v>114</v>
      </c>
      <c r="B123" s="104">
        <f t="shared" si="12"/>
        <v>41</v>
      </c>
      <c r="C123" s="105" t="s">
        <v>113</v>
      </c>
      <c r="D123" s="112" t="s">
        <v>98</v>
      </c>
      <c r="E123" s="106">
        <f t="shared" si="9"/>
        <v>2862.3608572360472</v>
      </c>
      <c r="F123" s="106">
        <v>1318.6113721481529</v>
      </c>
      <c r="G123" s="106">
        <v>1543.7494850878943</v>
      </c>
      <c r="H123" s="114">
        <v>0.37</v>
      </c>
      <c r="I123" s="108" t="s">
        <v>307</v>
      </c>
      <c r="J123" s="44"/>
      <c r="K123" s="44"/>
      <c r="L123" s="44"/>
      <c r="M123" s="44"/>
    </row>
    <row r="124" spans="1:13" ht="15.6">
      <c r="A124" s="104">
        <f t="shared" si="12"/>
        <v>115</v>
      </c>
      <c r="B124" s="104">
        <f t="shared" si="12"/>
        <v>42</v>
      </c>
      <c r="C124" s="105" t="s">
        <v>114</v>
      </c>
      <c r="D124" s="112" t="s">
        <v>98</v>
      </c>
      <c r="E124" s="106">
        <f t="shared" si="9"/>
        <v>3852.3632931332813</v>
      </c>
      <c r="F124" s="106">
        <v>1261.8578103711131</v>
      </c>
      <c r="G124" s="106">
        <v>2590.505482762168</v>
      </c>
      <c r="H124" s="114">
        <v>0.41</v>
      </c>
      <c r="I124" s="108" t="s">
        <v>307</v>
      </c>
      <c r="J124" s="44"/>
      <c r="K124" s="44"/>
      <c r="L124" s="44"/>
      <c r="M124" s="44"/>
    </row>
    <row r="125" spans="1:13" ht="15.6">
      <c r="A125" s="104">
        <f t="shared" si="12"/>
        <v>116</v>
      </c>
      <c r="B125" s="104">
        <f t="shared" si="12"/>
        <v>43</v>
      </c>
      <c r="C125" s="105" t="s">
        <v>115</v>
      </c>
      <c r="D125" s="112" t="s">
        <v>98</v>
      </c>
      <c r="E125" s="106">
        <f t="shared" si="9"/>
        <v>6104.2215270262168</v>
      </c>
      <c r="F125" s="106">
        <v>1553.6702552708821</v>
      </c>
      <c r="G125" s="106">
        <v>4550.5512717553347</v>
      </c>
      <c r="H125" s="114">
        <v>0.24</v>
      </c>
      <c r="I125" s="108" t="s">
        <v>307</v>
      </c>
      <c r="J125" s="44"/>
      <c r="K125" s="44"/>
      <c r="L125" s="44"/>
      <c r="M125" s="44"/>
    </row>
    <row r="126" spans="1:13" ht="15.6">
      <c r="A126" s="104">
        <f t="shared" si="12"/>
        <v>117</v>
      </c>
      <c r="B126" s="104">
        <f t="shared" si="12"/>
        <v>44</v>
      </c>
      <c r="C126" s="105" t="s">
        <v>116</v>
      </c>
      <c r="D126" s="112" t="s">
        <v>98</v>
      </c>
      <c r="E126" s="106">
        <f t="shared" si="9"/>
        <v>642.76962684477212</v>
      </c>
      <c r="F126" s="106">
        <v>549.76139560454521</v>
      </c>
      <c r="G126" s="106">
        <v>93.008231240226905</v>
      </c>
      <c r="H126" s="114">
        <v>0.09</v>
      </c>
      <c r="I126" s="108" t="s">
        <v>307</v>
      </c>
      <c r="J126" s="44"/>
      <c r="K126" s="44"/>
      <c r="L126" s="44"/>
      <c r="M126" s="44"/>
    </row>
    <row r="127" spans="1:13" ht="15.6">
      <c r="A127" s="104">
        <f t="shared" si="12"/>
        <v>118</v>
      </c>
      <c r="B127" s="104">
        <f t="shared" si="12"/>
        <v>45</v>
      </c>
      <c r="C127" s="105" t="s">
        <v>117</v>
      </c>
      <c r="D127" s="112" t="s">
        <v>98</v>
      </c>
      <c r="E127" s="106">
        <f t="shared" si="9"/>
        <v>2774.3082215738864</v>
      </c>
      <c r="F127" s="106">
        <v>416.63167714252802</v>
      </c>
      <c r="G127" s="106">
        <v>2357.6765444313583</v>
      </c>
      <c r="H127" s="114">
        <v>7.0000000000000007E-2</v>
      </c>
      <c r="I127" s="108" t="s">
        <v>307</v>
      </c>
      <c r="J127" s="44"/>
      <c r="K127" s="44"/>
      <c r="L127" s="44"/>
      <c r="M127" s="44"/>
    </row>
    <row r="128" spans="1:13" ht="15.6">
      <c r="A128" s="104">
        <f t="shared" si="12"/>
        <v>119</v>
      </c>
      <c r="B128" s="104">
        <f t="shared" si="12"/>
        <v>46</v>
      </c>
      <c r="C128" s="105" t="s">
        <v>60</v>
      </c>
      <c r="D128" s="112" t="s">
        <v>59</v>
      </c>
      <c r="E128" s="106">
        <f t="shared" si="9"/>
        <v>51992.238222007654</v>
      </c>
      <c r="F128" s="106">
        <v>42065.530384081467</v>
      </c>
      <c r="G128" s="106">
        <v>9926.7078379261875</v>
      </c>
      <c r="H128" s="114">
        <v>27.64</v>
      </c>
      <c r="I128" s="108" t="s">
        <v>307</v>
      </c>
      <c r="J128" s="44"/>
      <c r="K128" s="44"/>
      <c r="L128" s="44"/>
      <c r="M128" s="44"/>
    </row>
    <row r="129" spans="1:13" ht="15.6">
      <c r="A129" s="104">
        <f t="shared" si="12"/>
        <v>120</v>
      </c>
      <c r="B129" s="104">
        <f t="shared" si="12"/>
        <v>47</v>
      </c>
      <c r="C129" s="105" t="s">
        <v>61</v>
      </c>
      <c r="D129" s="112" t="s">
        <v>59</v>
      </c>
      <c r="E129" s="106">
        <f t="shared" si="9"/>
        <v>13655.215896893742</v>
      </c>
      <c r="F129" s="106">
        <v>2756.6166681725022</v>
      </c>
      <c r="G129" s="106">
        <v>10898.599228721239</v>
      </c>
      <c r="H129" s="114">
        <v>0.66</v>
      </c>
      <c r="I129" s="108" t="s">
        <v>307</v>
      </c>
      <c r="J129" s="44"/>
      <c r="K129" s="44"/>
      <c r="L129" s="44"/>
      <c r="M129" s="44"/>
    </row>
    <row r="130" spans="1:13" ht="15.6">
      <c r="A130" s="104">
        <f t="shared" si="12"/>
        <v>121</v>
      </c>
      <c r="B130" s="104">
        <f t="shared" si="12"/>
        <v>48</v>
      </c>
      <c r="C130" s="105" t="s">
        <v>62</v>
      </c>
      <c r="D130" s="112" t="s">
        <v>59</v>
      </c>
      <c r="E130" s="106">
        <f t="shared" si="9"/>
        <v>4417.4672523603003</v>
      </c>
      <c r="F130" s="106">
        <v>313.98220600609505</v>
      </c>
      <c r="G130" s="106">
        <v>4103.4850463542052</v>
      </c>
      <c r="H130" s="114">
        <v>0.46</v>
      </c>
      <c r="I130" s="108" t="s">
        <v>307</v>
      </c>
      <c r="J130" s="44"/>
      <c r="K130" s="44"/>
      <c r="L130" s="44"/>
      <c r="M130" s="44"/>
    </row>
    <row r="131" spans="1:13" ht="15.6">
      <c r="A131" s="104">
        <f t="shared" ref="A131:B146" si="13">A130+1</f>
        <v>122</v>
      </c>
      <c r="B131" s="104">
        <f t="shared" si="13"/>
        <v>49</v>
      </c>
      <c r="C131" s="105" t="s">
        <v>63</v>
      </c>
      <c r="D131" s="112" t="s">
        <v>59</v>
      </c>
      <c r="E131" s="106">
        <f t="shared" si="9"/>
        <v>10981.430703661019</v>
      </c>
      <c r="F131" s="106">
        <v>1947.9593275450104</v>
      </c>
      <c r="G131" s="106">
        <v>9033.4713761160092</v>
      </c>
      <c r="H131" s="114">
        <v>0.11</v>
      </c>
      <c r="I131" s="108" t="s">
        <v>307</v>
      </c>
      <c r="J131" s="44"/>
      <c r="K131" s="44"/>
      <c r="L131" s="44"/>
      <c r="M131" s="44"/>
    </row>
    <row r="132" spans="1:13" ht="15.6">
      <c r="A132" s="104">
        <f t="shared" si="13"/>
        <v>123</v>
      </c>
      <c r="B132" s="104">
        <f t="shared" si="13"/>
        <v>50</v>
      </c>
      <c r="C132" s="105" t="s">
        <v>64</v>
      </c>
      <c r="D132" s="112" t="s">
        <v>59</v>
      </c>
      <c r="E132" s="106">
        <f t="shared" si="9"/>
        <v>4105.7567507039912</v>
      </c>
      <c r="F132" s="106">
        <v>851.78943477373537</v>
      </c>
      <c r="G132" s="106">
        <v>3253.9673159302556</v>
      </c>
      <c r="H132" s="114">
        <v>0.32</v>
      </c>
      <c r="I132" s="108" t="s">
        <v>307</v>
      </c>
      <c r="J132" s="44"/>
      <c r="K132" s="44"/>
      <c r="L132" s="44"/>
      <c r="M132" s="44"/>
    </row>
    <row r="133" spans="1:13" ht="15.6">
      <c r="A133" s="104">
        <f t="shared" si="13"/>
        <v>124</v>
      </c>
      <c r="B133" s="104">
        <f t="shared" si="13"/>
        <v>51</v>
      </c>
      <c r="C133" s="105" t="s">
        <v>65</v>
      </c>
      <c r="D133" s="112" t="s">
        <v>59</v>
      </c>
      <c r="E133" s="106">
        <f t="shared" si="9"/>
        <v>9065.992797492785</v>
      </c>
      <c r="F133" s="106">
        <v>5324.7145755592728</v>
      </c>
      <c r="G133" s="106">
        <v>3741.2782219335122</v>
      </c>
      <c r="H133" s="114">
        <v>2</v>
      </c>
      <c r="I133" s="108" t="s">
        <v>307</v>
      </c>
      <c r="J133" s="44"/>
      <c r="K133" s="44"/>
      <c r="L133" s="44"/>
      <c r="M133" s="44"/>
    </row>
    <row r="134" spans="1:13" ht="15.6">
      <c r="A134" s="104">
        <f t="shared" si="13"/>
        <v>125</v>
      </c>
      <c r="B134" s="104">
        <f t="shared" si="13"/>
        <v>52</v>
      </c>
      <c r="C134" s="105" t="s">
        <v>66</v>
      </c>
      <c r="D134" s="112" t="s">
        <v>59</v>
      </c>
      <c r="E134" s="106">
        <f t="shared" si="9"/>
        <v>8753.6557681219492</v>
      </c>
      <c r="F134" s="106">
        <v>777.96643222892044</v>
      </c>
      <c r="G134" s="106">
        <v>7975.6893358930283</v>
      </c>
      <c r="H134" s="114">
        <v>0.18</v>
      </c>
      <c r="I134" s="108" t="s">
        <v>307</v>
      </c>
      <c r="J134" s="44"/>
      <c r="K134" s="44"/>
      <c r="L134" s="44"/>
      <c r="M134" s="44"/>
    </row>
    <row r="135" spans="1:13" ht="15.6">
      <c r="A135" s="104">
        <f t="shared" si="13"/>
        <v>126</v>
      </c>
      <c r="B135" s="104">
        <f t="shared" si="13"/>
        <v>53</v>
      </c>
      <c r="C135" s="105" t="s">
        <v>67</v>
      </c>
      <c r="D135" s="112" t="s">
        <v>59</v>
      </c>
      <c r="E135" s="106">
        <f t="shared" si="9"/>
        <v>9103.5970249507354</v>
      </c>
      <c r="F135" s="106">
        <v>2644.1848272795951</v>
      </c>
      <c r="G135" s="106">
        <v>6459.4121976711403</v>
      </c>
      <c r="H135" s="114">
        <v>2.41</v>
      </c>
      <c r="I135" s="108" t="s">
        <v>307</v>
      </c>
      <c r="J135" s="44"/>
      <c r="K135" s="44"/>
      <c r="L135" s="44"/>
      <c r="M135" s="44"/>
    </row>
    <row r="136" spans="1:13" ht="15.6">
      <c r="A136" s="104">
        <f t="shared" si="13"/>
        <v>127</v>
      </c>
      <c r="B136" s="104">
        <f t="shared" si="13"/>
        <v>54</v>
      </c>
      <c r="C136" s="105" t="s">
        <v>68</v>
      </c>
      <c r="D136" s="112" t="s">
        <v>59</v>
      </c>
      <c r="E136" s="106">
        <f t="shared" si="9"/>
        <v>53564.776138328467</v>
      </c>
      <c r="F136" s="106">
        <v>34241.003706634416</v>
      </c>
      <c r="G136" s="106">
        <v>19323.772431694051</v>
      </c>
      <c r="H136" s="114">
        <v>1.66</v>
      </c>
      <c r="I136" s="108" t="s">
        <v>307</v>
      </c>
      <c r="J136" s="44"/>
      <c r="K136" s="44"/>
      <c r="L136" s="44"/>
      <c r="M136" s="44"/>
    </row>
    <row r="137" spans="1:13" ht="15.6">
      <c r="A137" s="104">
        <f t="shared" si="13"/>
        <v>128</v>
      </c>
      <c r="B137" s="104">
        <f t="shared" si="13"/>
        <v>55</v>
      </c>
      <c r="C137" s="105" t="s">
        <v>69</v>
      </c>
      <c r="D137" s="112" t="s">
        <v>59</v>
      </c>
      <c r="E137" s="106">
        <f t="shared" si="9"/>
        <v>19339.700308072639</v>
      </c>
      <c r="F137" s="106">
        <v>6037.1257730417728</v>
      </c>
      <c r="G137" s="106">
        <v>13302.574535030866</v>
      </c>
      <c r="H137" s="114">
        <v>3.53</v>
      </c>
      <c r="I137" s="108" t="s">
        <v>307</v>
      </c>
      <c r="J137" s="44"/>
      <c r="K137" s="44"/>
      <c r="L137" s="44"/>
      <c r="M137" s="44"/>
    </row>
    <row r="138" spans="1:13" ht="15.6">
      <c r="A138" s="104">
        <f t="shared" si="13"/>
        <v>129</v>
      </c>
      <c r="B138" s="104">
        <f t="shared" si="13"/>
        <v>56</v>
      </c>
      <c r="C138" s="105" t="s">
        <v>183</v>
      </c>
      <c r="D138" s="112" t="s">
        <v>183</v>
      </c>
      <c r="E138" s="106">
        <f t="shared" si="9"/>
        <v>288587.59872284648</v>
      </c>
      <c r="F138" s="106">
        <v>288587.59872284648</v>
      </c>
      <c r="G138" s="106">
        <v>0</v>
      </c>
      <c r="H138" s="114">
        <v>513.84</v>
      </c>
      <c r="I138" s="108" t="s">
        <v>307</v>
      </c>
      <c r="J138" s="44"/>
      <c r="K138" s="44"/>
      <c r="L138" s="44"/>
      <c r="M138" s="44"/>
    </row>
    <row r="139" spans="1:13" ht="15.6">
      <c r="A139" s="104">
        <f t="shared" si="13"/>
        <v>130</v>
      </c>
      <c r="B139" s="104">
        <f t="shared" si="13"/>
        <v>57</v>
      </c>
      <c r="C139" s="105" t="s">
        <v>186</v>
      </c>
      <c r="D139" s="112" t="s">
        <v>183</v>
      </c>
      <c r="E139" s="106">
        <f t="shared" si="9"/>
        <v>235166.64827939996</v>
      </c>
      <c r="F139" s="106">
        <v>235166.64827939996</v>
      </c>
      <c r="G139" s="106">
        <v>0</v>
      </c>
      <c r="H139" s="114">
        <v>163.68</v>
      </c>
      <c r="I139" s="108" t="s">
        <v>307</v>
      </c>
      <c r="J139" s="44"/>
      <c r="K139" s="44"/>
      <c r="L139" s="44"/>
      <c r="M139" s="44"/>
    </row>
    <row r="140" spans="1:13" ht="15.6">
      <c r="A140" s="104">
        <f t="shared" si="13"/>
        <v>131</v>
      </c>
      <c r="B140" s="104">
        <f t="shared" si="13"/>
        <v>58</v>
      </c>
      <c r="C140" s="105" t="s">
        <v>187</v>
      </c>
      <c r="D140" s="112" t="s">
        <v>183</v>
      </c>
      <c r="E140" s="106">
        <f t="shared" si="9"/>
        <v>113747.05456588756</v>
      </c>
      <c r="F140" s="106">
        <v>113747.05456588756</v>
      </c>
      <c r="G140" s="106">
        <v>0</v>
      </c>
      <c r="H140" s="114">
        <v>63.02</v>
      </c>
      <c r="I140" s="108" t="s">
        <v>307</v>
      </c>
      <c r="J140" s="44"/>
      <c r="K140" s="44"/>
      <c r="L140" s="44"/>
      <c r="M140" s="44"/>
    </row>
    <row r="141" spans="1:13" ht="15.6">
      <c r="A141" s="104">
        <f t="shared" si="13"/>
        <v>132</v>
      </c>
      <c r="B141" s="104">
        <f t="shared" si="13"/>
        <v>59</v>
      </c>
      <c r="C141" s="105" t="s">
        <v>188</v>
      </c>
      <c r="D141" s="112" t="s">
        <v>183</v>
      </c>
      <c r="E141" s="106">
        <f t="shared" si="9"/>
        <v>143805.24268056705</v>
      </c>
      <c r="F141" s="106">
        <v>143805.24268056705</v>
      </c>
      <c r="G141" s="106">
        <v>0</v>
      </c>
      <c r="H141" s="114">
        <v>88.58</v>
      </c>
      <c r="I141" s="108" t="s">
        <v>307</v>
      </c>
      <c r="J141" s="44"/>
      <c r="K141" s="44"/>
      <c r="L141" s="44"/>
      <c r="M141" s="44"/>
    </row>
    <row r="142" spans="1:13" ht="15.6">
      <c r="A142" s="104">
        <f t="shared" si="13"/>
        <v>133</v>
      </c>
      <c r="B142" s="104">
        <f t="shared" si="13"/>
        <v>60</v>
      </c>
      <c r="C142" s="105" t="s">
        <v>189</v>
      </c>
      <c r="D142" s="112" t="s">
        <v>183</v>
      </c>
      <c r="E142" s="106">
        <f t="shared" si="9"/>
        <v>140796.62918931647</v>
      </c>
      <c r="F142" s="106">
        <v>140796.62918931647</v>
      </c>
      <c r="G142" s="106">
        <v>0</v>
      </c>
      <c r="H142" s="114">
        <v>34.28</v>
      </c>
      <c r="I142" s="108" t="s">
        <v>307</v>
      </c>
      <c r="J142" s="44"/>
      <c r="K142" s="44"/>
      <c r="L142" s="44"/>
      <c r="M142" s="44"/>
    </row>
    <row r="143" spans="1:13" ht="15.6">
      <c r="A143" s="104">
        <f t="shared" si="13"/>
        <v>134</v>
      </c>
      <c r="B143" s="104">
        <f t="shared" si="13"/>
        <v>61</v>
      </c>
      <c r="C143" s="105" t="s">
        <v>190</v>
      </c>
      <c r="D143" s="112" t="s">
        <v>183</v>
      </c>
      <c r="E143" s="106">
        <f t="shared" si="9"/>
        <v>71729.279338152221</v>
      </c>
      <c r="F143" s="106">
        <v>71729.279338152221</v>
      </c>
      <c r="G143" s="106">
        <v>0</v>
      </c>
      <c r="H143" s="114">
        <v>34.28</v>
      </c>
      <c r="I143" s="108" t="s">
        <v>307</v>
      </c>
      <c r="J143" s="44"/>
      <c r="K143" s="44"/>
      <c r="L143" s="44"/>
      <c r="M143" s="44"/>
    </row>
    <row r="144" spans="1:13" ht="15.6">
      <c r="A144" s="104">
        <f t="shared" si="13"/>
        <v>135</v>
      </c>
      <c r="B144" s="104">
        <f t="shared" si="13"/>
        <v>62</v>
      </c>
      <c r="C144" s="105" t="s">
        <v>191</v>
      </c>
      <c r="D144" s="112" t="s">
        <v>183</v>
      </c>
      <c r="E144" s="106">
        <f t="shared" si="9"/>
        <v>149546.48986547277</v>
      </c>
      <c r="F144" s="106">
        <v>149546.48986547277</v>
      </c>
      <c r="G144" s="106">
        <v>0</v>
      </c>
      <c r="H144" s="114">
        <v>66.59</v>
      </c>
      <c r="I144" s="108" t="s">
        <v>307</v>
      </c>
      <c r="J144" s="44"/>
      <c r="K144" s="44"/>
      <c r="L144" s="44"/>
      <c r="M144" s="44"/>
    </row>
    <row r="145" spans="1:13" ht="15.6">
      <c r="A145" s="104">
        <f t="shared" si="13"/>
        <v>136</v>
      </c>
      <c r="B145" s="104">
        <f t="shared" si="13"/>
        <v>63</v>
      </c>
      <c r="C145" s="105" t="s">
        <v>192</v>
      </c>
      <c r="D145" s="112" t="s">
        <v>183</v>
      </c>
      <c r="E145" s="106">
        <f t="shared" ref="E145:E164" si="14">G145+F145</f>
        <v>41617.363285910586</v>
      </c>
      <c r="F145" s="106">
        <v>41617.363285910586</v>
      </c>
      <c r="G145" s="106">
        <v>0</v>
      </c>
      <c r="H145" s="114">
        <v>17.48</v>
      </c>
      <c r="I145" s="108" t="s">
        <v>307</v>
      </c>
      <c r="J145" s="44"/>
      <c r="K145" s="44"/>
      <c r="L145" s="44"/>
      <c r="M145" s="44"/>
    </row>
    <row r="146" spans="1:13" ht="15.6">
      <c r="A146" s="104">
        <f t="shared" si="13"/>
        <v>137</v>
      </c>
      <c r="B146" s="104">
        <f t="shared" si="13"/>
        <v>64</v>
      </c>
      <c r="C146" s="105" t="s">
        <v>193</v>
      </c>
      <c r="D146" s="112" t="s">
        <v>183</v>
      </c>
      <c r="E146" s="106">
        <f t="shared" si="14"/>
        <v>14924.741027054097</v>
      </c>
      <c r="F146" s="106">
        <v>11202.860899298386</v>
      </c>
      <c r="G146" s="106">
        <v>3721.88012775571</v>
      </c>
      <c r="H146" s="114">
        <v>2.17</v>
      </c>
      <c r="I146" s="108" t="s">
        <v>307</v>
      </c>
      <c r="J146" s="44"/>
      <c r="K146" s="44"/>
      <c r="L146" s="44"/>
      <c r="M146" s="44"/>
    </row>
    <row r="147" spans="1:13" ht="15.6">
      <c r="A147" s="104">
        <f t="shared" ref="A147:B162" si="15">A146+1</f>
        <v>138</v>
      </c>
      <c r="B147" s="104">
        <f t="shared" si="15"/>
        <v>65</v>
      </c>
      <c r="C147" s="105" t="s">
        <v>194</v>
      </c>
      <c r="D147" s="112" t="s">
        <v>183</v>
      </c>
      <c r="E147" s="106">
        <f t="shared" si="14"/>
        <v>196131.13705806129</v>
      </c>
      <c r="F147" s="106">
        <v>196131.13705806129</v>
      </c>
      <c r="G147" s="106">
        <v>0</v>
      </c>
      <c r="H147" s="114">
        <v>33.82</v>
      </c>
      <c r="I147" s="108" t="s">
        <v>307</v>
      </c>
      <c r="J147" s="44"/>
      <c r="K147" s="44"/>
      <c r="L147" s="44"/>
      <c r="M147" s="44"/>
    </row>
    <row r="148" spans="1:13" ht="15.6">
      <c r="A148" s="104">
        <f t="shared" si="15"/>
        <v>139</v>
      </c>
      <c r="B148" s="104">
        <f t="shared" si="15"/>
        <v>66</v>
      </c>
      <c r="C148" s="105" t="s">
        <v>195</v>
      </c>
      <c r="D148" s="112" t="s">
        <v>183</v>
      </c>
      <c r="E148" s="106">
        <f t="shared" si="14"/>
        <v>21550.387990088129</v>
      </c>
      <c r="F148" s="106">
        <v>19909.531127640003</v>
      </c>
      <c r="G148" s="106">
        <v>1640.8568624481268</v>
      </c>
      <c r="H148" s="114">
        <v>14.13</v>
      </c>
      <c r="I148" s="108" t="s">
        <v>307</v>
      </c>
      <c r="J148" s="44"/>
      <c r="K148" s="44"/>
      <c r="L148" s="44"/>
      <c r="M148" s="44"/>
    </row>
    <row r="149" spans="1:13" ht="15.6">
      <c r="A149" s="104">
        <f t="shared" si="15"/>
        <v>140</v>
      </c>
      <c r="B149" s="104">
        <f t="shared" si="15"/>
        <v>67</v>
      </c>
      <c r="C149" s="105" t="s">
        <v>196</v>
      </c>
      <c r="D149" s="112" t="s">
        <v>183</v>
      </c>
      <c r="E149" s="106">
        <f t="shared" si="14"/>
        <v>82090.765686914063</v>
      </c>
      <c r="F149" s="106">
        <v>82090.765686914063</v>
      </c>
      <c r="G149" s="106">
        <v>0</v>
      </c>
      <c r="H149" s="114">
        <v>32.69</v>
      </c>
      <c r="I149" s="108" t="s">
        <v>307</v>
      </c>
      <c r="J149" s="44"/>
      <c r="K149" s="44"/>
      <c r="L149" s="44"/>
      <c r="M149" s="44"/>
    </row>
    <row r="150" spans="1:13" ht="15.6">
      <c r="A150" s="104">
        <f t="shared" si="15"/>
        <v>141</v>
      </c>
      <c r="B150" s="104">
        <f t="shared" si="15"/>
        <v>68</v>
      </c>
      <c r="C150" s="105" t="s">
        <v>197</v>
      </c>
      <c r="D150" s="112" t="s">
        <v>183</v>
      </c>
      <c r="E150" s="106">
        <f t="shared" si="14"/>
        <v>24473.747734986708</v>
      </c>
      <c r="F150" s="106">
        <v>16756.306738419778</v>
      </c>
      <c r="G150" s="106">
        <v>7717.4409965669292</v>
      </c>
      <c r="H150" s="114">
        <v>4.0599999999999996</v>
      </c>
      <c r="I150" s="108" t="s">
        <v>307</v>
      </c>
      <c r="J150" s="44"/>
      <c r="K150" s="44"/>
      <c r="L150" s="44"/>
      <c r="M150" s="44"/>
    </row>
    <row r="151" spans="1:13" ht="15.6">
      <c r="A151" s="104">
        <f t="shared" si="15"/>
        <v>142</v>
      </c>
      <c r="B151" s="104">
        <f t="shared" si="15"/>
        <v>69</v>
      </c>
      <c r="C151" s="105" t="s">
        <v>199</v>
      </c>
      <c r="D151" s="112" t="s">
        <v>183</v>
      </c>
      <c r="E151" s="106">
        <f t="shared" si="14"/>
        <v>31588.298575225275</v>
      </c>
      <c r="F151" s="106">
        <v>25957.035226207001</v>
      </c>
      <c r="G151" s="106">
        <v>5631.2633490182743</v>
      </c>
      <c r="H151" s="114">
        <v>11.05</v>
      </c>
      <c r="I151" s="108" t="s">
        <v>307</v>
      </c>
      <c r="J151" s="44"/>
      <c r="K151" s="44"/>
      <c r="L151" s="44"/>
      <c r="M151" s="44"/>
    </row>
    <row r="152" spans="1:13" ht="15.6">
      <c r="A152" s="104">
        <f t="shared" si="15"/>
        <v>143</v>
      </c>
      <c r="B152" s="104">
        <f t="shared" si="15"/>
        <v>70</v>
      </c>
      <c r="C152" s="105" t="s">
        <v>200</v>
      </c>
      <c r="D152" s="112" t="s">
        <v>183</v>
      </c>
      <c r="E152" s="106">
        <f t="shared" si="14"/>
        <v>12189.169523434466</v>
      </c>
      <c r="F152" s="106">
        <v>5417.1285447717437</v>
      </c>
      <c r="G152" s="106">
        <v>6772.0409786627224</v>
      </c>
      <c r="H152" s="114">
        <v>0.25</v>
      </c>
      <c r="I152" s="108" t="s">
        <v>307</v>
      </c>
      <c r="J152" s="44"/>
      <c r="K152" s="44"/>
      <c r="L152" s="44"/>
      <c r="M152" s="44"/>
    </row>
    <row r="153" spans="1:13" ht="15.6">
      <c r="A153" s="104">
        <f t="shared" si="15"/>
        <v>144</v>
      </c>
      <c r="B153" s="104">
        <f t="shared" si="15"/>
        <v>71</v>
      </c>
      <c r="C153" s="105" t="s">
        <v>201</v>
      </c>
      <c r="D153" s="112" t="s">
        <v>183</v>
      </c>
      <c r="E153" s="106">
        <f t="shared" si="14"/>
        <v>84755.418824994253</v>
      </c>
      <c r="F153" s="106">
        <v>84755.418824994253</v>
      </c>
      <c r="G153" s="106">
        <v>0</v>
      </c>
      <c r="H153" s="114">
        <v>39.93</v>
      </c>
      <c r="I153" s="108" t="s">
        <v>307</v>
      </c>
      <c r="J153" s="44"/>
      <c r="K153" s="44"/>
      <c r="L153" s="44"/>
      <c r="M153" s="44"/>
    </row>
    <row r="154" spans="1:13" ht="15.6">
      <c r="A154" s="104">
        <f t="shared" si="15"/>
        <v>145</v>
      </c>
      <c r="B154" s="104">
        <f t="shared" si="15"/>
        <v>72</v>
      </c>
      <c r="C154" s="105" t="s">
        <v>203</v>
      </c>
      <c r="D154" s="112" t="s">
        <v>202</v>
      </c>
      <c r="E154" s="106">
        <f t="shared" si="14"/>
        <v>14919.17234519476</v>
      </c>
      <c r="F154" s="106">
        <v>6824.3451301664554</v>
      </c>
      <c r="G154" s="106">
        <v>8094.8272150283046</v>
      </c>
      <c r="H154" s="114">
        <v>3.89</v>
      </c>
      <c r="I154" s="108" t="s">
        <v>307</v>
      </c>
      <c r="J154" s="44"/>
      <c r="K154" s="44"/>
      <c r="L154" s="44"/>
      <c r="M154" s="44"/>
    </row>
    <row r="155" spans="1:13" ht="15.6">
      <c r="A155" s="104">
        <f t="shared" si="15"/>
        <v>146</v>
      </c>
      <c r="B155" s="104">
        <f t="shared" si="15"/>
        <v>73</v>
      </c>
      <c r="C155" s="105" t="s">
        <v>204</v>
      </c>
      <c r="D155" s="112" t="s">
        <v>202</v>
      </c>
      <c r="E155" s="106">
        <f t="shared" si="14"/>
        <v>18373.776451300884</v>
      </c>
      <c r="F155" s="106">
        <v>4956.8094944328786</v>
      </c>
      <c r="G155" s="106">
        <v>13416.966956868006</v>
      </c>
      <c r="H155" s="114">
        <v>3.36</v>
      </c>
      <c r="I155" s="108" t="s">
        <v>307</v>
      </c>
      <c r="J155" s="44"/>
      <c r="K155" s="44"/>
      <c r="L155" s="44"/>
      <c r="M155" s="44"/>
    </row>
    <row r="156" spans="1:13" ht="15.6">
      <c r="A156" s="104">
        <f t="shared" si="15"/>
        <v>147</v>
      </c>
      <c r="B156" s="104">
        <f t="shared" si="15"/>
        <v>74</v>
      </c>
      <c r="C156" s="105" t="s">
        <v>205</v>
      </c>
      <c r="D156" s="112" t="s">
        <v>202</v>
      </c>
      <c r="E156" s="106">
        <f t="shared" si="14"/>
        <v>6500.2678352952953</v>
      </c>
      <c r="F156" s="106">
        <v>1976.5840067314052</v>
      </c>
      <c r="G156" s="106">
        <v>4523.6838285638896</v>
      </c>
      <c r="H156" s="114">
        <v>1.46</v>
      </c>
      <c r="I156" s="108" t="s">
        <v>307</v>
      </c>
      <c r="J156" s="44"/>
      <c r="K156" s="44"/>
      <c r="L156" s="44"/>
      <c r="M156" s="44"/>
    </row>
    <row r="157" spans="1:13" ht="15.6">
      <c r="A157" s="104">
        <f t="shared" si="15"/>
        <v>148</v>
      </c>
      <c r="B157" s="104">
        <f t="shared" si="15"/>
        <v>75</v>
      </c>
      <c r="C157" s="105" t="s">
        <v>206</v>
      </c>
      <c r="D157" s="112" t="s">
        <v>202</v>
      </c>
      <c r="E157" s="106">
        <f t="shared" si="14"/>
        <v>6237.7852869645267</v>
      </c>
      <c r="F157" s="106">
        <v>2598.2162559784206</v>
      </c>
      <c r="G157" s="106">
        <v>3639.5690309861061</v>
      </c>
      <c r="H157" s="114">
        <v>1.1399999999999999</v>
      </c>
      <c r="I157" s="108" t="s">
        <v>307</v>
      </c>
      <c r="J157" s="44"/>
      <c r="K157" s="44"/>
      <c r="L157" s="44"/>
      <c r="M157" s="44"/>
    </row>
    <row r="158" spans="1:13" ht="15.6">
      <c r="A158" s="104">
        <f t="shared" si="15"/>
        <v>149</v>
      </c>
      <c r="B158" s="104">
        <f t="shared" si="15"/>
        <v>76</v>
      </c>
      <c r="C158" s="105" t="s">
        <v>207</v>
      </c>
      <c r="D158" s="112" t="s">
        <v>202</v>
      </c>
      <c r="E158" s="106">
        <f t="shared" si="14"/>
        <v>6793.9201526609668</v>
      </c>
      <c r="F158" s="106">
        <v>2531.6839773544016</v>
      </c>
      <c r="G158" s="106">
        <v>4262.2361753065652</v>
      </c>
      <c r="H158" s="114">
        <v>1.37</v>
      </c>
      <c r="I158" s="108" t="s">
        <v>307</v>
      </c>
      <c r="J158" s="44"/>
      <c r="K158" s="44"/>
      <c r="L158" s="44"/>
      <c r="M158" s="44"/>
    </row>
    <row r="159" spans="1:13" ht="15.6">
      <c r="A159" s="104">
        <f t="shared" si="15"/>
        <v>150</v>
      </c>
      <c r="B159" s="104">
        <f t="shared" si="15"/>
        <v>77</v>
      </c>
      <c r="C159" s="105" t="s">
        <v>208</v>
      </c>
      <c r="D159" s="112" t="s">
        <v>202</v>
      </c>
      <c r="E159" s="106">
        <f t="shared" si="14"/>
        <v>5105.6694571010094</v>
      </c>
      <c r="F159" s="106">
        <v>1603.0602586850266</v>
      </c>
      <c r="G159" s="106">
        <v>3502.609198415983</v>
      </c>
      <c r="H159" s="114">
        <v>1.1299999999999999</v>
      </c>
      <c r="I159" s="108" t="s">
        <v>307</v>
      </c>
      <c r="J159" s="44"/>
      <c r="K159" s="44"/>
      <c r="L159" s="44"/>
      <c r="M159" s="44"/>
    </row>
    <row r="160" spans="1:13" ht="15.6">
      <c r="A160" s="104">
        <f t="shared" si="15"/>
        <v>151</v>
      </c>
      <c r="B160" s="104">
        <f t="shared" si="15"/>
        <v>78</v>
      </c>
      <c r="C160" s="105" t="s">
        <v>10</v>
      </c>
      <c r="D160" s="112" t="s">
        <v>202</v>
      </c>
      <c r="E160" s="106">
        <f t="shared" si="14"/>
        <v>6014.5466169018619</v>
      </c>
      <c r="F160" s="106">
        <v>2219.1583763058366</v>
      </c>
      <c r="G160" s="106">
        <v>3795.3882405960253</v>
      </c>
      <c r="H160" s="114">
        <v>0.78</v>
      </c>
      <c r="I160" s="108" t="s">
        <v>307</v>
      </c>
      <c r="J160" s="44"/>
      <c r="K160" s="44"/>
      <c r="L160" s="44"/>
      <c r="M160" s="44"/>
    </row>
    <row r="161" spans="1:13" ht="15.6">
      <c r="A161" s="104">
        <f t="shared" si="15"/>
        <v>152</v>
      </c>
      <c r="B161" s="104">
        <f t="shared" si="15"/>
        <v>79</v>
      </c>
      <c r="C161" s="105" t="s">
        <v>209</v>
      </c>
      <c r="D161" s="112" t="s">
        <v>202</v>
      </c>
      <c r="E161" s="106">
        <f t="shared" si="14"/>
        <v>5790.6848512106726</v>
      </c>
      <c r="F161" s="106">
        <v>906.41145802125288</v>
      </c>
      <c r="G161" s="106">
        <v>4884.2733931894199</v>
      </c>
      <c r="H161" s="114">
        <v>0.76</v>
      </c>
      <c r="I161" s="108" t="s">
        <v>307</v>
      </c>
      <c r="J161" s="44"/>
      <c r="K161" s="44"/>
      <c r="L161" s="44"/>
      <c r="M161" s="44"/>
    </row>
    <row r="162" spans="1:13" ht="15.6">
      <c r="A162" s="104">
        <f t="shared" si="15"/>
        <v>153</v>
      </c>
      <c r="B162" s="104">
        <f t="shared" si="15"/>
        <v>80</v>
      </c>
      <c r="C162" s="105" t="s">
        <v>210</v>
      </c>
      <c r="D162" s="112" t="s">
        <v>202</v>
      </c>
      <c r="E162" s="106">
        <f t="shared" si="14"/>
        <v>3572.2846995196182</v>
      </c>
      <c r="F162" s="106">
        <v>2021.8355234351891</v>
      </c>
      <c r="G162" s="106">
        <v>1550.4491760844292</v>
      </c>
      <c r="H162" s="114">
        <v>0.32</v>
      </c>
      <c r="I162" s="108" t="s">
        <v>307</v>
      </c>
      <c r="J162" s="44"/>
      <c r="K162" s="44"/>
      <c r="L162" s="44"/>
      <c r="M162" s="44"/>
    </row>
    <row r="163" spans="1:13" ht="15.6">
      <c r="A163" s="104">
        <f t="shared" ref="A163:B164" si="16">A162+1</f>
        <v>154</v>
      </c>
      <c r="B163" s="104">
        <f t="shared" si="16"/>
        <v>81</v>
      </c>
      <c r="C163" s="105" t="s">
        <v>172</v>
      </c>
      <c r="D163" s="112" t="s">
        <v>163</v>
      </c>
      <c r="E163" s="106">
        <f t="shared" si="14"/>
        <v>6136.2373680389337</v>
      </c>
      <c r="F163" s="106">
        <v>943.84752669797842</v>
      </c>
      <c r="G163" s="106">
        <v>5192.3898413409552</v>
      </c>
      <c r="H163" s="114">
        <v>0.48</v>
      </c>
      <c r="I163" s="108" t="s">
        <v>307</v>
      </c>
      <c r="J163" s="44"/>
      <c r="K163" s="44"/>
      <c r="L163" s="44"/>
      <c r="M163" s="44"/>
    </row>
    <row r="164" spans="1:13" ht="15.6">
      <c r="A164" s="104">
        <f t="shared" si="16"/>
        <v>155</v>
      </c>
      <c r="B164" s="104">
        <f t="shared" si="16"/>
        <v>82</v>
      </c>
      <c r="C164" s="105" t="s">
        <v>173</v>
      </c>
      <c r="D164" s="112" t="s">
        <v>163</v>
      </c>
      <c r="E164" s="106">
        <f t="shared" si="14"/>
        <v>4762.2007953285347</v>
      </c>
      <c r="F164" s="106">
        <v>703.69682622466053</v>
      </c>
      <c r="G164" s="106">
        <v>4058.5039691038742</v>
      </c>
      <c r="H164" s="114">
        <v>0.37</v>
      </c>
      <c r="I164" s="108" t="s">
        <v>307</v>
      </c>
      <c r="J164" s="44"/>
      <c r="K164" s="44"/>
      <c r="L164" s="44"/>
      <c r="M164" s="44"/>
    </row>
    <row r="165" spans="1:13" ht="16.2" thickBot="1">
      <c r="A165" s="121"/>
      <c r="B165" s="121">
        <v>83</v>
      </c>
      <c r="C165" s="132" t="s">
        <v>299</v>
      </c>
      <c r="D165" s="133"/>
      <c r="E165" s="123"/>
      <c r="F165" s="123"/>
      <c r="G165" s="123"/>
      <c r="H165" s="134">
        <v>500</v>
      </c>
      <c r="I165" s="125" t="s">
        <v>307</v>
      </c>
      <c r="J165" s="44"/>
      <c r="K165" s="44"/>
      <c r="L165" s="44"/>
      <c r="M165" s="44"/>
    </row>
    <row r="166" spans="1:13" ht="16.8" thickTop="1" thickBot="1">
      <c r="A166" s="140"/>
      <c r="B166" s="141"/>
      <c r="C166" s="141" t="s">
        <v>294</v>
      </c>
      <c r="D166" s="142"/>
      <c r="E166" s="143">
        <f>SUM(E83:E164)</f>
        <v>3347794.3378510629</v>
      </c>
      <c r="F166" s="143">
        <f>SUM(F83:F164)</f>
        <v>2802361.2196040689</v>
      </c>
      <c r="G166" s="143">
        <f>SUM(G83:G164)</f>
        <v>545433.11824699643</v>
      </c>
      <c r="H166" s="144">
        <f>SUM(H83:H165)</f>
        <v>2073.41</v>
      </c>
      <c r="I166" s="145"/>
      <c r="J166" s="44"/>
      <c r="K166" s="44"/>
      <c r="L166" s="44"/>
      <c r="M166" s="44"/>
    </row>
    <row r="167" spans="1:13" ht="16.2" thickTop="1">
      <c r="A167" s="126">
        <f>A164+1</f>
        <v>156</v>
      </c>
      <c r="B167" s="126">
        <v>1</v>
      </c>
      <c r="C167" s="127" t="s">
        <v>26</v>
      </c>
      <c r="D167" s="128" t="s">
        <v>26</v>
      </c>
      <c r="E167" s="135">
        <f t="shared" ref="E167:E185" si="17">G167+F167</f>
        <v>29345.713121830213</v>
      </c>
      <c r="F167" s="135">
        <v>17572.21813288816</v>
      </c>
      <c r="G167" s="135">
        <v>11773.494988942053</v>
      </c>
      <c r="H167" s="136">
        <v>12.26</v>
      </c>
      <c r="I167" s="131" t="s">
        <v>308</v>
      </c>
      <c r="J167" s="44"/>
      <c r="K167" s="44"/>
      <c r="L167" s="44"/>
      <c r="M167" s="44"/>
    </row>
    <row r="168" spans="1:13" ht="15.6">
      <c r="A168" s="104">
        <f t="shared" ref="A168:B173" si="18">A167+1</f>
        <v>157</v>
      </c>
      <c r="B168" s="104">
        <f t="shared" si="18"/>
        <v>2</v>
      </c>
      <c r="C168" s="105" t="s">
        <v>28</v>
      </c>
      <c r="D168" s="112" t="s">
        <v>26</v>
      </c>
      <c r="E168" s="106">
        <f t="shared" si="17"/>
        <v>29073.353578113085</v>
      </c>
      <c r="F168" s="106">
        <v>10593.113689270867</v>
      </c>
      <c r="G168" s="106">
        <v>18480.239888842218</v>
      </c>
      <c r="H168" s="114">
        <v>6.78</v>
      </c>
      <c r="I168" s="108" t="s">
        <v>308</v>
      </c>
      <c r="J168" s="44"/>
      <c r="K168" s="44"/>
      <c r="L168" s="44"/>
      <c r="M168" s="44"/>
    </row>
    <row r="169" spans="1:13" ht="15.6">
      <c r="A169" s="104">
        <f t="shared" si="18"/>
        <v>158</v>
      </c>
      <c r="B169" s="104">
        <f t="shared" si="18"/>
        <v>3</v>
      </c>
      <c r="C169" s="105" t="s">
        <v>29</v>
      </c>
      <c r="D169" s="112" t="s">
        <v>26</v>
      </c>
      <c r="E169" s="106">
        <f t="shared" si="17"/>
        <v>13847.881881162784</v>
      </c>
      <c r="F169" s="106">
        <v>8511.1737773641489</v>
      </c>
      <c r="G169" s="106">
        <v>5336.7081037986354</v>
      </c>
      <c r="H169" s="114">
        <v>3.78</v>
      </c>
      <c r="I169" s="108" t="s">
        <v>308</v>
      </c>
      <c r="J169" s="44"/>
      <c r="K169" s="44"/>
      <c r="L169" s="44"/>
      <c r="M169" s="44"/>
    </row>
    <row r="170" spans="1:13" ht="15.6">
      <c r="A170" s="104">
        <f t="shared" si="18"/>
        <v>159</v>
      </c>
      <c r="B170" s="104">
        <f t="shared" si="18"/>
        <v>4</v>
      </c>
      <c r="C170" s="105" t="s">
        <v>30</v>
      </c>
      <c r="D170" s="112" t="s">
        <v>26</v>
      </c>
      <c r="E170" s="106">
        <f t="shared" si="17"/>
        <v>10253.771424809162</v>
      </c>
      <c r="F170" s="106">
        <v>1976.0455858583773</v>
      </c>
      <c r="G170" s="106">
        <v>8277.7258389507842</v>
      </c>
      <c r="H170" s="114">
        <v>2.17</v>
      </c>
      <c r="I170" s="108" t="s">
        <v>308</v>
      </c>
      <c r="J170" s="44"/>
      <c r="K170" s="44"/>
      <c r="L170" s="44"/>
      <c r="M170" s="44"/>
    </row>
    <row r="171" spans="1:13" ht="15.6">
      <c r="A171" s="104">
        <f t="shared" si="18"/>
        <v>160</v>
      </c>
      <c r="B171" s="104">
        <f t="shared" si="18"/>
        <v>5</v>
      </c>
      <c r="C171" s="105" t="s">
        <v>31</v>
      </c>
      <c r="D171" s="112" t="s">
        <v>26</v>
      </c>
      <c r="E171" s="106">
        <f t="shared" si="17"/>
        <v>10656.594492038141</v>
      </c>
      <c r="F171" s="106">
        <v>2644.1014055285063</v>
      </c>
      <c r="G171" s="106">
        <v>8012.4930865096339</v>
      </c>
      <c r="H171" s="114">
        <v>2.38</v>
      </c>
      <c r="I171" s="108" t="s">
        <v>308</v>
      </c>
      <c r="J171" s="44"/>
      <c r="K171" s="44"/>
      <c r="L171" s="44"/>
      <c r="M171" s="44"/>
    </row>
    <row r="172" spans="1:13" ht="15.6">
      <c r="A172" s="104">
        <f t="shared" si="18"/>
        <v>161</v>
      </c>
      <c r="B172" s="104">
        <f t="shared" si="18"/>
        <v>6</v>
      </c>
      <c r="C172" s="105" t="s">
        <v>35</v>
      </c>
      <c r="D172" s="112" t="s">
        <v>26</v>
      </c>
      <c r="E172" s="106">
        <f t="shared" si="17"/>
        <v>8195.7123734575052</v>
      </c>
      <c r="F172" s="106">
        <v>2007.1988008267044</v>
      </c>
      <c r="G172" s="106">
        <v>6188.5135726308008</v>
      </c>
      <c r="H172" s="114">
        <v>1.79</v>
      </c>
      <c r="I172" s="108" t="s">
        <v>308</v>
      </c>
      <c r="J172" s="44"/>
      <c r="K172" s="44"/>
      <c r="L172" s="44"/>
      <c r="M172" s="44"/>
    </row>
    <row r="173" spans="1:13" ht="16.2" thickBot="1">
      <c r="A173" s="121">
        <f t="shared" si="18"/>
        <v>162</v>
      </c>
      <c r="B173" s="121">
        <f t="shared" si="18"/>
        <v>7</v>
      </c>
      <c r="C173" s="132" t="s">
        <v>44</v>
      </c>
      <c r="D173" s="133" t="s">
        <v>26</v>
      </c>
      <c r="E173" s="123">
        <f t="shared" si="17"/>
        <v>4695.1799606481854</v>
      </c>
      <c r="F173" s="123">
        <v>672.67564001596702</v>
      </c>
      <c r="G173" s="123">
        <v>4022.5043206322184</v>
      </c>
      <c r="H173" s="134">
        <v>0.36</v>
      </c>
      <c r="I173" s="125" t="s">
        <v>308</v>
      </c>
      <c r="J173" s="44"/>
      <c r="K173" s="44"/>
      <c r="L173" s="44"/>
      <c r="M173" s="44"/>
    </row>
    <row r="174" spans="1:13" ht="16.8" thickTop="1" thickBot="1">
      <c r="A174" s="140"/>
      <c r="B174" s="141"/>
      <c r="C174" s="141" t="s">
        <v>294</v>
      </c>
      <c r="D174" s="142"/>
      <c r="E174" s="143">
        <f>SUM(E167:E173)</f>
        <v>106068.20683205908</v>
      </c>
      <c r="F174" s="143">
        <f>SUM(F167:F173)</f>
        <v>43976.527031752732</v>
      </c>
      <c r="G174" s="143">
        <f>SUM(G167:G173)</f>
        <v>62091.679800306338</v>
      </c>
      <c r="H174" s="144">
        <f>SUM(H167:H173)</f>
        <v>29.52</v>
      </c>
      <c r="I174" s="145"/>
      <c r="J174" s="44"/>
      <c r="K174" s="44"/>
      <c r="L174" s="44"/>
      <c r="M174" s="44"/>
    </row>
    <row r="175" spans="1:13" ht="16.2" thickTop="1">
      <c r="A175" s="126">
        <f>A173+1</f>
        <v>163</v>
      </c>
      <c r="B175" s="126"/>
      <c r="C175" s="127" t="s">
        <v>110</v>
      </c>
      <c r="D175" s="128" t="s">
        <v>98</v>
      </c>
      <c r="E175" s="135">
        <f t="shared" si="17"/>
        <v>2661.6002557727661</v>
      </c>
      <c r="F175" s="135">
        <v>1596.5316584634959</v>
      </c>
      <c r="G175" s="135">
        <v>1065.0685973092702</v>
      </c>
      <c r="H175" s="136">
        <f>F175*0.45/1000</f>
        <v>0.71843924630857314</v>
      </c>
      <c r="I175" s="131" t="s">
        <v>309</v>
      </c>
      <c r="J175" s="44"/>
      <c r="K175" s="44"/>
      <c r="L175" s="44"/>
      <c r="M175" s="44"/>
    </row>
    <row r="176" spans="1:13" ht="15.6">
      <c r="A176" s="104">
        <f>A175+1</f>
        <v>164</v>
      </c>
      <c r="B176" s="104"/>
      <c r="C176" s="105" t="s">
        <v>310</v>
      </c>
      <c r="D176" s="112" t="s">
        <v>98</v>
      </c>
      <c r="E176" s="106">
        <f t="shared" si="17"/>
        <v>5245.396581950552</v>
      </c>
      <c r="F176" s="106">
        <v>2401.0229909897184</v>
      </c>
      <c r="G176" s="106">
        <v>2844.3735909608336</v>
      </c>
      <c r="H176" s="114">
        <f t="shared" ref="H176:H185" si="19">F176*0.45/1000</f>
        <v>1.0804603459453732</v>
      </c>
      <c r="I176" s="108" t="s">
        <v>309</v>
      </c>
      <c r="J176" s="44"/>
      <c r="K176" s="44"/>
      <c r="L176" s="44"/>
      <c r="M176" s="44"/>
    </row>
    <row r="177" spans="1:13" ht="15.6">
      <c r="A177" s="104">
        <f t="shared" ref="A177:B192" si="20">A176+1</f>
        <v>165</v>
      </c>
      <c r="B177" s="104"/>
      <c r="C177" s="105" t="s">
        <v>120</v>
      </c>
      <c r="D177" s="112" t="s">
        <v>98</v>
      </c>
      <c r="E177" s="106">
        <f t="shared" si="17"/>
        <v>3877.026025567402</v>
      </c>
      <c r="F177" s="106">
        <v>656.16996119692669</v>
      </c>
      <c r="G177" s="106">
        <v>3220.8560643704755</v>
      </c>
      <c r="H177" s="114">
        <f t="shared" si="19"/>
        <v>0.29527648253861699</v>
      </c>
      <c r="I177" s="108" t="s">
        <v>309</v>
      </c>
      <c r="J177" s="44"/>
      <c r="K177" s="44"/>
      <c r="L177" s="44"/>
      <c r="M177" s="44"/>
    </row>
    <row r="178" spans="1:13" ht="15.6">
      <c r="A178" s="104">
        <f t="shared" si="20"/>
        <v>166</v>
      </c>
      <c r="B178" s="104"/>
      <c r="C178" s="105" t="s">
        <v>70</v>
      </c>
      <c r="D178" s="112" t="s">
        <v>59</v>
      </c>
      <c r="E178" s="106">
        <f t="shared" si="17"/>
        <v>10246.746867391272</v>
      </c>
      <c r="F178" s="106">
        <v>4554.3912893566676</v>
      </c>
      <c r="G178" s="106">
        <v>5692.3555780346042</v>
      </c>
      <c r="H178" s="114">
        <f t="shared" si="19"/>
        <v>2.0494760802105008</v>
      </c>
      <c r="I178" s="108" t="s">
        <v>309</v>
      </c>
      <c r="J178" s="44"/>
      <c r="K178" s="44"/>
      <c r="L178" s="44"/>
      <c r="M178" s="44"/>
    </row>
    <row r="179" spans="1:13" ht="15.6">
      <c r="A179" s="104">
        <f t="shared" si="20"/>
        <v>167</v>
      </c>
      <c r="B179" s="104"/>
      <c r="C179" s="105" t="s">
        <v>71</v>
      </c>
      <c r="D179" s="112" t="s">
        <v>59</v>
      </c>
      <c r="E179" s="106">
        <f t="shared" si="17"/>
        <v>6968.3309457322921</v>
      </c>
      <c r="F179" s="106">
        <v>1259.006320785707</v>
      </c>
      <c r="G179" s="106">
        <v>5709.3246249465847</v>
      </c>
      <c r="H179" s="114">
        <f t="shared" si="19"/>
        <v>0.56655284435356812</v>
      </c>
      <c r="I179" s="108" t="s">
        <v>309</v>
      </c>
      <c r="J179" s="44"/>
      <c r="K179" s="44"/>
      <c r="L179" s="44"/>
      <c r="M179" s="44"/>
    </row>
    <row r="180" spans="1:13" ht="15.6">
      <c r="A180" s="104">
        <f t="shared" si="20"/>
        <v>168</v>
      </c>
      <c r="B180" s="104"/>
      <c r="C180" s="105" t="s">
        <v>72</v>
      </c>
      <c r="D180" s="112" t="s">
        <v>59</v>
      </c>
      <c r="E180" s="106">
        <f t="shared" si="17"/>
        <v>2699.0339775744892</v>
      </c>
      <c r="F180" s="106">
        <v>1956.3244090346607</v>
      </c>
      <c r="G180" s="106">
        <v>742.70956853982852</v>
      </c>
      <c r="H180" s="114">
        <f t="shared" si="19"/>
        <v>0.88034598406559739</v>
      </c>
      <c r="I180" s="108" t="s">
        <v>309</v>
      </c>
      <c r="J180" s="44"/>
      <c r="K180" s="44"/>
      <c r="L180" s="44"/>
      <c r="M180" s="44"/>
    </row>
    <row r="181" spans="1:13" ht="15.6">
      <c r="A181" s="104">
        <f t="shared" si="20"/>
        <v>169</v>
      </c>
      <c r="B181" s="104"/>
      <c r="C181" s="105" t="s">
        <v>74</v>
      </c>
      <c r="D181" s="112" t="s">
        <v>59</v>
      </c>
      <c r="E181" s="106">
        <f t="shared" si="17"/>
        <v>7347.729944253495</v>
      </c>
      <c r="F181" s="106">
        <v>933.1050496747954</v>
      </c>
      <c r="G181" s="106">
        <v>6414.6248945786992</v>
      </c>
      <c r="H181" s="114">
        <f t="shared" si="19"/>
        <v>0.41989727235365792</v>
      </c>
      <c r="I181" s="108" t="s">
        <v>309</v>
      </c>
      <c r="J181" s="44"/>
      <c r="K181" s="44"/>
      <c r="L181" s="44"/>
      <c r="M181" s="44"/>
    </row>
    <row r="182" spans="1:13" ht="15.6">
      <c r="A182" s="104">
        <f t="shared" si="20"/>
        <v>170</v>
      </c>
      <c r="B182" s="104"/>
      <c r="C182" s="105" t="s">
        <v>75</v>
      </c>
      <c r="D182" s="112" t="s">
        <v>59</v>
      </c>
      <c r="E182" s="106">
        <f t="shared" si="17"/>
        <v>12479.403310940095</v>
      </c>
      <c r="F182" s="106">
        <v>9260.3728512736507</v>
      </c>
      <c r="G182" s="106">
        <v>3219.0304596664446</v>
      </c>
      <c r="H182" s="114">
        <f t="shared" si="19"/>
        <v>4.1671677830731433</v>
      </c>
      <c r="I182" s="108" t="s">
        <v>309</v>
      </c>
      <c r="J182" s="44"/>
      <c r="K182" s="44"/>
      <c r="L182" s="44"/>
      <c r="M182" s="44"/>
    </row>
    <row r="183" spans="1:13" ht="15.6">
      <c r="A183" s="104">
        <f t="shared" si="20"/>
        <v>171</v>
      </c>
      <c r="B183" s="104"/>
      <c r="C183" s="105" t="s">
        <v>25</v>
      </c>
      <c r="D183" s="112" t="s">
        <v>16</v>
      </c>
      <c r="E183" s="106">
        <f t="shared" si="17"/>
        <v>7955.4466669499006</v>
      </c>
      <c r="F183" s="106">
        <v>3163.1198833866556</v>
      </c>
      <c r="G183" s="106">
        <v>4792.326783563245</v>
      </c>
      <c r="H183" s="114">
        <f t="shared" si="19"/>
        <v>1.4234039475239952</v>
      </c>
      <c r="I183" s="108" t="s">
        <v>309</v>
      </c>
      <c r="J183" s="44"/>
      <c r="K183" s="44"/>
      <c r="L183" s="44"/>
      <c r="M183" s="44"/>
    </row>
    <row r="184" spans="1:13" ht="15.6">
      <c r="A184" s="104">
        <f t="shared" si="20"/>
        <v>172</v>
      </c>
      <c r="B184" s="104"/>
      <c r="C184" s="105" t="s">
        <v>19</v>
      </c>
      <c r="D184" s="112" t="s">
        <v>16</v>
      </c>
      <c r="E184" s="106">
        <f t="shared" si="17"/>
        <v>6397.1315010041599</v>
      </c>
      <c r="F184" s="106">
        <v>683.03476396412395</v>
      </c>
      <c r="G184" s="106">
        <v>5714.0967370400358</v>
      </c>
      <c r="H184" s="114">
        <f t="shared" si="19"/>
        <v>0.30736564378385578</v>
      </c>
      <c r="I184" s="108" t="s">
        <v>309</v>
      </c>
      <c r="J184" s="44"/>
      <c r="K184" s="44"/>
      <c r="L184" s="44"/>
      <c r="M184" s="44"/>
    </row>
    <row r="185" spans="1:13" ht="16.2" thickBot="1">
      <c r="A185" s="121">
        <f t="shared" si="20"/>
        <v>173</v>
      </c>
      <c r="B185" s="121"/>
      <c r="C185" s="132" t="s">
        <v>18</v>
      </c>
      <c r="D185" s="133" t="s">
        <v>16</v>
      </c>
      <c r="E185" s="123">
        <f t="shared" si="17"/>
        <v>2005.7163787978393</v>
      </c>
      <c r="F185" s="123">
        <v>649.57689818877952</v>
      </c>
      <c r="G185" s="123">
        <v>1356.1394806090598</v>
      </c>
      <c r="H185" s="134">
        <f t="shared" si="19"/>
        <v>0.29230960418495078</v>
      </c>
      <c r="I185" s="125" t="s">
        <v>309</v>
      </c>
      <c r="J185" s="44"/>
      <c r="K185" s="44"/>
      <c r="L185" s="44"/>
      <c r="M185" s="44"/>
    </row>
    <row r="186" spans="1:13" ht="16.8" thickTop="1" thickBot="1">
      <c r="A186" s="140"/>
      <c r="B186" s="141"/>
      <c r="C186" s="141" t="s">
        <v>294</v>
      </c>
      <c r="D186" s="142"/>
      <c r="E186" s="143">
        <f>SUM(E175:E185)</f>
        <v>67883.562455934269</v>
      </c>
      <c r="F186" s="143">
        <f>SUM(F175:F185)</f>
        <v>27112.656076315179</v>
      </c>
      <c r="G186" s="143">
        <f>SUM(G175:G185)</f>
        <v>40770.906379619082</v>
      </c>
      <c r="H186" s="144">
        <f>SUM(H175:H185)</f>
        <v>12.200695234341833</v>
      </c>
      <c r="I186" s="145"/>
      <c r="J186" s="44"/>
      <c r="K186" s="44"/>
      <c r="L186" s="44"/>
      <c r="M186" s="44"/>
    </row>
    <row r="187" spans="1:13" ht="16.2" thickTop="1">
      <c r="A187" s="126">
        <f>A185+1</f>
        <v>174</v>
      </c>
      <c r="B187" s="126">
        <v>1</v>
      </c>
      <c r="C187" s="127" t="s">
        <v>311</v>
      </c>
      <c r="D187" s="128" t="s">
        <v>139</v>
      </c>
      <c r="E187" s="129">
        <f t="shared" ref="E187:E199" si="21">G187+F187</f>
        <v>3059.775729234615</v>
      </c>
      <c r="F187" s="129">
        <v>121.73041742315797</v>
      </c>
      <c r="G187" s="129">
        <v>2938.0453118114569</v>
      </c>
      <c r="H187" s="137">
        <v>0.4</v>
      </c>
      <c r="I187" s="131" t="s">
        <v>312</v>
      </c>
      <c r="J187" s="44"/>
      <c r="K187" s="44"/>
      <c r="L187" s="44"/>
      <c r="M187" s="44"/>
    </row>
    <row r="188" spans="1:13" ht="15.6">
      <c r="A188" s="104">
        <f t="shared" si="20"/>
        <v>175</v>
      </c>
      <c r="B188" s="104">
        <v>1</v>
      </c>
      <c r="C188" s="105" t="s">
        <v>163</v>
      </c>
      <c r="D188" s="112" t="s">
        <v>163</v>
      </c>
      <c r="E188" s="106">
        <f t="shared" si="21"/>
        <v>228348.24392224307</v>
      </c>
      <c r="F188" s="106">
        <v>169817.28812481897</v>
      </c>
      <c r="G188" s="106">
        <v>58530.955797424103</v>
      </c>
      <c r="H188" s="114">
        <v>125.49</v>
      </c>
      <c r="I188" s="108" t="s">
        <v>313</v>
      </c>
      <c r="J188" s="44"/>
      <c r="K188" s="44"/>
      <c r="L188" s="44"/>
      <c r="M188" s="44"/>
    </row>
    <row r="189" spans="1:13" ht="15.6">
      <c r="A189" s="104">
        <f t="shared" si="20"/>
        <v>176</v>
      </c>
      <c r="B189" s="104">
        <f>B188+1</f>
        <v>2</v>
      </c>
      <c r="C189" s="105" t="s">
        <v>164</v>
      </c>
      <c r="D189" s="112" t="s">
        <v>163</v>
      </c>
      <c r="E189" s="106">
        <f t="shared" si="21"/>
        <v>3255.9871309965606</v>
      </c>
      <c r="F189" s="106">
        <v>1307.81319836686</v>
      </c>
      <c r="G189" s="106">
        <v>1948.1739326297006</v>
      </c>
      <c r="H189" s="114">
        <v>0.49</v>
      </c>
      <c r="I189" s="108" t="s">
        <v>313</v>
      </c>
      <c r="J189" s="44"/>
      <c r="K189" s="44"/>
      <c r="L189" s="44"/>
      <c r="M189" s="44"/>
    </row>
    <row r="190" spans="1:13" ht="15.6">
      <c r="A190" s="104">
        <f t="shared" si="20"/>
        <v>177</v>
      </c>
      <c r="B190" s="104">
        <f t="shared" si="20"/>
        <v>3</v>
      </c>
      <c r="C190" s="105" t="s">
        <v>165</v>
      </c>
      <c r="D190" s="112" t="s">
        <v>163</v>
      </c>
      <c r="E190" s="106">
        <f t="shared" si="21"/>
        <v>3097.7624116424845</v>
      </c>
      <c r="F190" s="106">
        <v>375.63508948700195</v>
      </c>
      <c r="G190" s="106">
        <v>2722.1273221554825</v>
      </c>
      <c r="H190" s="114">
        <v>0.15</v>
      </c>
      <c r="I190" s="108" t="s">
        <v>313</v>
      </c>
      <c r="J190" s="44"/>
      <c r="K190" s="44"/>
      <c r="L190" s="44"/>
      <c r="M190" s="44"/>
    </row>
    <row r="191" spans="1:13" ht="15.6">
      <c r="A191" s="104">
        <f t="shared" si="20"/>
        <v>178</v>
      </c>
      <c r="B191" s="104">
        <f t="shared" si="20"/>
        <v>4</v>
      </c>
      <c r="C191" s="105" t="s">
        <v>169</v>
      </c>
      <c r="D191" s="112" t="s">
        <v>163</v>
      </c>
      <c r="E191" s="106">
        <f t="shared" si="21"/>
        <v>4989.1134653944964</v>
      </c>
      <c r="F191" s="106">
        <v>379.61844136043078</v>
      </c>
      <c r="G191" s="106">
        <v>4609.4950240340659</v>
      </c>
      <c r="H191" s="114">
        <v>0.13</v>
      </c>
      <c r="I191" s="108" t="s">
        <v>313</v>
      </c>
      <c r="J191" s="44"/>
      <c r="K191" s="44"/>
      <c r="L191" s="44"/>
      <c r="M191" s="44"/>
    </row>
    <row r="192" spans="1:13" ht="15.6">
      <c r="A192" s="104">
        <f t="shared" si="20"/>
        <v>179</v>
      </c>
      <c r="B192" s="104">
        <f t="shared" si="20"/>
        <v>5</v>
      </c>
      <c r="C192" s="105" t="s">
        <v>150</v>
      </c>
      <c r="D192" s="112" t="s">
        <v>139</v>
      </c>
      <c r="E192" s="106">
        <f t="shared" si="21"/>
        <v>2880.1856358862692</v>
      </c>
      <c r="F192" s="106">
        <v>765.92971350264679</v>
      </c>
      <c r="G192" s="106">
        <v>2114.2559223836224</v>
      </c>
      <c r="H192" s="114">
        <v>0.26</v>
      </c>
      <c r="I192" s="108" t="s">
        <v>313</v>
      </c>
      <c r="J192" s="44"/>
      <c r="K192" s="44"/>
      <c r="L192" s="44"/>
      <c r="M192" s="44"/>
    </row>
    <row r="193" spans="1:13" ht="15.6">
      <c r="A193" s="104">
        <f t="shared" ref="A193:B200" si="22">A192+1</f>
        <v>180</v>
      </c>
      <c r="B193" s="104">
        <f t="shared" si="22"/>
        <v>6</v>
      </c>
      <c r="C193" s="105" t="s">
        <v>151</v>
      </c>
      <c r="D193" s="112" t="s">
        <v>139</v>
      </c>
      <c r="E193" s="106">
        <f t="shared" si="21"/>
        <v>5189.9291367569449</v>
      </c>
      <c r="F193" s="106">
        <v>2086.9745451615904</v>
      </c>
      <c r="G193" s="106">
        <v>3102.9545915953545</v>
      </c>
      <c r="H193" s="114">
        <v>0.15</v>
      </c>
      <c r="I193" s="108" t="s">
        <v>313</v>
      </c>
      <c r="J193" s="44"/>
      <c r="K193" s="44"/>
      <c r="L193" s="44"/>
      <c r="M193" s="44"/>
    </row>
    <row r="194" spans="1:13" ht="15.6">
      <c r="A194" s="104">
        <f t="shared" si="22"/>
        <v>181</v>
      </c>
      <c r="B194" s="104">
        <f t="shared" si="22"/>
        <v>7</v>
      </c>
      <c r="C194" s="105" t="s">
        <v>51</v>
      </c>
      <c r="D194" s="112" t="s">
        <v>139</v>
      </c>
      <c r="E194" s="106">
        <f t="shared" si="21"/>
        <v>2118.5699603237013</v>
      </c>
      <c r="F194" s="106">
        <v>224.72823074873708</v>
      </c>
      <c r="G194" s="106">
        <v>1893.8417295749641</v>
      </c>
      <c r="H194" s="114">
        <v>7.0000000000000007E-2</v>
      </c>
      <c r="I194" s="108" t="s">
        <v>313</v>
      </c>
      <c r="J194" s="44"/>
      <c r="K194" s="44"/>
      <c r="L194" s="44"/>
      <c r="M194" s="44"/>
    </row>
    <row r="195" spans="1:13" ht="15.6">
      <c r="A195" s="104">
        <f t="shared" si="22"/>
        <v>182</v>
      </c>
      <c r="B195" s="104">
        <f t="shared" si="22"/>
        <v>8</v>
      </c>
      <c r="C195" s="105" t="s">
        <v>62</v>
      </c>
      <c r="D195" s="112" t="s">
        <v>139</v>
      </c>
      <c r="E195" s="106">
        <f t="shared" si="21"/>
        <v>1440.2460038905249</v>
      </c>
      <c r="F195" s="106">
        <v>683.14826577262511</v>
      </c>
      <c r="G195" s="106">
        <v>757.09773811789978</v>
      </c>
      <c r="H195" s="114">
        <v>0.01</v>
      </c>
      <c r="I195" s="108" t="s">
        <v>313</v>
      </c>
      <c r="J195" s="44"/>
      <c r="K195" s="44"/>
      <c r="L195" s="44"/>
      <c r="M195" s="44"/>
    </row>
    <row r="196" spans="1:13" ht="15.6">
      <c r="A196" s="104">
        <f t="shared" si="22"/>
        <v>183</v>
      </c>
      <c r="B196" s="104">
        <f t="shared" si="22"/>
        <v>9</v>
      </c>
      <c r="C196" s="105" t="s">
        <v>121</v>
      </c>
      <c r="D196" s="112" t="s">
        <v>121</v>
      </c>
      <c r="E196" s="106">
        <f t="shared" si="21"/>
        <v>33142.395348439029</v>
      </c>
      <c r="F196" s="106">
        <v>17132.032127249331</v>
      </c>
      <c r="G196" s="106">
        <v>16010.363221189698</v>
      </c>
      <c r="H196" s="114">
        <v>11.36</v>
      </c>
      <c r="I196" s="108" t="s">
        <v>313</v>
      </c>
      <c r="J196" s="44"/>
      <c r="K196" s="44"/>
      <c r="L196" s="44"/>
      <c r="M196" s="44"/>
    </row>
    <row r="197" spans="1:13" ht="15.6">
      <c r="A197" s="104">
        <f t="shared" si="22"/>
        <v>184</v>
      </c>
      <c r="B197" s="104">
        <f t="shared" si="22"/>
        <v>10</v>
      </c>
      <c r="C197" s="105" t="s">
        <v>123</v>
      </c>
      <c r="D197" s="112" t="s">
        <v>121</v>
      </c>
      <c r="E197" s="106">
        <f t="shared" si="21"/>
        <v>38810.838923582945</v>
      </c>
      <c r="F197" s="106">
        <v>32453.051174083274</v>
      </c>
      <c r="G197" s="106">
        <v>6357.7877494996719</v>
      </c>
      <c r="H197" s="114">
        <v>4.47</v>
      </c>
      <c r="I197" s="108" t="s">
        <v>313</v>
      </c>
      <c r="J197" s="44"/>
      <c r="K197" s="44"/>
      <c r="L197" s="44"/>
      <c r="M197" s="44"/>
    </row>
    <row r="198" spans="1:13" ht="15.6">
      <c r="A198" s="104">
        <f t="shared" si="22"/>
        <v>185</v>
      </c>
      <c r="B198" s="104">
        <f t="shared" si="22"/>
        <v>11</v>
      </c>
      <c r="C198" s="105" t="s">
        <v>314</v>
      </c>
      <c r="D198" s="112" t="s">
        <v>121</v>
      </c>
      <c r="E198" s="106">
        <f t="shared" si="21"/>
        <v>6264.0253933578151</v>
      </c>
      <c r="F198" s="106">
        <v>1113.3773831038143</v>
      </c>
      <c r="G198" s="106">
        <v>5150.6480102540008</v>
      </c>
      <c r="H198" s="114">
        <v>0.55000000000000004</v>
      </c>
      <c r="I198" s="108" t="s">
        <v>313</v>
      </c>
      <c r="J198" s="44"/>
      <c r="K198" s="44"/>
      <c r="L198" s="44"/>
      <c r="M198" s="44"/>
    </row>
    <row r="199" spans="1:13" ht="15.6">
      <c r="A199" s="104">
        <f t="shared" si="22"/>
        <v>186</v>
      </c>
      <c r="B199" s="104">
        <f t="shared" si="22"/>
        <v>12</v>
      </c>
      <c r="C199" s="105" t="s">
        <v>61</v>
      </c>
      <c r="D199" s="112" t="s">
        <v>121</v>
      </c>
      <c r="E199" s="106">
        <f t="shared" si="21"/>
        <v>11414.222151526621</v>
      </c>
      <c r="F199" s="106">
        <v>1768.394264890575</v>
      </c>
      <c r="G199" s="106">
        <v>9645.8278866360452</v>
      </c>
      <c r="H199" s="114">
        <v>0.56999999999999995</v>
      </c>
      <c r="I199" s="108" t="s">
        <v>313</v>
      </c>
      <c r="J199" s="44"/>
      <c r="K199" s="44"/>
      <c r="L199" s="44"/>
      <c r="M199" s="44"/>
    </row>
    <row r="200" spans="1:13" ht="16.2" thickBot="1">
      <c r="A200" s="121"/>
      <c r="B200" s="121">
        <f t="shared" si="22"/>
        <v>13</v>
      </c>
      <c r="C200" s="132" t="s">
        <v>299</v>
      </c>
      <c r="D200" s="133"/>
      <c r="E200" s="123"/>
      <c r="F200" s="123"/>
      <c r="G200" s="123"/>
      <c r="H200" s="134">
        <v>20</v>
      </c>
      <c r="I200" s="125" t="s">
        <v>313</v>
      </c>
      <c r="J200" s="44"/>
      <c r="K200" s="44"/>
      <c r="L200" s="44"/>
      <c r="M200" s="44"/>
    </row>
    <row r="201" spans="1:13" ht="16.8" thickTop="1" thickBot="1">
      <c r="A201" s="140"/>
      <c r="B201" s="141"/>
      <c r="C201" s="141" t="s">
        <v>294</v>
      </c>
      <c r="D201" s="142"/>
      <c r="E201" s="143">
        <f>SUM(E188:E199)</f>
        <v>340951.51948404044</v>
      </c>
      <c r="F201" s="143">
        <f>SUM(F188:F199)</f>
        <v>228107.99055854586</v>
      </c>
      <c r="G201" s="143">
        <f>SUM(G188:G199)</f>
        <v>112843.52892549461</v>
      </c>
      <c r="H201" s="144">
        <f>SUM(H188:H200)</f>
        <v>163.70000000000002</v>
      </c>
      <c r="I201" s="145"/>
      <c r="J201" s="44"/>
      <c r="K201" s="44"/>
      <c r="L201" s="44"/>
      <c r="M201" s="44"/>
    </row>
    <row r="202" spans="1:13" ht="16.2" thickTop="1">
      <c r="A202" s="126">
        <f>A199+1</f>
        <v>187</v>
      </c>
      <c r="B202" s="126">
        <v>1</v>
      </c>
      <c r="C202" s="127" t="s">
        <v>315</v>
      </c>
      <c r="D202" s="128" t="s">
        <v>5</v>
      </c>
      <c r="E202" s="129">
        <f t="shared" ref="E202:E255" si="23">G202+F202</f>
        <v>44893.421264444871</v>
      </c>
      <c r="F202" s="129">
        <v>30839.698953521776</v>
      </c>
      <c r="G202" s="129">
        <v>14053.722310923094</v>
      </c>
      <c r="H202" s="137">
        <v>10.55</v>
      </c>
      <c r="I202" s="131" t="s">
        <v>316</v>
      </c>
      <c r="J202" s="44"/>
      <c r="K202" s="44"/>
      <c r="L202" s="44"/>
      <c r="M202" s="44"/>
    </row>
    <row r="203" spans="1:13" ht="15.6">
      <c r="A203" s="104">
        <f t="shared" ref="A203:B218" si="24">A202+1</f>
        <v>188</v>
      </c>
      <c r="B203" s="104">
        <v>1</v>
      </c>
      <c r="C203" s="105" t="s">
        <v>119</v>
      </c>
      <c r="D203" s="112" t="s">
        <v>98</v>
      </c>
      <c r="E203" s="106">
        <f t="shared" si="23"/>
        <v>68740.178645238164</v>
      </c>
      <c r="F203" s="106">
        <v>46450.838170090821</v>
      </c>
      <c r="G203" s="106">
        <v>22289.340475147343</v>
      </c>
      <c r="H203" s="114">
        <v>22.91</v>
      </c>
      <c r="I203" s="108" t="s">
        <v>317</v>
      </c>
      <c r="J203" s="44"/>
      <c r="K203" s="44"/>
      <c r="L203" s="44"/>
      <c r="M203" s="44"/>
    </row>
    <row r="204" spans="1:13" ht="15.6">
      <c r="A204" s="104">
        <f t="shared" si="24"/>
        <v>189</v>
      </c>
      <c r="B204" s="104">
        <v>1</v>
      </c>
      <c r="C204" s="105" t="s">
        <v>211</v>
      </c>
      <c r="D204" s="112" t="s">
        <v>202</v>
      </c>
      <c r="E204" s="106">
        <f t="shared" si="23"/>
        <v>5453.3915207486152</v>
      </c>
      <c r="F204" s="106">
        <v>4265.604398989427</v>
      </c>
      <c r="G204" s="106">
        <v>1187.7871217591883</v>
      </c>
      <c r="H204" s="114">
        <v>1.65</v>
      </c>
      <c r="I204" s="108" t="s">
        <v>317</v>
      </c>
      <c r="J204" s="44"/>
      <c r="K204" s="44"/>
      <c r="L204" s="44"/>
      <c r="M204" s="44"/>
    </row>
    <row r="205" spans="1:13" ht="15.6">
      <c r="A205" s="104">
        <f t="shared" si="24"/>
        <v>190</v>
      </c>
      <c r="B205" s="104">
        <f>B204+1</f>
        <v>2</v>
      </c>
      <c r="C205" s="105" t="s">
        <v>212</v>
      </c>
      <c r="D205" s="112" t="s">
        <v>202</v>
      </c>
      <c r="E205" s="106">
        <f t="shared" si="23"/>
        <v>7518.7492206999032</v>
      </c>
      <c r="F205" s="106">
        <v>2323.5584982603546</v>
      </c>
      <c r="G205" s="106">
        <v>5195.1907224395491</v>
      </c>
      <c r="H205" s="114">
        <v>1</v>
      </c>
      <c r="I205" s="108" t="s">
        <v>317</v>
      </c>
      <c r="J205" s="44"/>
      <c r="K205" s="44"/>
      <c r="L205" s="44"/>
      <c r="M205" s="44"/>
    </row>
    <row r="206" spans="1:13" ht="15.6">
      <c r="A206" s="104">
        <f t="shared" si="24"/>
        <v>191</v>
      </c>
      <c r="B206" s="104">
        <f t="shared" si="24"/>
        <v>3</v>
      </c>
      <c r="C206" s="105" t="s">
        <v>202</v>
      </c>
      <c r="D206" s="112" t="s">
        <v>202</v>
      </c>
      <c r="E206" s="106">
        <f t="shared" si="23"/>
        <v>56040.10378483095</v>
      </c>
      <c r="F206" s="106">
        <v>39491.328457687996</v>
      </c>
      <c r="G206" s="106">
        <v>16548.775327142954</v>
      </c>
      <c r="H206" s="114">
        <v>27.49</v>
      </c>
      <c r="I206" s="108" t="s">
        <v>317</v>
      </c>
      <c r="J206" s="44"/>
      <c r="K206" s="44"/>
      <c r="L206" s="44"/>
      <c r="M206" s="44"/>
    </row>
    <row r="207" spans="1:13" ht="15.6">
      <c r="A207" s="104">
        <f t="shared" si="24"/>
        <v>192</v>
      </c>
      <c r="B207" s="104">
        <f t="shared" si="24"/>
        <v>4</v>
      </c>
      <c r="C207" s="105" t="s">
        <v>213</v>
      </c>
      <c r="D207" s="112" t="s">
        <v>202</v>
      </c>
      <c r="E207" s="106">
        <f t="shared" si="23"/>
        <v>26898.241088278184</v>
      </c>
      <c r="F207" s="106">
        <v>16712.987345634116</v>
      </c>
      <c r="G207" s="106">
        <v>10185.253742644069</v>
      </c>
      <c r="H207" s="114">
        <v>3.04</v>
      </c>
      <c r="I207" s="108" t="s">
        <v>317</v>
      </c>
      <c r="J207" s="44"/>
      <c r="K207" s="44"/>
      <c r="L207" s="44"/>
      <c r="M207" s="44"/>
    </row>
    <row r="208" spans="1:13" s="47" customFormat="1" ht="15.6">
      <c r="A208" s="104">
        <f t="shared" si="24"/>
        <v>193</v>
      </c>
      <c r="B208" s="104">
        <v>1</v>
      </c>
      <c r="C208" s="105" t="s">
        <v>243</v>
      </c>
      <c r="D208" s="112" t="s">
        <v>243</v>
      </c>
      <c r="E208" s="106">
        <f t="shared" si="23"/>
        <v>76232.894646663699</v>
      </c>
      <c r="F208" s="106">
        <v>55574.104510309298</v>
      </c>
      <c r="G208" s="106">
        <v>20658.790136354401</v>
      </c>
      <c r="H208" s="114">
        <v>29.92</v>
      </c>
      <c r="I208" s="108" t="s">
        <v>317</v>
      </c>
    </row>
    <row r="209" spans="1:9" s="47" customFormat="1" ht="15.6">
      <c r="A209" s="104">
        <f t="shared" si="24"/>
        <v>194</v>
      </c>
      <c r="B209" s="104">
        <f t="shared" si="24"/>
        <v>2</v>
      </c>
      <c r="C209" s="105" t="s">
        <v>244</v>
      </c>
      <c r="D209" s="112" t="s">
        <v>243</v>
      </c>
      <c r="E209" s="106">
        <f t="shared" si="23"/>
        <v>17113.419117595397</v>
      </c>
      <c r="F209" s="106">
        <v>10274.93896438636</v>
      </c>
      <c r="G209" s="106">
        <v>6838.4801532090369</v>
      </c>
      <c r="H209" s="114">
        <v>3.81</v>
      </c>
      <c r="I209" s="108" t="s">
        <v>317</v>
      </c>
    </row>
    <row r="210" spans="1:9" s="47" customFormat="1" ht="15.6">
      <c r="A210" s="104">
        <f t="shared" si="24"/>
        <v>195</v>
      </c>
      <c r="B210" s="104">
        <f t="shared" si="24"/>
        <v>3</v>
      </c>
      <c r="C210" s="105" t="s">
        <v>245</v>
      </c>
      <c r="D210" s="112" t="s">
        <v>243</v>
      </c>
      <c r="E210" s="106">
        <f t="shared" si="23"/>
        <v>12346.94593551728</v>
      </c>
      <c r="F210" s="106">
        <v>3626.6515900090735</v>
      </c>
      <c r="G210" s="106">
        <v>8720.2943455082059</v>
      </c>
      <c r="H210" s="114">
        <v>2.61</v>
      </c>
      <c r="I210" s="108" t="s">
        <v>317</v>
      </c>
    </row>
    <row r="211" spans="1:9" s="47" customFormat="1" ht="15.6">
      <c r="A211" s="104">
        <f t="shared" si="24"/>
        <v>196</v>
      </c>
      <c r="B211" s="104">
        <f t="shared" si="24"/>
        <v>4</v>
      </c>
      <c r="C211" s="105" t="s">
        <v>246</v>
      </c>
      <c r="D211" s="112" t="s">
        <v>243</v>
      </c>
      <c r="E211" s="106">
        <f t="shared" si="23"/>
        <v>5831.6029060565243</v>
      </c>
      <c r="F211" s="106">
        <v>1987.0967317064606</v>
      </c>
      <c r="G211" s="106">
        <v>3844.5061743500637</v>
      </c>
      <c r="H211" s="114">
        <v>2.61</v>
      </c>
      <c r="I211" s="108" t="s">
        <v>317</v>
      </c>
    </row>
    <row r="212" spans="1:9" s="47" customFormat="1" ht="15.6">
      <c r="A212" s="104">
        <f t="shared" si="24"/>
        <v>197</v>
      </c>
      <c r="B212" s="104">
        <f t="shared" si="24"/>
        <v>5</v>
      </c>
      <c r="C212" s="105" t="s">
        <v>247</v>
      </c>
      <c r="D212" s="112" t="s">
        <v>243</v>
      </c>
      <c r="E212" s="106">
        <f t="shared" si="23"/>
        <v>51737.295526793299</v>
      </c>
      <c r="F212" s="106">
        <v>28591.205034658698</v>
      </c>
      <c r="G212" s="106">
        <v>23146.090492134601</v>
      </c>
      <c r="H212" s="114">
        <v>5.2</v>
      </c>
      <c r="I212" s="108" t="s">
        <v>317</v>
      </c>
    </row>
    <row r="213" spans="1:9" s="47" customFormat="1" ht="15.6">
      <c r="A213" s="104">
        <f t="shared" si="24"/>
        <v>198</v>
      </c>
      <c r="B213" s="104">
        <f t="shared" si="24"/>
        <v>6</v>
      </c>
      <c r="C213" s="105" t="s">
        <v>248</v>
      </c>
      <c r="D213" s="112" t="s">
        <v>243</v>
      </c>
      <c r="E213" s="106">
        <f t="shared" si="23"/>
        <v>14261.1635792777</v>
      </c>
      <c r="F213" s="106">
        <v>1057.2938974261056</v>
      </c>
      <c r="G213" s="106">
        <v>13203.869681851595</v>
      </c>
      <c r="H213" s="114">
        <v>1.23</v>
      </c>
      <c r="I213" s="108" t="s">
        <v>317</v>
      </c>
    </row>
    <row r="214" spans="1:9" s="47" customFormat="1" ht="15.6">
      <c r="A214" s="104">
        <f t="shared" si="24"/>
        <v>199</v>
      </c>
      <c r="B214" s="104">
        <f t="shared" si="24"/>
        <v>7</v>
      </c>
      <c r="C214" s="105" t="s">
        <v>249</v>
      </c>
      <c r="D214" s="112" t="s">
        <v>243</v>
      </c>
      <c r="E214" s="106">
        <f t="shared" si="23"/>
        <v>13085.272691030852</v>
      </c>
      <c r="F214" s="106">
        <v>13085.272691030852</v>
      </c>
      <c r="G214" s="106">
        <v>0</v>
      </c>
      <c r="H214" s="114">
        <v>5.58</v>
      </c>
      <c r="I214" s="108" t="s">
        <v>317</v>
      </c>
    </row>
    <row r="215" spans="1:9" s="47" customFormat="1" ht="15.6">
      <c r="A215" s="104">
        <f t="shared" si="24"/>
        <v>200</v>
      </c>
      <c r="B215" s="104">
        <f t="shared" si="24"/>
        <v>8</v>
      </c>
      <c r="C215" s="105" t="s">
        <v>250</v>
      </c>
      <c r="D215" s="112" t="s">
        <v>243</v>
      </c>
      <c r="E215" s="106">
        <f t="shared" si="23"/>
        <v>8956.1111536880398</v>
      </c>
      <c r="F215" s="106">
        <v>4234.6687642797096</v>
      </c>
      <c r="G215" s="106">
        <v>4721.4423894083302</v>
      </c>
      <c r="H215" s="114">
        <v>1.52</v>
      </c>
      <c r="I215" s="108" t="s">
        <v>317</v>
      </c>
    </row>
    <row r="216" spans="1:9" s="47" customFormat="1" ht="15.6">
      <c r="A216" s="104">
        <f t="shared" si="24"/>
        <v>201</v>
      </c>
      <c r="B216" s="104">
        <f t="shared" si="24"/>
        <v>9</v>
      </c>
      <c r="C216" s="105" t="s">
        <v>251</v>
      </c>
      <c r="D216" s="112" t="s">
        <v>243</v>
      </c>
      <c r="E216" s="106">
        <f t="shared" si="23"/>
        <v>4950.0021385139535</v>
      </c>
      <c r="F216" s="106">
        <v>861.00371817339339</v>
      </c>
      <c r="G216" s="106">
        <v>4088.9984203405602</v>
      </c>
      <c r="H216" s="114">
        <v>0.75</v>
      </c>
      <c r="I216" s="108" t="s">
        <v>317</v>
      </c>
    </row>
    <row r="217" spans="1:9" s="47" customFormat="1" ht="15.6">
      <c r="A217" s="104">
        <f t="shared" si="24"/>
        <v>202</v>
      </c>
      <c r="B217" s="104">
        <f t="shared" si="24"/>
        <v>10</v>
      </c>
      <c r="C217" s="105" t="s">
        <v>252</v>
      </c>
      <c r="D217" s="112" t="s">
        <v>243</v>
      </c>
      <c r="E217" s="106">
        <f t="shared" si="23"/>
        <v>18282.484882060213</v>
      </c>
      <c r="F217" s="106">
        <v>5372.2163683807685</v>
      </c>
      <c r="G217" s="106">
        <v>12910.268513679444</v>
      </c>
      <c r="H217" s="114">
        <v>3.85</v>
      </c>
      <c r="I217" s="108" t="s">
        <v>317</v>
      </c>
    </row>
    <row r="218" spans="1:9" s="47" customFormat="1" ht="15.6">
      <c r="A218" s="104">
        <f t="shared" si="24"/>
        <v>203</v>
      </c>
      <c r="B218" s="104">
        <f t="shared" si="24"/>
        <v>11</v>
      </c>
      <c r="C218" s="105" t="s">
        <v>253</v>
      </c>
      <c r="D218" s="112" t="s">
        <v>243</v>
      </c>
      <c r="E218" s="106">
        <f t="shared" si="23"/>
        <v>2747.4167132428161</v>
      </c>
      <c r="F218" s="106">
        <v>1680.4769543071548</v>
      </c>
      <c r="G218" s="106">
        <v>1066.9397589356613</v>
      </c>
      <c r="H218" s="114">
        <v>0.62</v>
      </c>
      <c r="I218" s="108" t="s">
        <v>317</v>
      </c>
    </row>
    <row r="219" spans="1:9" s="47" customFormat="1" ht="15.6">
      <c r="A219" s="104">
        <f t="shared" ref="A219:B234" si="25">A218+1</f>
        <v>204</v>
      </c>
      <c r="B219" s="104">
        <f t="shared" si="25"/>
        <v>12</v>
      </c>
      <c r="C219" s="105" t="s">
        <v>254</v>
      </c>
      <c r="D219" s="112" t="s">
        <v>243</v>
      </c>
      <c r="E219" s="106">
        <f t="shared" si="23"/>
        <v>18514.854179481186</v>
      </c>
      <c r="F219" s="106">
        <v>15260.982989696975</v>
      </c>
      <c r="G219" s="106">
        <v>3253.8711897842113</v>
      </c>
      <c r="H219" s="114">
        <v>9.42</v>
      </c>
      <c r="I219" s="108" t="s">
        <v>317</v>
      </c>
    </row>
    <row r="220" spans="1:9" s="47" customFormat="1" ht="15.6">
      <c r="A220" s="104">
        <f t="shared" si="25"/>
        <v>205</v>
      </c>
      <c r="B220" s="104">
        <f t="shared" si="25"/>
        <v>13</v>
      </c>
      <c r="C220" s="105" t="s">
        <v>255</v>
      </c>
      <c r="D220" s="112" t="s">
        <v>243</v>
      </c>
      <c r="E220" s="106">
        <f t="shared" si="23"/>
        <v>7621.8259891823936</v>
      </c>
      <c r="F220" s="106">
        <v>4330.1444043939573</v>
      </c>
      <c r="G220" s="106">
        <v>3291.6815847884363</v>
      </c>
      <c r="H220" s="114">
        <v>2.13</v>
      </c>
      <c r="I220" s="108" t="s">
        <v>317</v>
      </c>
    </row>
    <row r="221" spans="1:9" s="47" customFormat="1" ht="15.6">
      <c r="A221" s="104">
        <f t="shared" si="25"/>
        <v>206</v>
      </c>
      <c r="B221" s="104">
        <f t="shared" si="25"/>
        <v>14</v>
      </c>
      <c r="C221" s="105" t="s">
        <v>256</v>
      </c>
      <c r="D221" s="112" t="s">
        <v>243</v>
      </c>
      <c r="E221" s="106">
        <f t="shared" si="23"/>
        <v>5389.1466372929617</v>
      </c>
      <c r="F221" s="106">
        <v>971.68276743200408</v>
      </c>
      <c r="G221" s="106">
        <v>4417.4638698609579</v>
      </c>
      <c r="H221" s="114">
        <v>0.54</v>
      </c>
      <c r="I221" s="108" t="s">
        <v>317</v>
      </c>
    </row>
    <row r="222" spans="1:9" s="47" customFormat="1" ht="15.6">
      <c r="A222" s="104">
        <f t="shared" si="25"/>
        <v>207</v>
      </c>
      <c r="B222" s="104">
        <f t="shared" si="25"/>
        <v>15</v>
      </c>
      <c r="C222" s="105" t="s">
        <v>257</v>
      </c>
      <c r="D222" s="112" t="s">
        <v>243</v>
      </c>
      <c r="E222" s="106">
        <f t="shared" si="23"/>
        <v>19515.077614221995</v>
      </c>
      <c r="F222" s="106">
        <v>11270.213536504385</v>
      </c>
      <c r="G222" s="106">
        <v>8244.8640777176097</v>
      </c>
      <c r="H222" s="114">
        <v>6.6</v>
      </c>
      <c r="I222" s="108" t="s">
        <v>317</v>
      </c>
    </row>
    <row r="223" spans="1:9" s="47" customFormat="1" ht="15.6">
      <c r="A223" s="104">
        <f t="shared" si="25"/>
        <v>208</v>
      </c>
      <c r="B223" s="104">
        <f t="shared" si="25"/>
        <v>16</v>
      </c>
      <c r="C223" s="105" t="s">
        <v>258</v>
      </c>
      <c r="D223" s="112" t="s">
        <v>243</v>
      </c>
      <c r="E223" s="106">
        <f t="shared" si="23"/>
        <v>11552.13238120859</v>
      </c>
      <c r="F223" s="106">
        <v>1322.3844809131397</v>
      </c>
      <c r="G223" s="106">
        <v>10229.74790029545</v>
      </c>
      <c r="H223" s="114">
        <v>1.39</v>
      </c>
      <c r="I223" s="108" t="s">
        <v>317</v>
      </c>
    </row>
    <row r="224" spans="1:9" s="47" customFormat="1" ht="15.6">
      <c r="A224" s="104">
        <f t="shared" si="25"/>
        <v>209</v>
      </c>
      <c r="B224" s="104">
        <f t="shared" si="25"/>
        <v>17</v>
      </c>
      <c r="C224" s="105" t="s">
        <v>259</v>
      </c>
      <c r="D224" s="112" t="s">
        <v>243</v>
      </c>
      <c r="E224" s="106">
        <f t="shared" si="23"/>
        <v>7307.1227788208871</v>
      </c>
      <c r="F224" s="106">
        <v>2951.4515203830902</v>
      </c>
      <c r="G224" s="106">
        <v>4355.6712584377965</v>
      </c>
      <c r="H224" s="114">
        <v>2.54</v>
      </c>
      <c r="I224" s="108" t="s">
        <v>317</v>
      </c>
    </row>
    <row r="225" spans="1:9" s="47" customFormat="1" ht="15.6">
      <c r="A225" s="104">
        <f t="shared" si="25"/>
        <v>210</v>
      </c>
      <c r="B225" s="104">
        <f t="shared" si="25"/>
        <v>18</v>
      </c>
      <c r="C225" s="105" t="s">
        <v>260</v>
      </c>
      <c r="D225" s="112" t="s">
        <v>243</v>
      </c>
      <c r="E225" s="106">
        <f t="shared" si="23"/>
        <v>12797.999413689964</v>
      </c>
      <c r="F225" s="106">
        <v>5678.8574697024869</v>
      </c>
      <c r="G225" s="106">
        <v>7119.1419439874771</v>
      </c>
      <c r="H225" s="114">
        <v>1.89</v>
      </c>
      <c r="I225" s="108" t="s">
        <v>317</v>
      </c>
    </row>
    <row r="226" spans="1:9" s="47" customFormat="1" ht="15.6">
      <c r="A226" s="104">
        <f t="shared" si="25"/>
        <v>211</v>
      </c>
      <c r="B226" s="104">
        <f t="shared" si="25"/>
        <v>19</v>
      </c>
      <c r="C226" s="105" t="s">
        <v>261</v>
      </c>
      <c r="D226" s="112" t="s">
        <v>243</v>
      </c>
      <c r="E226" s="106">
        <f t="shared" si="23"/>
        <v>8033.7405194364019</v>
      </c>
      <c r="F226" s="106">
        <v>3624.4299666298248</v>
      </c>
      <c r="G226" s="106">
        <v>4409.3105528065771</v>
      </c>
      <c r="H226" s="114">
        <v>0.47</v>
      </c>
      <c r="I226" s="108" t="s">
        <v>317</v>
      </c>
    </row>
    <row r="227" spans="1:9" s="47" customFormat="1" ht="15.6">
      <c r="A227" s="104">
        <f t="shared" si="25"/>
        <v>212</v>
      </c>
      <c r="B227" s="104">
        <f t="shared" si="25"/>
        <v>20</v>
      </c>
      <c r="C227" s="105" t="s">
        <v>262</v>
      </c>
      <c r="D227" s="112" t="s">
        <v>243</v>
      </c>
      <c r="E227" s="106">
        <f t="shared" si="23"/>
        <v>17732.337700790031</v>
      </c>
      <c r="F227" s="106">
        <v>10075.803570660017</v>
      </c>
      <c r="G227" s="106">
        <v>7656.5341301300141</v>
      </c>
      <c r="H227" s="114">
        <v>5.78</v>
      </c>
      <c r="I227" s="108" t="s">
        <v>317</v>
      </c>
    </row>
    <row r="228" spans="1:9" s="47" customFormat="1" ht="15.6">
      <c r="A228" s="104">
        <f t="shared" si="25"/>
        <v>213</v>
      </c>
      <c r="B228" s="104">
        <f t="shared" si="25"/>
        <v>21</v>
      </c>
      <c r="C228" s="105" t="s">
        <v>263</v>
      </c>
      <c r="D228" s="112" t="s">
        <v>243</v>
      </c>
      <c r="E228" s="106">
        <f t="shared" si="23"/>
        <v>7474.1430250499316</v>
      </c>
      <c r="F228" s="106">
        <v>1231.6660359314567</v>
      </c>
      <c r="G228" s="106">
        <v>6242.4769891184751</v>
      </c>
      <c r="H228" s="114">
        <v>0.56000000000000005</v>
      </c>
      <c r="I228" s="108" t="s">
        <v>317</v>
      </c>
    </row>
    <row r="229" spans="1:9" s="47" customFormat="1" ht="15.6">
      <c r="A229" s="104">
        <f t="shared" si="25"/>
        <v>214</v>
      </c>
      <c r="B229" s="104">
        <f t="shared" si="25"/>
        <v>22</v>
      </c>
      <c r="C229" s="105" t="s">
        <v>264</v>
      </c>
      <c r="D229" s="112" t="s">
        <v>243</v>
      </c>
      <c r="E229" s="106">
        <f t="shared" si="23"/>
        <v>13014.265652777369</v>
      </c>
      <c r="F229" s="106">
        <v>3013.9465521250572</v>
      </c>
      <c r="G229" s="106">
        <v>10000.319100652312</v>
      </c>
      <c r="H229" s="114">
        <v>1.62</v>
      </c>
      <c r="I229" s="108" t="s">
        <v>317</v>
      </c>
    </row>
    <row r="230" spans="1:9" s="47" customFormat="1" ht="15.6">
      <c r="A230" s="104">
        <f t="shared" si="25"/>
        <v>215</v>
      </c>
      <c r="B230" s="104">
        <f t="shared" si="25"/>
        <v>23</v>
      </c>
      <c r="C230" s="105" t="s">
        <v>265</v>
      </c>
      <c r="D230" s="112" t="s">
        <v>243</v>
      </c>
      <c r="E230" s="106">
        <f t="shared" si="23"/>
        <v>4425.6866811212749</v>
      </c>
      <c r="F230" s="106">
        <v>1540.8944876941721</v>
      </c>
      <c r="G230" s="106">
        <v>2884.7921934271026</v>
      </c>
      <c r="H230" s="114">
        <v>0.89</v>
      </c>
      <c r="I230" s="108" t="s">
        <v>317</v>
      </c>
    </row>
    <row r="231" spans="1:9" s="47" customFormat="1" ht="15.6">
      <c r="A231" s="104">
        <f t="shared" si="25"/>
        <v>216</v>
      </c>
      <c r="B231" s="104">
        <f t="shared" si="25"/>
        <v>24</v>
      </c>
      <c r="C231" s="105" t="s">
        <v>166</v>
      </c>
      <c r="D231" s="112" t="s">
        <v>163</v>
      </c>
      <c r="E231" s="106">
        <f t="shared" si="23"/>
        <v>3810.2026025944983</v>
      </c>
      <c r="F231" s="106">
        <v>3462.2049256419609</v>
      </c>
      <c r="G231" s="106">
        <v>347.9976769525374</v>
      </c>
      <c r="H231" s="114">
        <v>1.01</v>
      </c>
      <c r="I231" s="108" t="s">
        <v>317</v>
      </c>
    </row>
    <row r="232" spans="1:9" s="47" customFormat="1" ht="15.6">
      <c r="A232" s="104">
        <f t="shared" si="25"/>
        <v>217</v>
      </c>
      <c r="B232" s="104">
        <f t="shared" si="25"/>
        <v>25</v>
      </c>
      <c r="C232" s="105" t="s">
        <v>167</v>
      </c>
      <c r="D232" s="112" t="s">
        <v>163</v>
      </c>
      <c r="E232" s="106">
        <f t="shared" si="23"/>
        <v>19436.435561625967</v>
      </c>
      <c r="F232" s="106">
        <v>2640.9901283027725</v>
      </c>
      <c r="G232" s="106">
        <v>16795.445433323195</v>
      </c>
      <c r="H232" s="114">
        <v>4.07</v>
      </c>
      <c r="I232" s="108" t="s">
        <v>317</v>
      </c>
    </row>
    <row r="233" spans="1:9" s="47" customFormat="1" ht="15.6">
      <c r="A233" s="104">
        <f t="shared" si="25"/>
        <v>218</v>
      </c>
      <c r="B233" s="104">
        <f t="shared" si="25"/>
        <v>26</v>
      </c>
      <c r="C233" s="105" t="s">
        <v>168</v>
      </c>
      <c r="D233" s="112" t="s">
        <v>163</v>
      </c>
      <c r="E233" s="106">
        <f t="shared" si="23"/>
        <v>9856.5037838650114</v>
      </c>
      <c r="F233" s="106">
        <v>5233.3983475102877</v>
      </c>
      <c r="G233" s="106">
        <v>4623.1054363547237</v>
      </c>
      <c r="H233" s="114">
        <v>2.71</v>
      </c>
      <c r="I233" s="108" t="s">
        <v>317</v>
      </c>
    </row>
    <row r="234" spans="1:9" s="47" customFormat="1" ht="15.6">
      <c r="A234" s="104">
        <f t="shared" si="25"/>
        <v>219</v>
      </c>
      <c r="B234" s="104">
        <f t="shared" si="25"/>
        <v>27</v>
      </c>
      <c r="C234" s="105" t="s">
        <v>170</v>
      </c>
      <c r="D234" s="112" t="s">
        <v>163</v>
      </c>
      <c r="E234" s="106">
        <f t="shared" si="23"/>
        <v>15277.139994297282</v>
      </c>
      <c r="F234" s="106">
        <v>5209.117476403776</v>
      </c>
      <c r="G234" s="106">
        <v>10068.022517893507</v>
      </c>
      <c r="H234" s="114">
        <v>1.35</v>
      </c>
      <c r="I234" s="108" t="s">
        <v>317</v>
      </c>
    </row>
    <row r="235" spans="1:9" s="47" customFormat="1" ht="15.6">
      <c r="A235" s="104">
        <f t="shared" ref="A235:B250" si="26">A234+1</f>
        <v>220</v>
      </c>
      <c r="B235" s="104">
        <f t="shared" si="26"/>
        <v>28</v>
      </c>
      <c r="C235" s="105" t="s">
        <v>171</v>
      </c>
      <c r="D235" s="112" t="s">
        <v>163</v>
      </c>
      <c r="E235" s="106">
        <f t="shared" si="23"/>
        <v>8220.7568956486375</v>
      </c>
      <c r="F235" s="106">
        <v>1040.5354514744201</v>
      </c>
      <c r="G235" s="106">
        <v>7180.2214441742171</v>
      </c>
      <c r="H235" s="114">
        <v>0.51</v>
      </c>
      <c r="I235" s="108" t="s">
        <v>317</v>
      </c>
    </row>
    <row r="236" spans="1:9" s="47" customFormat="1" ht="15.6">
      <c r="A236" s="104">
        <f t="shared" si="26"/>
        <v>221</v>
      </c>
      <c r="B236" s="104">
        <f t="shared" si="26"/>
        <v>29</v>
      </c>
      <c r="C236" s="105" t="s">
        <v>174</v>
      </c>
      <c r="D236" s="112" t="s">
        <v>163</v>
      </c>
      <c r="E236" s="106">
        <f t="shared" si="23"/>
        <v>5283.7171685716266</v>
      </c>
      <c r="F236" s="106">
        <v>1104.3030549568432</v>
      </c>
      <c r="G236" s="106">
        <v>4179.4141136147837</v>
      </c>
      <c r="H236" s="114">
        <v>0.72</v>
      </c>
      <c r="I236" s="108" t="s">
        <v>317</v>
      </c>
    </row>
    <row r="237" spans="1:9" s="47" customFormat="1" ht="15.6">
      <c r="A237" s="104">
        <f t="shared" si="26"/>
        <v>222</v>
      </c>
      <c r="B237" s="104">
        <f t="shared" si="26"/>
        <v>30</v>
      </c>
      <c r="C237" s="105" t="s">
        <v>175</v>
      </c>
      <c r="D237" s="112" t="s">
        <v>163</v>
      </c>
      <c r="E237" s="106">
        <f t="shared" si="23"/>
        <v>10563.175875572202</v>
      </c>
      <c r="F237" s="106">
        <v>970.90463293005519</v>
      </c>
      <c r="G237" s="106">
        <v>9592.2712426421476</v>
      </c>
      <c r="H237" s="114">
        <v>1.33</v>
      </c>
      <c r="I237" s="108" t="s">
        <v>317</v>
      </c>
    </row>
    <row r="238" spans="1:9" s="47" customFormat="1" ht="15.6">
      <c r="A238" s="104">
        <f t="shared" si="26"/>
        <v>223</v>
      </c>
      <c r="B238" s="104">
        <f t="shared" si="26"/>
        <v>31</v>
      </c>
      <c r="C238" s="105" t="s">
        <v>176</v>
      </c>
      <c r="D238" s="112" t="s">
        <v>163</v>
      </c>
      <c r="E238" s="106">
        <f t="shared" si="23"/>
        <v>10824.02711885707</v>
      </c>
      <c r="F238" s="106">
        <v>2243.0655107272169</v>
      </c>
      <c r="G238" s="106">
        <v>8580.9616081298518</v>
      </c>
      <c r="H238" s="114">
        <v>2.46</v>
      </c>
      <c r="I238" s="108" t="s">
        <v>317</v>
      </c>
    </row>
    <row r="239" spans="1:9" s="47" customFormat="1" ht="15.6">
      <c r="A239" s="104">
        <f t="shared" si="26"/>
        <v>224</v>
      </c>
      <c r="B239" s="104">
        <f t="shared" si="26"/>
        <v>32</v>
      </c>
      <c r="C239" s="105" t="s">
        <v>177</v>
      </c>
      <c r="D239" s="112" t="s">
        <v>163</v>
      </c>
      <c r="E239" s="106">
        <f t="shared" si="23"/>
        <v>24821.668422506445</v>
      </c>
      <c r="F239" s="106">
        <v>9383.8349801568347</v>
      </c>
      <c r="G239" s="106">
        <v>15437.833442349611</v>
      </c>
      <c r="H239" s="114">
        <v>2.04</v>
      </c>
      <c r="I239" s="108" t="s">
        <v>317</v>
      </c>
    </row>
    <row r="240" spans="1:9" s="47" customFormat="1" ht="15.6">
      <c r="A240" s="104">
        <f t="shared" si="26"/>
        <v>225</v>
      </c>
      <c r="B240" s="104">
        <f t="shared" si="26"/>
        <v>33</v>
      </c>
      <c r="C240" s="105" t="s">
        <v>178</v>
      </c>
      <c r="D240" s="112" t="s">
        <v>163</v>
      </c>
      <c r="E240" s="106">
        <f t="shared" si="23"/>
        <v>23266.139442775027</v>
      </c>
      <c r="F240" s="106">
        <v>9645.6903446857359</v>
      </c>
      <c r="G240" s="106">
        <v>13620.449098089292</v>
      </c>
      <c r="H240" s="114">
        <v>1.67</v>
      </c>
      <c r="I240" s="108" t="s">
        <v>317</v>
      </c>
    </row>
    <row r="241" spans="1:9" s="47" customFormat="1" ht="15.6">
      <c r="A241" s="104">
        <f t="shared" si="26"/>
        <v>226</v>
      </c>
      <c r="B241" s="104">
        <f t="shared" si="26"/>
        <v>34</v>
      </c>
      <c r="C241" s="105" t="s">
        <v>179</v>
      </c>
      <c r="D241" s="112" t="s">
        <v>163</v>
      </c>
      <c r="E241" s="106">
        <f t="shared" si="23"/>
        <v>22847.834141974367</v>
      </c>
      <c r="F241" s="106">
        <v>6029.3715129418579</v>
      </c>
      <c r="G241" s="106">
        <v>16818.46262903251</v>
      </c>
      <c r="H241" s="114">
        <v>4.28</v>
      </c>
      <c r="I241" s="108" t="s">
        <v>317</v>
      </c>
    </row>
    <row r="242" spans="1:9" s="47" customFormat="1" ht="15.6">
      <c r="A242" s="104">
        <f t="shared" si="26"/>
        <v>227</v>
      </c>
      <c r="B242" s="104">
        <f t="shared" si="26"/>
        <v>35</v>
      </c>
      <c r="C242" s="105" t="s">
        <v>180</v>
      </c>
      <c r="D242" s="112" t="s">
        <v>163</v>
      </c>
      <c r="E242" s="106">
        <f t="shared" si="23"/>
        <v>12733.422610368463</v>
      </c>
      <c r="F242" s="106">
        <v>5104.4226781159578</v>
      </c>
      <c r="G242" s="106">
        <v>7628.9999322525055</v>
      </c>
      <c r="H242" s="114">
        <v>3.88</v>
      </c>
      <c r="I242" s="108" t="s">
        <v>317</v>
      </c>
    </row>
    <row r="243" spans="1:9" s="47" customFormat="1" ht="15.6">
      <c r="A243" s="104">
        <f t="shared" si="26"/>
        <v>228</v>
      </c>
      <c r="B243" s="104">
        <f t="shared" si="26"/>
        <v>36</v>
      </c>
      <c r="C243" s="105" t="s">
        <v>181</v>
      </c>
      <c r="D243" s="112" t="s">
        <v>163</v>
      </c>
      <c r="E243" s="106">
        <f t="shared" si="23"/>
        <v>9186.7826077216578</v>
      </c>
      <c r="F243" s="106">
        <v>2259.7469782140388</v>
      </c>
      <c r="G243" s="106">
        <v>6927.035629507619</v>
      </c>
      <c r="H243" s="114">
        <v>1.75</v>
      </c>
      <c r="I243" s="108" t="s">
        <v>317</v>
      </c>
    </row>
    <row r="244" spans="1:9" s="47" customFormat="1" ht="15.6">
      <c r="A244" s="104">
        <f t="shared" si="26"/>
        <v>229</v>
      </c>
      <c r="B244" s="104">
        <f t="shared" si="26"/>
        <v>37</v>
      </c>
      <c r="C244" s="105" t="s">
        <v>182</v>
      </c>
      <c r="D244" s="112" t="s">
        <v>163</v>
      </c>
      <c r="E244" s="106">
        <f t="shared" si="23"/>
        <v>19046.954751896425</v>
      </c>
      <c r="F244" s="106">
        <v>7647.6649478870122</v>
      </c>
      <c r="G244" s="106">
        <v>11399.289804009411</v>
      </c>
      <c r="H244" s="114">
        <v>5.89</v>
      </c>
      <c r="I244" s="108" t="s">
        <v>317</v>
      </c>
    </row>
    <row r="245" spans="1:9" s="47" customFormat="1" ht="15.6">
      <c r="A245" s="104">
        <f t="shared" si="26"/>
        <v>230</v>
      </c>
      <c r="B245" s="104">
        <f t="shared" si="26"/>
        <v>38</v>
      </c>
      <c r="C245" s="105" t="s">
        <v>146</v>
      </c>
      <c r="D245" s="112" t="s">
        <v>139</v>
      </c>
      <c r="E245" s="106">
        <f t="shared" si="23"/>
        <v>21451.230008276139</v>
      </c>
      <c r="F245" s="106">
        <v>16307.484571586167</v>
      </c>
      <c r="G245" s="106">
        <v>5143.7454366899728</v>
      </c>
      <c r="H245" s="114">
        <v>10.79</v>
      </c>
      <c r="I245" s="108" t="s">
        <v>317</v>
      </c>
    </row>
    <row r="246" spans="1:9" s="47" customFormat="1" ht="15.6">
      <c r="A246" s="104">
        <f t="shared" si="26"/>
        <v>231</v>
      </c>
      <c r="B246" s="104">
        <f t="shared" si="26"/>
        <v>39</v>
      </c>
      <c r="C246" s="105" t="s">
        <v>147</v>
      </c>
      <c r="D246" s="112" t="s">
        <v>139</v>
      </c>
      <c r="E246" s="106">
        <f t="shared" si="23"/>
        <v>8675.466697105212</v>
      </c>
      <c r="F246" s="106">
        <v>2023.8533850560088</v>
      </c>
      <c r="G246" s="106">
        <v>6651.6133120492032</v>
      </c>
      <c r="H246" s="114">
        <v>1.43</v>
      </c>
      <c r="I246" s="108" t="s">
        <v>317</v>
      </c>
    </row>
    <row r="247" spans="1:9" s="47" customFormat="1" ht="15.6">
      <c r="A247" s="104">
        <f t="shared" si="26"/>
        <v>232</v>
      </c>
      <c r="B247" s="104">
        <f t="shared" si="26"/>
        <v>40</v>
      </c>
      <c r="C247" s="105" t="s">
        <v>148</v>
      </c>
      <c r="D247" s="112" t="s">
        <v>139</v>
      </c>
      <c r="E247" s="106">
        <f t="shared" si="23"/>
        <v>10193.614138095918</v>
      </c>
      <c r="F247" s="106">
        <v>1101.9120101037322</v>
      </c>
      <c r="G247" s="106">
        <v>9091.7021279921864</v>
      </c>
      <c r="H247" s="114">
        <v>0.9</v>
      </c>
      <c r="I247" s="108" t="s">
        <v>317</v>
      </c>
    </row>
    <row r="248" spans="1:9" s="47" customFormat="1" ht="15.6">
      <c r="A248" s="104">
        <f t="shared" si="26"/>
        <v>233</v>
      </c>
      <c r="B248" s="104">
        <f t="shared" si="26"/>
        <v>41</v>
      </c>
      <c r="C248" s="105" t="s">
        <v>149</v>
      </c>
      <c r="D248" s="112" t="s">
        <v>139</v>
      </c>
      <c r="E248" s="106">
        <f t="shared" si="23"/>
        <v>11723.562020608968</v>
      </c>
      <c r="F248" s="106">
        <v>981.73461531445548</v>
      </c>
      <c r="G248" s="106">
        <v>10741.827405294513</v>
      </c>
      <c r="H248" s="114">
        <v>0.57999999999999996</v>
      </c>
      <c r="I248" s="108" t="s">
        <v>317</v>
      </c>
    </row>
    <row r="249" spans="1:9" s="47" customFormat="1" ht="15.6">
      <c r="A249" s="104">
        <f t="shared" si="26"/>
        <v>234</v>
      </c>
      <c r="B249" s="104">
        <f t="shared" si="26"/>
        <v>42</v>
      </c>
      <c r="C249" s="105" t="s">
        <v>152</v>
      </c>
      <c r="D249" s="112" t="s">
        <v>139</v>
      </c>
      <c r="E249" s="106">
        <f t="shared" si="23"/>
        <v>11531.76667526392</v>
      </c>
      <c r="F249" s="106">
        <v>948.3907158170739</v>
      </c>
      <c r="G249" s="106">
        <v>10583.375959446847</v>
      </c>
      <c r="H249" s="114">
        <v>0.7</v>
      </c>
      <c r="I249" s="108" t="s">
        <v>317</v>
      </c>
    </row>
    <row r="250" spans="1:9" s="47" customFormat="1" ht="15.6">
      <c r="A250" s="104">
        <f t="shared" si="26"/>
        <v>235</v>
      </c>
      <c r="B250" s="104">
        <f t="shared" si="26"/>
        <v>43</v>
      </c>
      <c r="C250" s="105" t="s">
        <v>153</v>
      </c>
      <c r="D250" s="112" t="s">
        <v>139</v>
      </c>
      <c r="E250" s="106">
        <f t="shared" si="23"/>
        <v>3561.8183851169392</v>
      </c>
      <c r="F250" s="106">
        <v>575.33547603298769</v>
      </c>
      <c r="G250" s="106">
        <v>2986.4829090839517</v>
      </c>
      <c r="H250" s="114">
        <v>0.54</v>
      </c>
      <c r="I250" s="108" t="s">
        <v>317</v>
      </c>
    </row>
    <row r="251" spans="1:9" s="47" customFormat="1" ht="15.6">
      <c r="A251" s="104">
        <f t="shared" ref="A251:B266" si="27">A250+1</f>
        <v>236</v>
      </c>
      <c r="B251" s="104">
        <f t="shared" si="27"/>
        <v>44</v>
      </c>
      <c r="C251" s="105" t="s">
        <v>154</v>
      </c>
      <c r="D251" s="112" t="s">
        <v>139</v>
      </c>
      <c r="E251" s="106">
        <f t="shared" si="23"/>
        <v>4617.7475294923015</v>
      </c>
      <c r="F251" s="106">
        <v>576.022179365488</v>
      </c>
      <c r="G251" s="106">
        <v>4041.7253501268133</v>
      </c>
      <c r="H251" s="114">
        <v>0.23</v>
      </c>
      <c r="I251" s="108" t="s">
        <v>317</v>
      </c>
    </row>
    <row r="252" spans="1:9" s="47" customFormat="1" ht="15.6">
      <c r="A252" s="104">
        <f t="shared" si="27"/>
        <v>237</v>
      </c>
      <c r="B252" s="104">
        <f t="shared" si="27"/>
        <v>45</v>
      </c>
      <c r="C252" s="105" t="s">
        <v>155</v>
      </c>
      <c r="D252" s="112" t="s">
        <v>139</v>
      </c>
      <c r="E252" s="106">
        <f t="shared" si="23"/>
        <v>4548.2093057968423</v>
      </c>
      <c r="F252" s="106">
        <v>1093.8167271957711</v>
      </c>
      <c r="G252" s="106">
        <v>3454.3925786010714</v>
      </c>
      <c r="H252" s="114">
        <v>0.71</v>
      </c>
      <c r="I252" s="108" t="s">
        <v>317</v>
      </c>
    </row>
    <row r="253" spans="1:9" s="47" customFormat="1" ht="15.6">
      <c r="A253" s="104">
        <f t="shared" si="27"/>
        <v>238</v>
      </c>
      <c r="B253" s="104">
        <f t="shared" si="27"/>
        <v>46</v>
      </c>
      <c r="C253" s="105" t="s">
        <v>156</v>
      </c>
      <c r="D253" s="112" t="s">
        <v>139</v>
      </c>
      <c r="E253" s="106">
        <f t="shared" si="23"/>
        <v>10890.861145019971</v>
      </c>
      <c r="F253" s="106">
        <v>1564.6042782865438</v>
      </c>
      <c r="G253" s="106">
        <v>9326.2568667334272</v>
      </c>
      <c r="H253" s="114">
        <v>0.36</v>
      </c>
      <c r="I253" s="108" t="s">
        <v>317</v>
      </c>
    </row>
    <row r="254" spans="1:9" s="47" customFormat="1" ht="15.6">
      <c r="A254" s="104">
        <f t="shared" si="27"/>
        <v>239</v>
      </c>
      <c r="B254" s="104">
        <f t="shared" si="27"/>
        <v>47</v>
      </c>
      <c r="C254" s="105" t="s">
        <v>157</v>
      </c>
      <c r="D254" s="112" t="s">
        <v>139</v>
      </c>
      <c r="E254" s="106">
        <f t="shared" si="23"/>
        <v>12245.692511808453</v>
      </c>
      <c r="F254" s="106">
        <v>3753.7805854389644</v>
      </c>
      <c r="G254" s="106">
        <v>8491.9119263694884</v>
      </c>
      <c r="H254" s="114">
        <v>1.34</v>
      </c>
      <c r="I254" s="108" t="s">
        <v>317</v>
      </c>
    </row>
    <row r="255" spans="1:9" s="47" customFormat="1" ht="15.6">
      <c r="A255" s="104">
        <f t="shared" si="27"/>
        <v>240</v>
      </c>
      <c r="B255" s="104">
        <f t="shared" si="27"/>
        <v>48</v>
      </c>
      <c r="C255" s="105" t="s">
        <v>127</v>
      </c>
      <c r="D255" s="112" t="s">
        <v>121</v>
      </c>
      <c r="E255" s="106">
        <f t="shared" si="23"/>
        <v>7693.0881421611102</v>
      </c>
      <c r="F255" s="106">
        <v>2892.1186529589963</v>
      </c>
      <c r="G255" s="106">
        <v>4800.9694892021143</v>
      </c>
      <c r="H255" s="114">
        <v>2.16</v>
      </c>
      <c r="I255" s="108" t="s">
        <v>317</v>
      </c>
    </row>
    <row r="256" spans="1:9" s="47" customFormat="1" ht="16.2" thickBot="1">
      <c r="A256" s="121"/>
      <c r="B256" s="121">
        <f t="shared" si="27"/>
        <v>49</v>
      </c>
      <c r="C256" s="132" t="s">
        <v>299</v>
      </c>
      <c r="D256" s="133"/>
      <c r="E256" s="123"/>
      <c r="F256" s="123"/>
      <c r="G256" s="123"/>
      <c r="H256" s="134">
        <v>30</v>
      </c>
      <c r="I256" s="125" t="s">
        <v>317</v>
      </c>
    </row>
    <row r="257" spans="1:9" s="47" customFormat="1" ht="16.8" thickTop="1" thickBot="1">
      <c r="A257" s="140"/>
      <c r="B257" s="141"/>
      <c r="C257" s="141" t="s">
        <v>294</v>
      </c>
      <c r="D257" s="142"/>
      <c r="E257" s="143">
        <f>SUM(E203:E255)</f>
        <v>825881.42366032908</v>
      </c>
      <c r="F257" s="143">
        <f>SUM(F203:F255)</f>
        <v>390656.00804450206</v>
      </c>
      <c r="G257" s="143">
        <f>SUM(G203:G255)</f>
        <v>435225.41561582685</v>
      </c>
      <c r="H257" s="144">
        <f>SUM(H203:H256)</f>
        <v>231.02999999999992</v>
      </c>
      <c r="I257" s="145"/>
    </row>
    <row r="258" spans="1:9" s="47" customFormat="1" ht="16.2" thickTop="1">
      <c r="A258" s="126">
        <f>A255+1</f>
        <v>241</v>
      </c>
      <c r="B258" s="126">
        <v>1</v>
      </c>
      <c r="C258" s="93" t="s">
        <v>136</v>
      </c>
      <c r="D258" s="94" t="s">
        <v>121</v>
      </c>
      <c r="E258" s="95">
        <f t="shared" ref="E258:E277" si="28">G258+F258</f>
        <v>28761.820732910084</v>
      </c>
      <c r="F258" s="95">
        <v>14892.424243069054</v>
      </c>
      <c r="G258" s="95">
        <v>13869.39648984103</v>
      </c>
      <c r="H258" s="96">
        <v>10.42</v>
      </c>
      <c r="I258" s="97" t="s">
        <v>318</v>
      </c>
    </row>
    <row r="259" spans="1:9" s="47" customFormat="1" ht="15.6">
      <c r="A259" s="104">
        <f t="shared" si="27"/>
        <v>242</v>
      </c>
      <c r="B259" s="104">
        <f>B258+1</f>
        <v>2</v>
      </c>
      <c r="C259" s="99" t="s">
        <v>319</v>
      </c>
      <c r="D259" s="100" t="s">
        <v>121</v>
      </c>
      <c r="E259" s="101">
        <f t="shared" si="28"/>
        <v>3974.0765349916928</v>
      </c>
      <c r="F259" s="101">
        <v>393.57539210287513</v>
      </c>
      <c r="G259" s="101">
        <v>3580.5011428888179</v>
      </c>
      <c r="H259" s="102">
        <v>0.51</v>
      </c>
      <c r="I259" s="103" t="s">
        <v>318</v>
      </c>
    </row>
    <row r="260" spans="1:9" s="47" customFormat="1" ht="15.6">
      <c r="A260" s="104">
        <f t="shared" si="27"/>
        <v>243</v>
      </c>
      <c r="B260" s="104">
        <f t="shared" si="27"/>
        <v>3</v>
      </c>
      <c r="C260" s="99" t="s">
        <v>320</v>
      </c>
      <c r="D260" s="100" t="s">
        <v>121</v>
      </c>
      <c r="E260" s="101">
        <f t="shared" si="28"/>
        <v>2696.23551367356</v>
      </c>
      <c r="F260" s="101">
        <v>711.67712323983631</v>
      </c>
      <c r="G260" s="101">
        <v>1984.5583904337236</v>
      </c>
      <c r="H260" s="102">
        <v>0.54</v>
      </c>
      <c r="I260" s="103" t="s">
        <v>318</v>
      </c>
    </row>
    <row r="261" spans="1:9" s="47" customFormat="1" ht="15.6">
      <c r="A261" s="104">
        <f t="shared" si="27"/>
        <v>244</v>
      </c>
      <c r="B261" s="104">
        <f t="shared" si="27"/>
        <v>4</v>
      </c>
      <c r="C261" s="99" t="s">
        <v>131</v>
      </c>
      <c r="D261" s="100" t="s">
        <v>121</v>
      </c>
      <c r="E261" s="101">
        <f t="shared" si="28"/>
        <v>5935.8964785994185</v>
      </c>
      <c r="F261" s="101">
        <v>746.72925718872705</v>
      </c>
      <c r="G261" s="101">
        <v>5189.1672214106911</v>
      </c>
      <c r="H261" s="102">
        <v>0.51</v>
      </c>
      <c r="I261" s="103" t="s">
        <v>318</v>
      </c>
    </row>
    <row r="262" spans="1:9" s="47" customFormat="1" ht="15.6">
      <c r="A262" s="104">
        <f t="shared" si="27"/>
        <v>245</v>
      </c>
      <c r="B262" s="104">
        <f t="shared" si="27"/>
        <v>5</v>
      </c>
      <c r="C262" s="99" t="s">
        <v>133</v>
      </c>
      <c r="D262" s="100" t="s">
        <v>121</v>
      </c>
      <c r="E262" s="101">
        <f t="shared" si="28"/>
        <v>8655.7611725302941</v>
      </c>
      <c r="F262" s="101">
        <v>1250.6297504816789</v>
      </c>
      <c r="G262" s="101">
        <v>7405.1314220486147</v>
      </c>
      <c r="H262" s="102">
        <v>0.87</v>
      </c>
      <c r="I262" s="103" t="s">
        <v>318</v>
      </c>
    </row>
    <row r="263" spans="1:9" s="47" customFormat="1" ht="15.6">
      <c r="A263" s="104">
        <f t="shared" si="27"/>
        <v>246</v>
      </c>
      <c r="B263" s="104">
        <f t="shared" si="27"/>
        <v>6</v>
      </c>
      <c r="C263" s="99" t="s">
        <v>321</v>
      </c>
      <c r="D263" s="100" t="s">
        <v>121</v>
      </c>
      <c r="E263" s="101">
        <f t="shared" si="28"/>
        <v>9783.0347827346359</v>
      </c>
      <c r="F263" s="101">
        <v>983.52545159712099</v>
      </c>
      <c r="G263" s="101">
        <v>8799.5093311375149</v>
      </c>
      <c r="H263" s="102">
        <v>0.75</v>
      </c>
      <c r="I263" s="103" t="s">
        <v>318</v>
      </c>
    </row>
    <row r="264" spans="1:9" s="47" customFormat="1" ht="15.6">
      <c r="A264" s="104">
        <f t="shared" si="27"/>
        <v>247</v>
      </c>
      <c r="B264" s="104">
        <f t="shared" si="27"/>
        <v>7</v>
      </c>
      <c r="C264" s="99" t="s">
        <v>132</v>
      </c>
      <c r="D264" s="100" t="s">
        <v>121</v>
      </c>
      <c r="E264" s="101">
        <f t="shared" si="28"/>
        <v>13252.660685083069</v>
      </c>
      <c r="F264" s="101">
        <v>575.8769948156995</v>
      </c>
      <c r="G264" s="101">
        <v>12676.78369026737</v>
      </c>
      <c r="H264" s="102">
        <v>0.61</v>
      </c>
      <c r="I264" s="103" t="s">
        <v>318</v>
      </c>
    </row>
    <row r="265" spans="1:9" s="47" customFormat="1" ht="15.6">
      <c r="A265" s="104">
        <f t="shared" si="27"/>
        <v>248</v>
      </c>
      <c r="B265" s="104">
        <f t="shared" si="27"/>
        <v>8</v>
      </c>
      <c r="C265" s="99" t="s">
        <v>322</v>
      </c>
      <c r="D265" s="100" t="s">
        <v>121</v>
      </c>
      <c r="E265" s="101">
        <f t="shared" si="28"/>
        <v>14299.609709690341</v>
      </c>
      <c r="F265" s="101">
        <v>1806.6379037230204</v>
      </c>
      <c r="G265" s="101">
        <v>12492.971805967321</v>
      </c>
      <c r="H265" s="102">
        <v>2.4900000000000002</v>
      </c>
      <c r="I265" s="103" t="s">
        <v>318</v>
      </c>
    </row>
    <row r="266" spans="1:9" s="47" customFormat="1" ht="15.6">
      <c r="A266" s="104">
        <f t="shared" si="27"/>
        <v>249</v>
      </c>
      <c r="B266" s="104">
        <f t="shared" si="27"/>
        <v>9</v>
      </c>
      <c r="C266" s="99" t="s">
        <v>323</v>
      </c>
      <c r="D266" s="100" t="s">
        <v>121</v>
      </c>
      <c r="E266" s="101">
        <f t="shared" si="28"/>
        <v>8849.1372426228882</v>
      </c>
      <c r="F266" s="101">
        <v>1050.9386967135297</v>
      </c>
      <c r="G266" s="101">
        <v>7798.1985459093585</v>
      </c>
      <c r="H266" s="102">
        <v>0.59</v>
      </c>
      <c r="I266" s="103" t="s">
        <v>318</v>
      </c>
    </row>
    <row r="267" spans="1:9" s="47" customFormat="1" ht="15.6">
      <c r="A267" s="104">
        <f t="shared" ref="A267:B278" si="29">A266+1</f>
        <v>250</v>
      </c>
      <c r="B267" s="104">
        <f t="shared" si="29"/>
        <v>10</v>
      </c>
      <c r="C267" s="99" t="s">
        <v>122</v>
      </c>
      <c r="D267" s="100" t="s">
        <v>121</v>
      </c>
      <c r="E267" s="101">
        <f t="shared" si="28"/>
        <v>16144.226958159366</v>
      </c>
      <c r="F267" s="101">
        <v>2675.6354215837323</v>
      </c>
      <c r="G267" s="101">
        <v>13468.591536575634</v>
      </c>
      <c r="H267" s="102">
        <v>1.49</v>
      </c>
      <c r="I267" s="103" t="s">
        <v>318</v>
      </c>
    </row>
    <row r="268" spans="1:9" s="47" customFormat="1" ht="15.6">
      <c r="A268" s="104">
        <f t="shared" si="29"/>
        <v>251</v>
      </c>
      <c r="B268" s="104">
        <f t="shared" si="29"/>
        <v>11</v>
      </c>
      <c r="C268" s="99" t="s">
        <v>126</v>
      </c>
      <c r="D268" s="100" t="s">
        <v>121</v>
      </c>
      <c r="E268" s="101">
        <f t="shared" si="28"/>
        <v>7440.0182710559229</v>
      </c>
      <c r="F268" s="101">
        <v>3700.2231386752846</v>
      </c>
      <c r="G268" s="101">
        <v>3739.7951323806383</v>
      </c>
      <c r="H268" s="102">
        <v>0.26</v>
      </c>
      <c r="I268" s="103" t="s">
        <v>318</v>
      </c>
    </row>
    <row r="269" spans="1:9" s="47" customFormat="1" ht="15.6">
      <c r="A269" s="104">
        <f t="shared" si="29"/>
        <v>252</v>
      </c>
      <c r="B269" s="104">
        <f t="shared" si="29"/>
        <v>12</v>
      </c>
      <c r="C269" s="99" t="s">
        <v>137</v>
      </c>
      <c r="D269" s="100" t="s">
        <v>121</v>
      </c>
      <c r="E269" s="101">
        <f t="shared" si="28"/>
        <v>14952.08205396616</v>
      </c>
      <c r="F269" s="101">
        <v>4229.679766251913</v>
      </c>
      <c r="G269" s="101">
        <v>10722.402287714247</v>
      </c>
      <c r="H269" s="102">
        <v>1.52</v>
      </c>
      <c r="I269" s="103" t="s">
        <v>318</v>
      </c>
    </row>
    <row r="270" spans="1:9" s="47" customFormat="1" ht="15.6">
      <c r="A270" s="104">
        <f t="shared" si="29"/>
        <v>253</v>
      </c>
      <c r="B270" s="104">
        <f t="shared" si="29"/>
        <v>13</v>
      </c>
      <c r="C270" s="99" t="s">
        <v>140</v>
      </c>
      <c r="D270" s="100" t="s">
        <v>139</v>
      </c>
      <c r="E270" s="101">
        <f t="shared" si="28"/>
        <v>1814.7103661794124</v>
      </c>
      <c r="F270" s="101">
        <v>256.35454707575997</v>
      </c>
      <c r="G270" s="101">
        <v>1558.3558191036525</v>
      </c>
      <c r="H270" s="102">
        <v>0.12</v>
      </c>
      <c r="I270" s="103" t="s">
        <v>318</v>
      </c>
    </row>
    <row r="271" spans="1:9" s="47" customFormat="1" ht="15.6">
      <c r="A271" s="104">
        <f t="shared" si="29"/>
        <v>254</v>
      </c>
      <c r="B271" s="104">
        <f t="shared" si="29"/>
        <v>14</v>
      </c>
      <c r="C271" s="99" t="s">
        <v>141</v>
      </c>
      <c r="D271" s="100" t="s">
        <v>139</v>
      </c>
      <c r="E271" s="101">
        <f t="shared" si="28"/>
        <v>7663.2220197683146</v>
      </c>
      <c r="F271" s="101">
        <v>710.85426458916709</v>
      </c>
      <c r="G271" s="101">
        <v>6952.3677551791479</v>
      </c>
      <c r="H271" s="102">
        <v>0.47</v>
      </c>
      <c r="I271" s="103" t="s">
        <v>318</v>
      </c>
    </row>
    <row r="272" spans="1:9" s="47" customFormat="1" ht="15.6">
      <c r="A272" s="104">
        <f t="shared" si="29"/>
        <v>255</v>
      </c>
      <c r="B272" s="104">
        <f t="shared" si="29"/>
        <v>15</v>
      </c>
      <c r="C272" s="99" t="s">
        <v>142</v>
      </c>
      <c r="D272" s="100" t="s">
        <v>139</v>
      </c>
      <c r="E272" s="101">
        <f t="shared" si="28"/>
        <v>3887.9574644710101</v>
      </c>
      <c r="F272" s="101">
        <v>975.82004681274839</v>
      </c>
      <c r="G272" s="101">
        <v>2912.1374176582617</v>
      </c>
      <c r="H272" s="102">
        <v>0.08</v>
      </c>
      <c r="I272" s="103" t="s">
        <v>318</v>
      </c>
    </row>
    <row r="273" spans="1:9" s="47" customFormat="1" ht="15.6">
      <c r="A273" s="104">
        <f t="shared" si="29"/>
        <v>256</v>
      </c>
      <c r="B273" s="104">
        <f t="shared" si="29"/>
        <v>16</v>
      </c>
      <c r="C273" s="99" t="s">
        <v>143</v>
      </c>
      <c r="D273" s="100" t="s">
        <v>139</v>
      </c>
      <c r="E273" s="101">
        <f t="shared" si="28"/>
        <v>4515.9475371475637</v>
      </c>
      <c r="F273" s="101">
        <v>878.92187302197522</v>
      </c>
      <c r="G273" s="101">
        <v>3637.0256641255883</v>
      </c>
      <c r="H273" s="102">
        <v>0.22</v>
      </c>
      <c r="I273" s="103" t="s">
        <v>318</v>
      </c>
    </row>
    <row r="274" spans="1:9" s="47" customFormat="1" ht="15.6">
      <c r="A274" s="104">
        <f t="shared" si="29"/>
        <v>257</v>
      </c>
      <c r="B274" s="104">
        <f t="shared" si="29"/>
        <v>17</v>
      </c>
      <c r="C274" s="99" t="s">
        <v>144</v>
      </c>
      <c r="D274" s="100" t="s">
        <v>139</v>
      </c>
      <c r="E274" s="101">
        <f t="shared" si="28"/>
        <v>10180.846245419063</v>
      </c>
      <c r="F274" s="101">
        <v>2991.9433764866449</v>
      </c>
      <c r="G274" s="101">
        <v>7188.9028689324186</v>
      </c>
      <c r="H274" s="102">
        <v>1.69</v>
      </c>
      <c r="I274" s="103" t="s">
        <v>318</v>
      </c>
    </row>
    <row r="275" spans="1:9" s="47" customFormat="1" ht="15.6">
      <c r="A275" s="104">
        <f t="shared" si="29"/>
        <v>258</v>
      </c>
      <c r="B275" s="104">
        <f t="shared" si="29"/>
        <v>18</v>
      </c>
      <c r="C275" s="99" t="s">
        <v>324</v>
      </c>
      <c r="D275" s="100" t="s">
        <v>139</v>
      </c>
      <c r="E275" s="101">
        <f t="shared" si="28"/>
        <v>5021.4498172283011</v>
      </c>
      <c r="F275" s="101">
        <v>950.59739312389684</v>
      </c>
      <c r="G275" s="101">
        <v>4070.8524241044042</v>
      </c>
      <c r="H275" s="102">
        <v>0.65</v>
      </c>
      <c r="I275" s="103" t="s">
        <v>318</v>
      </c>
    </row>
    <row r="276" spans="1:9" s="47" customFormat="1" ht="15.6">
      <c r="A276" s="104">
        <f t="shared" si="29"/>
        <v>259</v>
      </c>
      <c r="B276" s="104">
        <f t="shared" si="29"/>
        <v>19</v>
      </c>
      <c r="C276" s="99" t="s">
        <v>325</v>
      </c>
      <c r="D276" s="100" t="s">
        <v>139</v>
      </c>
      <c r="E276" s="101">
        <f t="shared" si="28"/>
        <v>2781.0476141654353</v>
      </c>
      <c r="F276" s="101">
        <v>782.04871404025505</v>
      </c>
      <c r="G276" s="101">
        <v>1998.9989001251802</v>
      </c>
      <c r="H276" s="102">
        <v>0.12</v>
      </c>
      <c r="I276" s="103" t="s">
        <v>318</v>
      </c>
    </row>
    <row r="277" spans="1:9" s="47" customFormat="1" ht="15.6">
      <c r="A277" s="104">
        <f t="shared" si="29"/>
        <v>260</v>
      </c>
      <c r="B277" s="104">
        <f t="shared" si="29"/>
        <v>20</v>
      </c>
      <c r="C277" s="99" t="s">
        <v>160</v>
      </c>
      <c r="D277" s="100" t="s">
        <v>139</v>
      </c>
      <c r="E277" s="101">
        <f t="shared" si="28"/>
        <v>3295.0617398518989</v>
      </c>
      <c r="F277" s="101">
        <v>875.21062690859401</v>
      </c>
      <c r="G277" s="101">
        <v>2419.851112943305</v>
      </c>
      <c r="H277" s="102">
        <v>0.41</v>
      </c>
      <c r="I277" s="103" t="s">
        <v>318</v>
      </c>
    </row>
    <row r="278" spans="1:9" s="47" customFormat="1" ht="16.2" thickBot="1">
      <c r="A278" s="121"/>
      <c r="B278" s="121">
        <f t="shared" si="29"/>
        <v>21</v>
      </c>
      <c r="C278" s="116" t="s">
        <v>299</v>
      </c>
      <c r="D278" s="117"/>
      <c r="E278" s="118"/>
      <c r="F278" s="118"/>
      <c r="G278" s="118"/>
      <c r="H278" s="119">
        <v>3</v>
      </c>
      <c r="I278" s="120" t="s">
        <v>318</v>
      </c>
    </row>
    <row r="279" spans="1:9" s="47" customFormat="1" ht="16.8" thickTop="1" thickBot="1">
      <c r="A279" s="140"/>
      <c r="B279" s="141"/>
      <c r="C279" s="141" t="s">
        <v>294</v>
      </c>
      <c r="D279" s="142"/>
      <c r="E279" s="143">
        <f>SUM(E258:E277)</f>
        <v>173904.80294024842</v>
      </c>
      <c r="F279" s="143">
        <f>SUM(F258:F277)</f>
        <v>41439.303981501514</v>
      </c>
      <c r="G279" s="143">
        <f>SUM(G258:G277)</f>
        <v>132465.4989587469</v>
      </c>
      <c r="H279" s="147">
        <f>SUM(H258:H278)</f>
        <v>27.319999999999993</v>
      </c>
      <c r="I279" s="145"/>
    </row>
    <row r="280" spans="1:9" s="47" customFormat="1" ht="16.2" thickTop="1">
      <c r="A280" s="126">
        <f>A277+1</f>
        <v>261</v>
      </c>
      <c r="B280" s="126">
        <v>1</v>
      </c>
      <c r="C280" s="127" t="s">
        <v>162</v>
      </c>
      <c r="D280" s="128" t="s">
        <v>139</v>
      </c>
      <c r="E280" s="129">
        <f>G280+F280</f>
        <v>4286.8251002008792</v>
      </c>
      <c r="F280" s="129">
        <v>201.53789266682273</v>
      </c>
      <c r="G280" s="129">
        <v>4085.2872075340565</v>
      </c>
      <c r="H280" s="137">
        <f>F280*0.35/1000</f>
        <v>7.0538262433387955E-2</v>
      </c>
      <c r="I280" s="131" t="s">
        <v>309</v>
      </c>
    </row>
    <row r="281" spans="1:9" s="47" customFormat="1" ht="16.2" thickBot="1">
      <c r="A281" s="121">
        <f>A280+1</f>
        <v>262</v>
      </c>
      <c r="B281" s="121">
        <v>1</v>
      </c>
      <c r="C281" s="132" t="s">
        <v>138</v>
      </c>
      <c r="D281" s="133" t="s">
        <v>121</v>
      </c>
      <c r="E281" s="138">
        <f>G281+F281</f>
        <v>2141.2869854687597</v>
      </c>
      <c r="F281" s="138">
        <v>316.54292903501175</v>
      </c>
      <c r="G281" s="138">
        <v>1824.744056433748</v>
      </c>
      <c r="H281" s="139">
        <f>F281*0.35/1000</f>
        <v>0.11079002516225411</v>
      </c>
      <c r="I281" s="125" t="s">
        <v>309</v>
      </c>
    </row>
    <row r="282" spans="1:9" s="47" customFormat="1" ht="16.8" thickTop="1" thickBot="1">
      <c r="A282" s="148"/>
      <c r="B282" s="149"/>
      <c r="C282" s="141" t="s">
        <v>326</v>
      </c>
      <c r="D282" s="150"/>
      <c r="E282" s="143">
        <f>E10+E49+E50+E51+E52+E53+E54+E55+E56+E57+E58+E59+E60+E61+E62+E80+E81+E82+E166+E174+E186+E187+E201+E202+E257+E279+E280+E281</f>
        <v>6508519.3792202724</v>
      </c>
      <c r="F282" s="143">
        <f>F10+F49+F50+F51+F52+F53+F54+F55+F56+F57+F58+F59+F60+F61+F62+F80+F81+F82+F166+F174+F186+F187+F201+F202+F257+F279+F280+F281</f>
        <v>4681636.2082941784</v>
      </c>
      <c r="G282" s="143">
        <f>G10+G49+G50+G51+G52+G53+G54+G55+G56+G57+G58+G59+G60+G61+G62+G80+G81+G82+G166+G174+G186+G187+G201+G202+G257+G279+G280+G281</f>
        <v>1826883.1709260952</v>
      </c>
      <c r="H282" s="144">
        <f>H10+H49+H50+H51+H52+H53+H54+H55+H56+H57+H58+H59+H60+H61+H62+H80+H81+H82+H166+H174+H186+H187+H201+H202+H257+H279+H280+H281</f>
        <v>3025.7320235219372</v>
      </c>
      <c r="I282" s="145"/>
    </row>
    <row r="283" spans="1:9" s="47" customFormat="1" ht="15.6" thickTop="1">
      <c r="C283" s="48"/>
      <c r="D283" s="49"/>
      <c r="H283" s="50"/>
      <c r="I283" s="51"/>
    </row>
    <row r="284" spans="1:9" s="47" customFormat="1">
      <c r="C284" s="48"/>
      <c r="D284" s="49"/>
      <c r="H284" s="50"/>
      <c r="I284" s="51"/>
    </row>
    <row r="285" spans="1:9" s="47" customFormat="1">
      <c r="C285" s="48"/>
      <c r="D285" s="49"/>
      <c r="H285" s="50"/>
      <c r="I285" s="51"/>
    </row>
    <row r="286" spans="1:9" s="47" customFormat="1">
      <c r="C286" s="48"/>
      <c r="D286" s="49"/>
      <c r="H286" s="50"/>
      <c r="I286" s="51"/>
    </row>
    <row r="287" spans="1:9" s="47" customFormat="1">
      <c r="C287" s="48"/>
      <c r="D287" s="49"/>
      <c r="H287" s="50"/>
      <c r="I287" s="51"/>
    </row>
    <row r="288" spans="1:9" s="47" customFormat="1">
      <c r="C288" s="48"/>
      <c r="D288" s="49"/>
      <c r="H288" s="50"/>
      <c r="I288" s="51"/>
    </row>
    <row r="289" spans="3:9" s="47" customFormat="1">
      <c r="C289" s="48"/>
      <c r="D289" s="49"/>
      <c r="H289" s="50"/>
      <c r="I289" s="51"/>
    </row>
    <row r="290" spans="3:9" s="47" customFormat="1">
      <c r="C290" s="48"/>
      <c r="D290" s="49"/>
      <c r="H290" s="50"/>
      <c r="I290" s="51"/>
    </row>
    <row r="291" spans="3:9" s="47" customFormat="1">
      <c r="C291" s="48"/>
      <c r="D291" s="49"/>
      <c r="H291" s="50"/>
      <c r="I291" s="51"/>
    </row>
    <row r="292" spans="3:9">
      <c r="I292" s="55"/>
    </row>
    <row r="293" spans="3:9">
      <c r="I293" s="55"/>
    </row>
    <row r="294" spans="3:9">
      <c r="I294" s="55"/>
    </row>
    <row r="295" spans="3:9">
      <c r="I295" s="55"/>
    </row>
    <row r="296" spans="3:9">
      <c r="I296" s="55"/>
    </row>
    <row r="297" spans="3:9">
      <c r="I297" s="55"/>
    </row>
    <row r="298" spans="3:9">
      <c r="I298" s="55"/>
    </row>
    <row r="299" spans="3:9">
      <c r="I299" s="55"/>
    </row>
    <row r="300" spans="3:9">
      <c r="I300" s="55"/>
    </row>
    <row r="301" spans="3:9">
      <c r="I301" s="55"/>
    </row>
    <row r="302" spans="3:9">
      <c r="I302" s="55"/>
    </row>
    <row r="303" spans="3:9">
      <c r="I303" s="55"/>
    </row>
    <row r="304" spans="3:9">
      <c r="I304" s="55"/>
    </row>
    <row r="305" spans="9:9">
      <c r="I305" s="55"/>
    </row>
    <row r="306" spans="9:9">
      <c r="I306" s="55"/>
    </row>
    <row r="307" spans="9:9">
      <c r="I307" s="55"/>
    </row>
    <row r="308" spans="9:9">
      <c r="I308" s="55"/>
    </row>
    <row r="309" spans="9:9">
      <c r="I309" s="55"/>
    </row>
    <row r="310" spans="9:9">
      <c r="I310" s="55"/>
    </row>
    <row r="311" spans="9:9">
      <c r="I311" s="55"/>
    </row>
    <row r="312" spans="9:9">
      <c r="I312" s="55"/>
    </row>
    <row r="313" spans="9:9">
      <c r="I313" s="55"/>
    </row>
    <row r="314" spans="9:9">
      <c r="I314" s="55"/>
    </row>
    <row r="315" spans="9:9">
      <c r="I315" s="55"/>
    </row>
    <row r="316" spans="9:9">
      <c r="I316" s="55"/>
    </row>
    <row r="317" spans="9:9">
      <c r="I317" s="55"/>
    </row>
    <row r="318" spans="9:9">
      <c r="I318" s="55"/>
    </row>
    <row r="319" spans="9:9">
      <c r="I319" s="55"/>
    </row>
    <row r="320" spans="9:9">
      <c r="I320" s="55"/>
    </row>
    <row r="321" spans="9:9">
      <c r="I321" s="55"/>
    </row>
    <row r="322" spans="9:9">
      <c r="I322" s="55"/>
    </row>
    <row r="323" spans="9:9">
      <c r="I323" s="55"/>
    </row>
    <row r="324" spans="9:9">
      <c r="I324" s="55"/>
    </row>
    <row r="325" spans="9:9">
      <c r="I325" s="55"/>
    </row>
    <row r="326" spans="9:9">
      <c r="I326" s="55"/>
    </row>
    <row r="327" spans="9:9">
      <c r="I327" s="55"/>
    </row>
    <row r="328" spans="9:9">
      <c r="I328" s="55"/>
    </row>
    <row r="329" spans="9:9">
      <c r="I329" s="55"/>
    </row>
    <row r="330" spans="9:9">
      <c r="I330" s="55"/>
    </row>
    <row r="331" spans="9:9">
      <c r="I331" s="55"/>
    </row>
    <row r="332" spans="9:9">
      <c r="I332" s="55"/>
    </row>
    <row r="333" spans="9:9">
      <c r="I333" s="55"/>
    </row>
    <row r="334" spans="9:9">
      <c r="I334" s="55"/>
    </row>
    <row r="335" spans="9:9">
      <c r="I335" s="55"/>
    </row>
    <row r="336" spans="9:9">
      <c r="I336" s="55"/>
    </row>
    <row r="337" spans="9:9">
      <c r="I337" s="55"/>
    </row>
    <row r="338" spans="9:9">
      <c r="I338" s="55"/>
    </row>
    <row r="339" spans="9:9">
      <c r="I339" s="55"/>
    </row>
    <row r="340" spans="9:9">
      <c r="I340" s="55"/>
    </row>
    <row r="341" spans="9:9">
      <c r="I341" s="55"/>
    </row>
    <row r="342" spans="9:9">
      <c r="I342" s="55"/>
    </row>
    <row r="343" spans="9:9">
      <c r="I343" s="55"/>
    </row>
    <row r="344" spans="9:9">
      <c r="I344" s="55"/>
    </row>
    <row r="345" spans="9:9">
      <c r="I345" s="55"/>
    </row>
    <row r="346" spans="9:9">
      <c r="I346" s="55"/>
    </row>
    <row r="347" spans="9:9">
      <c r="I347" s="55"/>
    </row>
    <row r="348" spans="9:9">
      <c r="I348" s="55"/>
    </row>
    <row r="349" spans="9:9">
      <c r="I349" s="55"/>
    </row>
    <row r="350" spans="9:9">
      <c r="I350" s="55"/>
    </row>
    <row r="351" spans="9:9">
      <c r="I351" s="55"/>
    </row>
    <row r="352" spans="9:9">
      <c r="I352" s="55"/>
    </row>
    <row r="353" spans="9:9">
      <c r="I353" s="55"/>
    </row>
    <row r="354" spans="9:9">
      <c r="I354" s="55"/>
    </row>
    <row r="355" spans="9:9">
      <c r="I355" s="55"/>
    </row>
    <row r="356" spans="9:9">
      <c r="I356" s="55"/>
    </row>
    <row r="357" spans="9:9">
      <c r="I357" s="55"/>
    </row>
    <row r="358" spans="9:9">
      <c r="I358" s="55"/>
    </row>
    <row r="359" spans="9:9">
      <c r="I359" s="55"/>
    </row>
    <row r="360" spans="9:9">
      <c r="I360" s="55"/>
    </row>
    <row r="361" spans="9:9">
      <c r="I361" s="55"/>
    </row>
    <row r="362" spans="9:9">
      <c r="I362" s="55"/>
    </row>
    <row r="363" spans="9:9">
      <c r="I363" s="55"/>
    </row>
    <row r="364" spans="9:9">
      <c r="I364" s="55"/>
    </row>
    <row r="365" spans="9:9">
      <c r="I365" s="55"/>
    </row>
    <row r="366" spans="9:9">
      <c r="I366" s="55"/>
    </row>
  </sheetData>
  <mergeCells count="9">
    <mergeCell ref="A1:I1"/>
    <mergeCell ref="A2:I2"/>
    <mergeCell ref="A3:A4"/>
    <mergeCell ref="B3:B4"/>
    <mergeCell ref="C3:C4"/>
    <mergeCell ref="D3:D4"/>
    <mergeCell ref="E3:G3"/>
    <mergeCell ref="H3:H4"/>
    <mergeCell ref="I3:I4"/>
  </mergeCells>
  <pageMargins left="0.47244094488188981" right="0.31496062992125984" top="0.47244094488188981" bottom="0.3937007874015748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DESECHOS MUNICIPIO 2014</vt:lpstr>
      <vt:lpstr>TOTAL DE TONELADAS DEPOSITADAS </vt:lpstr>
      <vt:lpstr>BASE DE DATOS 2012</vt:lpstr>
      <vt:lpstr>'BASE DE DATOS 2012'!Área_de_impresión</vt:lpstr>
      <vt:lpstr>'TOTAL DE TONELADAS DEPOSITADAS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wcorea</dc:creator>
  <cp:lastModifiedBy>saguilar</cp:lastModifiedBy>
  <cp:lastPrinted>2016-05-18T15:32:19Z</cp:lastPrinted>
  <dcterms:created xsi:type="dcterms:W3CDTF">2015-11-27T18:11:04Z</dcterms:created>
  <dcterms:modified xsi:type="dcterms:W3CDTF">2016-09-27T14:45:53Z</dcterms:modified>
</cp:coreProperties>
</file>