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azel.castillo\Documents\INFORME DIARIO DE PRECIOS\"/>
    </mc:Choice>
  </mc:AlternateContent>
  <workbookProtection workbookAlgorithmName="SHA-512" workbookHashValue="lswSMVDINVMMVGP7Xdy3DPlQ342HuRbVH7Dmgs8IIAzkmPHp4oBIqFYUW8I8Sa353cQETwrt2+F6vNrCI7MHRw==" workbookSaltValue="oBVWplFVd5z6g2MCPGm+fA==" workbookSpinCount="100000" lockStructure="1"/>
  <bookViews>
    <workbookView xWindow="0" yWindow="0" windowWidth="21600" windowHeight="9015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<sst xmlns="http://schemas.openxmlformats.org/spreadsheetml/2006/main" count="4664" uniqueCount="328">
  <si>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</si>
  <si>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</si>
  <si>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</si>
  <si>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</si>
  <si>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</si>
  <si>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</si>
  <si>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</si>
  <si>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</si>
  <si>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</si>
  <si>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</si>
  <si>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</si>
  <si>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</si>
  <si>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</si>
  <si>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</si>
  <si>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</si>
  <si>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</si>
  <si>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</si>
  <si>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</si>
  <si>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</si>
  <si>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</si>
  <si>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</si>
  <si>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</si>
  <si>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</si>
  <si>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</si>
  <si>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</si>
  <si>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</si>
  <si>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</si>
  <si>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</si>
  <si>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</si>
  <si>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</si>
  <si>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</si>
  <si>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</si>
  <si>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</si>
  <si>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</si>
  <si>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</si>
  <si>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</si>
  <si>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</si>
  <si>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</si>
  <si>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</si>
  <si>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</si>
  <si>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</si>
  <si>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</si>
  <si>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</si>
  <si>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</si>
  <si>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</si>
  <si>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</si>
  <si>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</si>
  <si>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</si>
  <si>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</si>
  <si>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</si>
  <si>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</si>
  <si>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</si>
  <si>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</si>
  <si>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</si>
  <si>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</si>
  <si>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</si>
  <si>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</si>
  <si>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</si>
  <si>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</si>
  <si>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</si>
  <si>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</si>
  <si>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</si>
  <si>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</si>
  <si>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</si>
  <si>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</si>
  <si>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</si>
  <si>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</si>
  <si>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</si>
  <si>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</si>
  <si>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</si>
  <si>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</si>
  <si>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</si>
  <si>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</si>
  <si>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</si>
  <si>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</si>
  <si>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</si>
  <si>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</si>
  <si>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</si>
  <si>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</si>
  <si>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</si>
  <si>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</si>
  <si>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</si>
  <si>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</si>
  <si>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</si>
  <si>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</si>
  <si>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</si>
  <si>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</si>
  <si>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</si>
  <si>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</si>
  <si>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</si>
  <si>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</si>
  <si>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</si>
  <si>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</si>
  <si>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</si>
  <si>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</si>
  <si>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</si>
  <si>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</si>
  <si>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</si>
  <si>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</si>
  <si>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</si>
  <si>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</si>
  <si>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</si>
  <si>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</si>
  <si>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</si>
  <si>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</si>
  <si>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</si>
  <si>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</si>
  <si>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</si>
  <si>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</si>
  <si>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</si>
  <si>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</si>
  <si>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</si>
  <si>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</si>
  <si>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</si>
  <si>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</si>
  <si>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</si>
  <si>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</si>
  <si>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</si>
  <si>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</si>
  <si>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</si>
  <si>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</si>
  <si>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</si>
  <si>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</si>
  <si>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</si>
  <si>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</si>
  <si>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</si>
  <si>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</si>
  <si>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</si>
  <si>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</si>
  <si>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</si>
  <si>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</si>
  <si>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</si>
  <si>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</si>
  <si>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</si>
  <si>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</si>
  <si>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</si>
  <si>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</si>
  <si>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</si>
  <si>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</si>
  <si>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</si>
  <si>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</si>
  <si>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</si>
  <si>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</si>
  <si>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</si>
  <si>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</si>
  <si>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</si>
  <si>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</si>
  <si>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</si>
  <si>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</si>
  <si>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</si>
  <si>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</si>
  <si>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</si>
  <si>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</si>
  <si>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</si>
  <si>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</si>
  <si>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</si>
  <si>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</si>
  <si>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</si>
  <si>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</si>
  <si>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</si>
  <si>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</si>
  <si>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</si>
  <si>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</si>
  <si>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</si>
  <si>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</si>
  <si>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</si>
  <si>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</si>
  <si>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</si>
  <si>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</si>
  <si>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</si>
  <si>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</si>
  <si>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</si>
  <si>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</si>
  <si>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</si>
  <si>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</si>
  <si>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</si>
  <si>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</si>
  <si>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</si>
  <si>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</si>
  <si>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</si>
  <si>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</si>
  <si>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</si>
  <si>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</si>
  <si>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</si>
  <si>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</si>
  <si>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</si>
  <si>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</si>
  <si>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</si>
  <si>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</si>
  <si>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</si>
  <si>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</si>
  <si>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</si>
  <si>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</si>
  <si>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</si>
  <si>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</si>
  <si>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</si>
  <si>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</si>
  <si>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</si>
  <si>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</si>
  <si>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</si>
  <si>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</si>
  <si>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</si>
  <si>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</si>
  <si>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</si>
  <si>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</si>
  <si>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</si>
  <si>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</si>
  <si>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</si>
  <si>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</si>
  <si>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</si>
  <si>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</si>
  <si>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</si>
  <si>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</si>
  <si>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</si>
  <si>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</si>
  <si>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</si>
  <si>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</si>
  <si>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</si>
  <si>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</si>
  <si>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</si>
  <si>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</si>
  <si>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</si>
  <si>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</si>
  <si>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</si>
  <si>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</si>
  <si>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</si>
  <si>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</si>
  <si>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</si>
  <si>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</si>
  <si>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</si>
  <si>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</si>
  <si>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</si>
  <si>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</si>
  <si>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</si>
  <si>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</si>
  <si>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</si>
  <si>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</si>
  <si>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</si>
  <si>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</si>
  <si>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</si>
  <si>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</si>
  <si>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</si>
  <si>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</si>
  <si>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</si>
  <si>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</si>
  <si>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</si>
  <si>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</si>
  <si>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</si>
  <si>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</si>
  <si>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</si>
  <si>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</si>
  <si>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</si>
  <si>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</si>
  <si>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</si>
  <si>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</si>
  <si>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</si>
  <si>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</si>
  <si>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</si>
  <si>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</si>
  <si>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</si>
  <si>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</si>
  <si>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</si>
  <si>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</si>
  <si>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</si>
  <si>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</si>
  <si>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</si>
  <si>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</si>
  <si>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</si>
  <si>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</si>
  <si>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</si>
  <si>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</si>
  <si>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</si>
  <si>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</si>
  <si>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</si>
  <si>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</si>
  <si>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</si>
  <si>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</si>
  <si>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</si>
  <si>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</si>
  <si>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</si>
  <si>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</si>
  <si>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</si>
  <si>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</si>
  <si>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</si>
  <si>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</si>
  <si>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</si>
  <si>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</si>
  <si>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</si>
  <si>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</si>
  <si>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</si>
  <si>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</si>
  <si>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</si>
  <si>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</si>
  <si>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</si>
  <si>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</si>
  <si>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</si>
  <si>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</si>
  <si>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</si>
  <si>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</si>
  <si>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</si>
  <si>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</si>
  <si>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</si>
  <si>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</si>
  <si>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</si>
  <si>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</si>
  <si>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</si>
  <si>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</si>
  <si>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</si>
  <si>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</si>
  <si>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</si>
  <si>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</si>
  <si>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</si>
  <si>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</si>
  <si>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</si>
  <si>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</si>
  <si>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</si>
  <si>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</si>
  <si>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</si>
  <si>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</si>
  <si>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</si>
  <si>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</si>
  <si>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</si>
  <si>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HIDROXIDO DE COBRE</t>
  </si>
  <si>
    <t>FÓRMULA 18-46-0  100 LBS</t>
  </si>
  <si>
    <t>FOLIAR FORTE</t>
  </si>
  <si>
    <t xml:space="preserve">LECHUGA DE CABEZA GRANDE </t>
  </si>
  <si>
    <t xml:space="preserve">LECHERO 14% 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</si>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</sst>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908.587916666664" createdVersion="4" refreshedVersion="7" minRefreshableVersion="3" recordCount="1353">
  <cacheSource type="worksheet">
    <worksheetSource name="TD"/>
  </cacheSource>
  <cacheFields count="42">
    <cacheField name="LLAVE" numFmtId="0">
      <sharedItems containsSemiMixedTypes="0" containsString="0" containsNumber="1" containsInteger="1" minValue="325152" maxValue="330198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00"/>
        <n v="101"/>
        <n v="103"/>
        <n v="9"/>
        <n v="4"/>
        <n v="6"/>
        <n v="10"/>
        <n v="105"/>
        <n v="96"/>
        <n v="64"/>
        <n v="66"/>
        <n v="88"/>
        <n v="86"/>
        <n v="89"/>
        <n v="72"/>
        <n v="74"/>
        <n v="80"/>
        <n v="79"/>
        <n v="16"/>
        <n v="11"/>
        <n v="20"/>
        <n v="26"/>
        <n v="25"/>
        <n v="18"/>
        <n v="33"/>
        <n v="58"/>
        <n v="49"/>
        <n v="34"/>
        <n v="56"/>
        <n v="40"/>
        <n v="14"/>
        <n v="22"/>
        <n v="24"/>
        <n v="27"/>
        <n v="63"/>
        <n v="84"/>
        <n v="69"/>
        <n v="75"/>
        <n v="12"/>
        <n v="17"/>
        <n v="31"/>
        <n v="37"/>
        <n v="42"/>
        <n v="45"/>
        <n v="46"/>
        <n v="38"/>
        <n v="52"/>
        <n v="53"/>
        <n v="47"/>
        <n v="59"/>
        <n v="57"/>
        <n v="65"/>
        <n v="62"/>
        <n v="68"/>
        <n v="81"/>
        <n v="78"/>
        <n v="92"/>
        <n v="90"/>
        <n v="73"/>
        <n v="85"/>
        <n v="93"/>
        <n v="76"/>
        <n v="77"/>
        <n v="67"/>
        <n v="19"/>
        <n v="13"/>
        <n v="32"/>
        <n v="15"/>
        <n v="23"/>
        <n v="30"/>
        <n v="29"/>
        <n v="44"/>
        <n v="36"/>
        <n v="43"/>
        <n v="54"/>
        <n v="51"/>
        <n v="39"/>
        <n v="48"/>
        <n v="50"/>
        <n v="41"/>
        <n v="21"/>
        <n v="82"/>
        <n v="87"/>
        <n v="138"/>
        <n v="139"/>
        <n v="137"/>
        <n v="141"/>
        <n v="136"/>
        <n v="140"/>
        <n v="83"/>
        <n v="145"/>
        <n v="144"/>
        <n v="146"/>
        <n v="147"/>
        <n v="148"/>
        <n v="149"/>
        <n v="150"/>
        <n v="142"/>
        <n v="143"/>
        <n v="151"/>
        <n v="155"/>
        <n v="159"/>
        <n v="152"/>
        <n v="157"/>
        <n v="154"/>
        <n v="164"/>
        <n v="166"/>
        <n v="174"/>
        <n v="161"/>
        <n v="169"/>
        <n v="177"/>
        <n v="187"/>
        <n v="193"/>
        <n v="195"/>
        <n v="190"/>
        <n v="191"/>
        <n v="196"/>
        <n v="8"/>
        <n v="1"/>
        <n v="7"/>
        <n v="98"/>
        <n v="97"/>
        <n v="102"/>
        <n v="104"/>
        <n v="95"/>
        <n v="124"/>
        <n v="125"/>
        <n v="126"/>
        <n v="127"/>
        <n v="132"/>
        <n v="130"/>
        <n v="134"/>
        <n v="133"/>
        <n v="186"/>
        <n v="120"/>
        <n v="119"/>
        <n v="121"/>
        <n v="122"/>
        <n v="115"/>
        <n v="112"/>
        <n v="110"/>
        <n v="114"/>
        <n v="109"/>
        <n v="113"/>
        <n v="111"/>
        <n v="116"/>
        <n v="3"/>
        <n v="94"/>
        <n v="107"/>
        <n v="106"/>
        <n v="128"/>
        <n v="129"/>
        <n v="135"/>
        <n v="5"/>
        <n v="99"/>
        <n v="2"/>
        <n v="156"/>
        <n v="182"/>
        <n v="163"/>
        <n v="215"/>
        <n v="213"/>
        <n v="158"/>
        <n v="160"/>
        <n v="173"/>
        <n v="184"/>
        <n v="188"/>
        <n v="185"/>
        <n v="172"/>
        <n v="123"/>
        <n v="179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214" u="1"/>
        <n v="91" u="1"/>
        <n v="28" u="1"/>
        <n v="212" u="1"/>
        <n v="211" u="1"/>
        <n v="183" u="1"/>
        <n v="181" u="1"/>
        <n v="180" u="1"/>
        <n v="153" u="1"/>
        <n v="178" u="1"/>
        <n v="55" u="1"/>
        <n v="35" u="1"/>
        <n v="176" u="1"/>
        <n v="175" u="1"/>
        <n v="61" u="1"/>
        <n v="71" u="1"/>
        <n v="200" u="1"/>
        <n v="171" u="1"/>
        <n v="60" u="1"/>
        <n v="197" u="1"/>
      </sharedItems>
    </cacheField>
    <cacheField name="DESCRIPCION CPC" numFmtId="0">
      <sharedItems count="195">
        <s v="HARINA DE TRIGO FUERTE"/>
        <s v="HARINA DE TRIGO SUAVE"/>
        <s v="PANELA PRIMERA CLASE"/>
        <s v="MAÍZ BLANCO"/>
        <s v="FRIJOL  ROJO DE SEDA NACIONAL"/>
        <s v="FRIJOL  TINTO O CORRIENTE NACIONAL"/>
        <s v="SORGO "/>
        <s v="SAL "/>
        <s v="AZÚCAR"/>
        <s v="BANANO MADURO GRANDE"/>
        <s v="COCO GRANDE"/>
        <s v="PIÑA HAWAIANA"/>
        <s v="PIÑA GOLDEN GRANDE"/>
        <s v="PLÁTANO MADURO GRANDE"/>
        <s v="LIMON PÉRSICO GRANDE"/>
        <s v="MANDARINA GRANDE"/>
        <s v="NARANJA VALENCIA GRANDE"/>
        <s v="NARANJA PIÑA MEDIANA"/>
        <s v="BROCOLI  MEDIANO"/>
        <s v="AJO CHINO"/>
        <s v="CEBOLLA BLANCA SIN  TALLO GRANDE"/>
        <s v="COLIFLOR  GRANDE"/>
        <s v="CHILE VERDE GRANDE"/>
        <s v="CEBOLLA BLANCA CON TALLO GRANDE"/>
        <s v="GÜISQUIL VERDE OSCURO GRANDE"/>
        <s v="ZANAHORIA GRANDE"/>
        <s v="REPOLLO GRANDE"/>
        <s v="LECHUGA DE CABEZA GRANDE"/>
        <s v="TOMATE DE PASTA GRANDE"/>
        <s v="PAPA SOLOMA GRANDE"/>
        <s v="APIO GRANDE"/>
        <s v="CEBOLLA MORADA SIN TALLO "/>
        <s v="CHILE JALAPEÑO"/>
        <s v="EJOTE  IMPORTADO"/>
        <s v="AGUACATE HASS MEDIANO"/>
        <s v="PAPAYA TAINUNG GRANDE"/>
        <s v="GUINEO DE SEDA"/>
        <s v="MANDARINA MEDIANA"/>
        <s v="AJO CRIOLLO MEDIANO"/>
        <s v="BROCOLI GRANDE"/>
        <s v="GÜISQUIL VERDE GRANDE"/>
        <s v="MELÓN GRANDE"/>
        <s v="PEPINO GRANDE"/>
        <s v="PIPIAN MEDIANO"/>
        <s v="RÁBANO"/>
        <s v="MELÓN MEDIANO"/>
        <s v="SANDIA REDONDA GRANDE"/>
        <s v="SANDIA REDONDA MEDIANA"/>
        <s v="REMOLACHA GRANDE"/>
        <s v="ZANAHORIA MEDIANA"/>
        <s v="YUCA BLANCA"/>
        <s v="AGUACATE HASS GRANDE"/>
        <s v="GUAYABA GRANDE"/>
        <s v="NARANJA VALENCIA MEDIANA"/>
        <s v="MARACUYÁ REDONDA GRANDE"/>
        <s v="TAMARINDO SIN CÁSCARA"/>
        <s v="PLÁTANO MADURO MEDIANO"/>
        <s v="LIMON PÉRSICO MEDIANO"/>
        <s v="PAPAYA TAINUNG MEDIANA"/>
        <s v="ZAPOTE"/>
        <s v="MANGO VERDE CRIOLLO GRANDE"/>
        <s v="MANGO VERDE CRIOLLO MEDIANO"/>
        <s v="FRESA"/>
        <s v="CEBOLLA BLANCA CON TALLO MEDIANA"/>
        <s v="APIO  MEDIANO"/>
        <s v="GÜISQUIL VERDE MEDIANO"/>
        <s v="AYOTE"/>
        <s v="CHILE  VERDE MEDIANO"/>
        <s v="ELOTE BLANCO GRANDE"/>
        <s v="PIPIAN GRANDE"/>
        <s v="LOROCO"/>
        <s v="PEPINO MEDIANO"/>
        <s v="TOMATE  DE PASTA MEDIANO"/>
        <s v="REPOLLO MEDIANO"/>
        <s v="PAPA LENGUA GRANDE"/>
        <s v="PAPA SOLOMA MEDIANA"/>
        <s v="CEBOLLA BLANCA SIN TALLO MEDIANA"/>
        <s v="NARANJA VICTORIA MEDIANA"/>
        <s v="PIÑA GOLDEN MEDIANA"/>
        <s v="CAMARON  MEDIANO"/>
        <s v="CAMARON AGUA DULCE"/>
        <s v="BOCA COLORADA, PESCADO ENTERO MEDIANO"/>
        <s v="CAMARONCILLO SECO SALADO"/>
        <s v="BAGRE, PESCADO ENTERO, FRESCO"/>
        <s v="CAMARON GRANDE"/>
        <s v="PAPAYA RED LADY GRANDE"/>
        <s v="LONJA O FILETE DE BOCA COLORADA O PARGO"/>
        <s v="LONJA  O FILETE DE DORADO"/>
        <s v="LONJA O FILETE DE TIBURON"/>
        <s v="MACARELA, FRESCO, ENTERO"/>
        <s v="MACARELA, SECO, ENTERO"/>
        <s v="ROBALO, FRESCO, ENTERO"/>
        <s v="TILAPIA, FRESCA, ENTERA, GRANDE"/>
        <s v="COLA DE CAMARON"/>
        <s v="CORVINA, FRESCO, ENTERO"/>
        <s v="FINAL ENGORDE "/>
        <s v="POSTURA"/>
        <s v="SUPERLECHERO 22% "/>
        <s v="INICIO ENGORDE "/>
        <s v="LECHERO 15% "/>
        <s v="INICIACION"/>
        <s v="BAYFOLAN FORTE"/>
        <s v="FÓRMULA 15-15-15 100 LBS"/>
        <s v="SULFATO DE AMONIO 21%N 100 LBS"/>
        <s v="ENGORDE "/>
        <s v="FÓRMULA 16-20-0 100 LBS"/>
        <s v="UREA 46%N 100 LBS"/>
        <s v="ATRAZINA"/>
        <s v="CIPERMETRINA"/>
        <s v="METALDEHIDO+METIOCARB+METOMIL"/>
        <s v="PARAQUAT"/>
        <s v="BETACIFLUTRINA+THIACLOPRID"/>
        <s v="METHIL-PARATHION"/>
        <s v="FRIJOL NEGRO"/>
        <s v="ARROZ ORO PRIMERA CLASE IMPORTADO"/>
        <s v="FRIJOL BLANCO"/>
        <s v="CACAO "/>
        <s v="CACAHUETE O MANI"/>
        <s v="MIEL DE ABEJA"/>
        <s v="PANELA SEGUNDA CLASE"/>
        <s v="AJONJOLÍ"/>
        <s v="MUSLO DE POLLO"/>
        <s v="PECHUGA DE POLLO"/>
        <s v="HUEVO  GRANDE "/>
        <s v="HUEVO  MEDIANO "/>
        <s v="QUESILLO"/>
        <s v="CREMA"/>
        <s v="QUESO DURO VIEJO"/>
        <s v="QUESO DURO BLANDO"/>
        <s v="2,4-D"/>
        <s v="COSTILLA DE PORCINO"/>
        <s v="CHICHARRON DE PORCINO"/>
        <s v="LOMO DE PORCINO"/>
        <s v="POSTA DE PORCINO"/>
        <s v="SALON"/>
        <s v="POSTA DE PECHO"/>
        <s v="LOMO DE ROLLIZO"/>
        <s v="PUYAZO"/>
        <s v="LOMO DE AGUJA"/>
        <s v="POSTA NEGRA"/>
        <s v="POSTA ANGELINA"/>
        <s v="SOLOMO"/>
        <s v="FRIJOL  ROJO DE SEDA IMPORTADO"/>
        <s v="ACHIOTE EN GRANO"/>
        <s v="TRIGO"/>
        <s v="SOYA"/>
        <s v="HUEVO GRANDE"/>
        <s v="HUEVO MEDIANO"/>
        <s v="QUESO FRESCO"/>
        <s v="FRIJOL  TINTO O CORRIENTE IMPORTADO"/>
        <s v="HARINA DE MAÍZ"/>
        <s v="ARROZ ORO PRIMERA CLASE NACIONAL"/>
        <s v="LECHERO 14% "/>
        <s v="MANCOZEB"/>
        <s v="INICIO "/>
        <s v="COMEDERO DE PISO "/>
        <s v="BEBEDERO DE PISO"/>
        <s v="SUPERLECHERO 18% "/>
        <s v="DESARROLLO"/>
        <s v="METALOZATO MULTIMINERAL"/>
        <s v="PROPINEB"/>
        <s v="FLUAZIFOP-P-BUTIL"/>
        <s v="TRIFLOXIESTROBIN, TEBUCONAZOL"/>
        <s v="FÓRMULA 18-46-0  100 LBS"/>
        <s v="CARNE DE POLLO ENTERO"/>
        <s v="AZOXISTROBINA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AZADON" u="1"/>
        <s v="FOLIAR FORTE" u="1"/>
        <s v="FÓRMULA 15-15-15 220 LBS" u="1"/>
        <s v="BÁSCULA DE MESA " u="1"/>
        <s v="BOMBA DE MOCHILA 16 LITROS" u="1"/>
        <s v="CARBENDAZIM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20">
        <s v="SONSONATE"/>
        <s v="SAN FRANCISCO GOTERA"/>
        <s v="TIENDONA"/>
        <s v="SAN SALVADOR"/>
        <s v="USULUTAN"/>
        <s v="GERARDO BARRIOS "/>
        <s v="MERCADO CENTRAL"/>
        <s v="CHALATENANGO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MIGUEL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3"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n v="25"/>
    <m/>
    <s v="Dec 13 2022  1:03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5"/>
    <x v="0"/>
  </r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n v="23.5"/>
    <m/>
    <s v="Dec 13 2022  1:04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5"/>
    <x v="0"/>
  </r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m/>
    <n v="1.1000000000000001"/>
    <s v="Dec 13 2022  1:04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27"/>
    <n v="0.35"/>
    <s v="Dec 13 2022  1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88"/>
    <n v="1"/>
    <s v="Dec 13 2022  1:0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83"/>
    <n v="1"/>
    <s v="Dec 13 2022  1:06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22"/>
    <n v="0.35"/>
    <s v="Dec 13 2022  1:0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12"/>
    <n v="0.15"/>
    <s v="Dec 13 2022  1:07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48"/>
    <n v="0.6"/>
    <s v="Dec 13 2022  1:0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90"/>
    <n v="1.2"/>
    <s v="Dec 13 2022  1:07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10"/>
    <m/>
    <s v="Dec 13 2022  1:09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60"/>
    <n v="1"/>
    <n v="55"/>
    <m/>
    <s v="Dec 13 2022  1:09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90"/>
    <m/>
    <s v="Dec 13 2022  1:09P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200"/>
    <m/>
    <s v="Dec 13 2022  1:09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23"/>
    <m/>
    <s v="Dec 13 2022  1:10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60"/>
    <n v="1"/>
    <n v="11"/>
    <m/>
    <s v="Dec 13 2022  1:11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60"/>
    <n v="1"/>
    <n v="14"/>
    <m/>
    <s v="Dec 13 2022  1:11P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89"/>
    <n v="1"/>
    <n v="22"/>
    <m/>
    <s v="Dec 13 2022  1:12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95"/>
    <n v="1"/>
    <n v="15"/>
    <m/>
    <s v="Dec 13 2022  1:12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95"/>
    <n v="1"/>
    <n v="8"/>
    <m/>
    <s v="Dec 13 2022  1:12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0"/>
    <m/>
    <s v="Dec 13 2022  1:14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351"/>
    <n v="1"/>
    <n v="13"/>
    <m/>
    <s v="Dec 13 2022  1:14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138"/>
    <n v="1"/>
    <n v="15"/>
    <m/>
    <s v="Dec 13 2022  1:15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5"/>
    <m/>
    <s v="Dec 13 2022  1:15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20"/>
    <m/>
    <s v="Dec 13 2022  1:15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8"/>
    <m/>
    <s v="Dec 13 2022  1:15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26"/>
    <m/>
    <s v="Dec 13 2022  1:15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30"/>
    <m/>
    <s v="Dec 13 2022  1:16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4"/>
    <m/>
    <s v="Dec 13 2022  1:16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0"/>
    <m/>
    <s v="Dec 13 2022  1:16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6"/>
    <m/>
    <s v="Dec 13 2022  1:16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48"/>
    <m/>
    <s v="Dec 13 2022  1:16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138"/>
    <n v="1"/>
    <n v="16"/>
    <m/>
    <s v="Dec 13 2022  1:18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351"/>
    <n v="1"/>
    <n v="12"/>
    <m/>
    <s v="Dec 13 2022  1:18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60"/>
    <n v="1"/>
    <n v="20"/>
    <m/>
    <s v="Dec 13 2022  1:18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8"/>
    <m/>
    <s v="Dec 13 2022  1:18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5"/>
    <m/>
    <s v="Dec 13 2022  1:18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48"/>
    <m/>
    <s v="Dec 13 2022  1:19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30"/>
    <m/>
    <s v="Dec 13 2022  1:19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5"/>
    <m/>
    <s v="Dec 13 2022  1:19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9"/>
    <m/>
    <s v="Dec 13 2022  1:19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7"/>
    <m/>
    <s v="Dec 13 2022  1:19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351"/>
    <n v="1"/>
    <n v="12"/>
    <m/>
    <s v="Dec 13 2022  1:21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6"/>
    <m/>
    <s v="Dec 13 2022  1:21P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138"/>
    <n v="1"/>
    <n v="15"/>
    <m/>
    <s v="Dec 13 2022  1:22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138"/>
    <n v="1"/>
    <n v="20"/>
    <m/>
    <s v="Dec 13 2022  1:22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8"/>
    <m/>
    <s v="Dec 13 2022  1:22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0"/>
    <m/>
    <s v="Dec 13 2022  1:22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8"/>
    <m/>
    <s v="Dec 13 2022  1:22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0"/>
    <m/>
    <s v="Dec 13 2022  1:23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7"/>
    <m/>
    <s v="Dec 13 2022  1:23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4"/>
    <m/>
    <s v="Dec 13 2022  1:23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5"/>
    <m/>
    <s v="Dec 13 2022  1:23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4"/>
    <m/>
    <s v="Dec 13 2022  1:23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32"/>
    <m/>
    <s v="Dec 13 2022  1:23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47"/>
    <m/>
    <s v="Dec 13 2022  1:23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2"/>
    <m/>
    <s v="Dec 13 2022  1:23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351"/>
    <n v="1"/>
    <n v="12"/>
    <m/>
    <s v="Dec 13 2022  1:25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26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138"/>
    <n v="1"/>
    <n v="16"/>
    <m/>
    <s v="Dec 13 2022  1:26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2"/>
    <m/>
    <s v="Dec 13 2022  1:26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30"/>
    <m/>
    <s v="Dec 13 2022  1:26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6"/>
    <m/>
    <s v="Dec 13 2022  1:26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27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7"/>
    <m/>
    <s v="Dec 13 2022  1:27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46"/>
    <m/>
    <s v="Dec 13 2022  1:27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9"/>
    <m/>
    <s v="Dec 13 2022  1:27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8"/>
    <m/>
    <s v="Dec 13 2022  1:27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4"/>
    <m/>
    <s v="Dec 13 2022  1:27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32"/>
    <m/>
    <s v="Dec 13 2022  1:27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0"/>
    <m/>
    <s v="Dec 13 2022  1:28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138"/>
    <n v="1"/>
    <n v="22"/>
    <m/>
    <s v="Dec 13 2022  1:28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4"/>
    <m/>
    <s v="Dec 13 2022  1:29P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55"/>
    <m/>
    <s v="Dec 13 2022  1:29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5"/>
    <m/>
    <s v="Dec 13 2022  1:29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3"/>
    <m/>
    <s v="Dec 13 2022  1:29P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7"/>
    <m/>
    <s v="Dec 13 2022  1:29P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1"/>
    <m/>
    <s v="Dec 13 2022  1:29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0"/>
    <m/>
    <s v="Dec 13 2022  1:29P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90"/>
    <m/>
    <s v="Dec 13 2022  1:30P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30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351"/>
    <n v="1"/>
    <n v="13"/>
    <m/>
    <s v="Dec 13 2022  7:0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"/>
    <m/>
    <s v="Dec 13 2022  7:02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2"/>
    <m/>
    <s v="Dec 13 2022  7:0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8"/>
    <m/>
    <s v="Dec 13 2022  7:0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5"/>
    <m/>
    <s v="Dec 13 2022  7:0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9"/>
    <m/>
    <s v="Dec 13 2022  7:02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6"/>
    <m/>
    <s v="Dec 13 2022  7:02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"/>
    <m/>
    <s v="Dec 13 2022  7:02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6"/>
    <m/>
    <s v="Dec 13 2022  7:0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9"/>
    <m/>
    <s v="Dec 13 2022  7:03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7"/>
    <m/>
    <s v="Dec 13 2022  7:03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0"/>
    <m/>
    <s v="Dec 13 2022  7:03A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0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2"/>
    <m/>
    <s v="Dec 13 2022  7:0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0"/>
    <m/>
    <s v="Dec 13 2022  7:0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50"/>
    <m/>
    <s v="Dec 13 2022  7:04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0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1"/>
    <m/>
    <s v="Dec 13 2022  7:04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00"/>
    <m/>
    <s v="Dec 13 2022  7:04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275"/>
    <m/>
    <s v="Dec 13 2022  7:05AM"/>
    <x v="46"/>
    <x v="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200"/>
    <m/>
    <s v="Dec 13 2022  7:05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5"/>
    <m/>
    <s v="Dec 13 2022  7:05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"/>
    <m/>
    <s v="Dec 13 2022  7:05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8"/>
    <m/>
    <s v="Dec 13 2022  7:06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06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33"/>
    <m/>
    <s v="Dec 13 2022  7:0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26"/>
    <m/>
    <s v="Dec 13 2022  7:06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138"/>
    <n v="1"/>
    <n v="22"/>
    <m/>
    <s v="Dec 13 2022  7:0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1"/>
    <m/>
    <s v="Dec 13 2022  7:0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7"/>
    <m/>
    <s v="Dec 13 2022  7:09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138"/>
    <n v="1"/>
    <n v="28"/>
    <m/>
    <s v="Dec 13 2022  7:0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09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12"/>
    <m/>
    <s v="Dec 13 2022  7:10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7"/>
    <m/>
    <s v="Dec 13 2022  7:1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7"/>
    <m/>
    <s v="Dec 13 2022  7:1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1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"/>
    <m/>
    <s v="Dec 13 2022  7:1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48"/>
    <n v="1"/>
    <n v="190"/>
    <m/>
    <s v="Dec 13 2022  7:1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0"/>
    <m/>
    <s v="Dec 13 2022  7:13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08"/>
    <m/>
    <s v="Dec 13 2022  7:13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1"/>
    <m/>
    <s v="Dec 13 2022  7:13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1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7"/>
    <x v="1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3 2022  8:27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3 2022  8:27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8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3 2022  8:2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3 2022  8:29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3 2022  8:2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5"/>
    <m/>
    <s v="Dec 13 2022  8:29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3 2022  8:29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9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3 2022  8:29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9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2"/>
    <m/>
    <s v="Dec 13 2022  8:2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3 2022  8:29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2"/>
    <m/>
    <s v="Dec 13 2022  8:30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0"/>
    <m/>
    <s v="Dec 13 2022  8:30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8"/>
    <m/>
    <s v="Dec 13 2022  8:30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3 2022  8:3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0"/>
    <m/>
    <s v="Dec 13 2022  8:3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4"/>
    <m/>
    <s v="Dec 13 2022  8:3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"/>
    <m/>
    <s v="Dec 13 2022  8:30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5"/>
    <m/>
    <s v="Dec 13 2022  8:30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0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3 2022  8:30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3 2022  8:3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4"/>
    <m/>
    <s v="Dec 13 2022  8:30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7"/>
    <m/>
    <s v="Dec 13 2022  8:30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3 2022  8:31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6"/>
    <m/>
    <s v="Dec 13 2022  8:31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3 2022  8:31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3 2022  8:31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1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2"/>
    <m/>
    <s v="Dec 13 2022  8:3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3 2022  8:3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3 2022  8:3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3 2022  8:31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0"/>
    <m/>
    <s v="Dec 13 2022  8:31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3 2022  8:31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3 2022  8:31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4"/>
    <m/>
    <s v="Dec 13 2022  8:31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"/>
    <m/>
    <s v="Dec 13 2022  8:31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3 2022  8:32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4"/>
    <m/>
    <s v="Dec 13 2022  8:32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3 2022  8:32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3 2022  8:32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2"/>
    <m/>
    <s v="Dec 13 2022  8:32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3"/>
    <m/>
    <s v="Dec 13 2022  8:32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3 2022  8:32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3 2022  8:32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2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3 2022  8:32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3 2022  8:32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2"/>
    <m/>
    <s v="Dec 13 2022  8:32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2"/>
    <m/>
    <s v="Dec 13 2022  8:3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0"/>
    <m/>
    <s v="Dec 13 2022  8:32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3 2022  8:32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9"/>
    <m/>
    <s v="Dec 13 2022  8:32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3 2022  8:33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4"/>
    <m/>
    <s v="Dec 13 2022  8:33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"/>
    <m/>
    <s v="Dec 13 2022  8:33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"/>
    <m/>
    <s v="Dec 13 2022  8:33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3 2022  8:33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3 2022  8:33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5"/>
    <m/>
    <s v="Dec 13 2022  8:33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3 2022  8:34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2"/>
    <m/>
    <s v="Dec 13 2022  8:3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3 2022  8:34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2"/>
    <m/>
    <s v="Dec 13 2022  8:3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3 2022  8:34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3 2022  8:35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3 2022  8:35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3 2022  8:35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3 2022  8:3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8"/>
    <m/>
    <s v="Dec 13 2022  8:3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3 2022  8:36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3 2022  8:36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3 2022  8:36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3 2022  8:36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3 2022  8:36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3 2022  8:36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3 2022  8:36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3 2022  8:36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3 2022  8:36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3 2022  8:36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4"/>
    <m/>
    <s v="Dec 13 2022  8:36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3 2022  8:36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3 2022  8:36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6"/>
    <m/>
    <s v="Dec 13 2022  8:36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3 2022  8:36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3 2022  8:36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3 2022  8:37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3 2022  8:37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55"/>
    <m/>
    <s v="Dec 13 2022  8:37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3 2022  8:37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3 2022  8:37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3 2022  8:3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3 2022  8:37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3 2022  8:37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0"/>
    <m/>
    <s v="Dec 13 2022  8:37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3 2022  8:37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2"/>
    <m/>
    <s v="Dec 13 2022  8:3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3 2022  8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3 2022  8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8"/>
    <m/>
    <s v="Dec 13 2022  8:3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2"/>
    <m/>
    <s v="Dec 13 2022  8:3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3 2022  8:3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3 2022  8:38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0"/>
    <m/>
    <s v="Dec 13 2022  8:38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1"/>
    <m/>
    <s v="Dec 13 2022  8:3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3 2022  8:38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7"/>
    <m/>
    <s v="Dec 13 2022  8:3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2"/>
    <m/>
    <s v="Dec 13 2022  8:3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3 2022  8:38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"/>
    <m/>
    <s v="Dec 13 2022  8:38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3 2022  8:38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2"/>
    <m/>
    <s v="Dec 13 2022  8:3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2"/>
    <m/>
    <s v="Dec 13 2022  8:38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3 2022  8:38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80"/>
    <m/>
    <s v="Dec 13 2022  8:38AM"/>
    <x v="77"/>
    <x v="26"/>
    <n v="36"/>
    <s v="CIENTO 800-1000 LIBRAS"/>
    <n v="1"/>
    <s v="PRODUCTOS AGROPECUARIOS"/>
    <n v="2"/>
    <s v="HORTALIZAS"/>
    <n v="900"/>
    <n v="409.09"/>
    <s v="Repollo Verde Grande"/>
    <m/>
    <n v="0"/>
    <n v="13"/>
    <n v="12"/>
    <n v="10"/>
    <x v="2"/>
  </r>
  <r>
    <n v="3254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50"/>
    <m/>
    <s v="Dec 13 2022  8:38AM"/>
    <x v="78"/>
    <x v="73"/>
    <n v="35"/>
    <s v="CIENTO 600-700 LIBRAS"/>
    <n v="1"/>
    <s v="PRODUCTOS AGROPECUARIOS"/>
    <n v="2"/>
    <s v="HORTALIZAS"/>
    <n v="650"/>
    <n v="295.45"/>
    <s v="Repollo Verde Mediano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3 2022  8:3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0"/>
    <m/>
    <s v="Dec 13 2022  8:39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3 2022  8:3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28"/>
    <m/>
    <s v="Dec 13 2022  8:3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9"/>
    <m/>
    <s v="Dec 13 2022  8:39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1"/>
    <m/>
    <s v="Dec 13 2022  8:39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9"/>
    <m/>
    <s v="Dec 13 2022  8:3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5"/>
    <m/>
    <s v="Dec 13 2022  8:3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3"/>
    <m/>
    <s v="Dec 13 2022  8:39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2"/>
    <m/>
    <s v="Dec 13 2022  8:39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3 2022  8:39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3 2022  8:3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3 2022  8:3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3 2022  8:3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3 2022  8:3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2"/>
    <m/>
    <s v="Dec 13 2022  8:39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3 2022  8:3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3 2022  8:39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6"/>
    <m/>
    <s v="Dec 13 2022  8:39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8"/>
    <m/>
    <s v="Dec 13 2022  8:4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3 2022  8:4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2"/>
    <m/>
    <s v="Dec 13 2022  8:40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3 2022  8:40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3 2022  8:40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3 2022  8:40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1"/>
    <m/>
    <s v="Dec 13 2022  8:40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9"/>
    <m/>
    <s v="Dec 13 2022  8:40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3 2022  8:4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5"/>
    <m/>
    <s v="Dec 13 2022  8:4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22"/>
    <m/>
    <s v="Dec 13 2022  8:41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3"/>
    <m/>
    <s v="Dec 13 2022  8:41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0"/>
    <m/>
    <s v="Dec 13 2022  8:41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4"/>
    <m/>
    <s v="Dec 13 2022  8:41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3 2022  8:41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3 2022  8:41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3 2022  8:42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4"/>
    <m/>
    <s v="Dec 13 2022  8:42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3 2022  8:4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6"/>
    <m/>
    <s v="Dec 13 2022  8:42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3 2022  8:4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3 2022  8:4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3 2022  8:42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3 2022  8:42AM"/>
    <x v="46"/>
    <x v="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3 2022  8:42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3 2022  8:42A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3 2022  8:42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3 2022  8:42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4"/>
    <m/>
    <s v="Dec 13 2022  8:4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1"/>
    <m/>
    <s v="Dec 13 2022  8:4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2"/>
    <m/>
    <s v="Dec 13 2022  8:42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3 2022  8:43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3 2022  8:43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7"/>
    <m/>
    <s v="Dec 13 2022  8:43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5"/>
    <m/>
    <s v="Dec 13 2022  8:4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3"/>
    <m/>
    <s v="Dec 13 2022  8:43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3 2022  8:4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4"/>
    <m/>
    <s v="Dec 13 2022  8:4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2"/>
    <m/>
    <s v="Dec 13 2022  8:43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2"/>
    <m/>
    <s v="Dec 13 2022  8:4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1"/>
    <m/>
    <s v="Dec 13 2022  8:43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3 2022  8:43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3 2022  8:4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3 2022  8:4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3 2022  8:44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3 2022  8:44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3 2022  8:44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3 2022  8:44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5"/>
    <m/>
    <s v="Dec 13 2022  8:44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3 2022  8:4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6"/>
    <m/>
    <s v="Dec 13 2022  8:44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3 2022  8:44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3 2022  8:4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9"/>
    <m/>
    <s v="Dec 13 2022  8:44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3 2022  8:4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3 2022  8:45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50"/>
    <m/>
    <s v="Dec 13 2022  8:45AM"/>
    <x v="78"/>
    <x v="73"/>
    <n v="35"/>
    <s v="CIENTO 600-700 LIBRAS"/>
    <n v="1"/>
    <s v="PRODUCTOS AGROPECUARIOS"/>
    <n v="2"/>
    <s v="HORTALIZAS"/>
    <n v="650"/>
    <n v="295.45"/>
    <s v="Repollo Verde Mediano"/>
    <m/>
    <n v="0"/>
    <n v="13"/>
    <n v="12"/>
    <n v="10"/>
    <x v="2"/>
  </r>
  <r>
    <n v="3254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80"/>
    <m/>
    <s v="Dec 13 2022  8:45AM"/>
    <x v="77"/>
    <x v="26"/>
    <n v="36"/>
    <s v="CIENTO 800-1000 LIBRAS"/>
    <n v="1"/>
    <s v="PRODUCTOS AGROPECUARIOS"/>
    <n v="2"/>
    <s v="HORTALIZAS"/>
    <n v="900"/>
    <n v="409.09"/>
    <s v="Repollo Verde Grande"/>
    <m/>
    <n v="0"/>
    <n v="13"/>
    <n v="12"/>
    <n v="10"/>
    <x v="2"/>
  </r>
  <r>
    <n v="3254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3 2022  8:45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5"/>
    <m/>
    <s v="Dec 13 2022  8:4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3"/>
    <m/>
    <s v="Dec 13 2022  8:46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4"/>
    <m/>
    <s v="Dec 13 2022  8:4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3 2022  8:46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3 2022  8:46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3 2022  8:4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3 2022  8:46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1"/>
    <m/>
    <s v="Dec 13 2022  8:46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3 2022  8:4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3 2022  8:46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2"/>
    <m/>
    <s v="Dec 13 2022  8:4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23"/>
    <m/>
    <s v="Dec 13 2022  8:4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0"/>
    <m/>
    <s v="Dec 13 2022  8:46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60"/>
    <m/>
    <s v="Dec 13 2022  8:47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4"/>
    <m/>
    <s v="Dec 13 2022  8:47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4"/>
    <m/>
    <s v="Dec 13 2022  8:4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3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4"/>
    <m/>
    <s v="Dec 13 2022  8:4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3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2"/>
    <m/>
    <s v="Dec 13 2022  8:4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3 2022  8:47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3 2022  8:48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4"/>
    <m/>
    <s v="Dec 13 2022  8:48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50"/>
    <m/>
    <s v="Dec 13 2022  8:48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8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5"/>
    <m/>
    <s v="Dec 13 2022  8:4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1"/>
    <m/>
    <s v="Dec 13 2022  8:4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2"/>
    <m/>
    <s v="Dec 13 2022  8:48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3 2022  8:48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3 2022  8:48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3 2022  8:48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3 2022  8:48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3"/>
    <m/>
    <s v="Dec 13 2022  8:48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55"/>
    <m/>
    <s v="Dec 13 2022  8:48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3"/>
    <m/>
    <s v="Dec 13 2022  8:48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3 2022  8:4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3 2022  8:4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6"/>
    <m/>
    <s v="Dec 13 2022  8:49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3 2022  8:4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3 2022  8:4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3 2022  8:4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8"/>
    <m/>
    <s v="Dec 13 2022  8:4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3 2022  8:4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9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3 2022  8:49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3 2022  8:49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3 2022  8:4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3 2022  8:4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3 2022  8:4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1"/>
    <m/>
    <s v="Dec 13 2022  8:4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4"/>
    <m/>
    <s v="Dec 13 2022  8:4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3 2022  8:50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2"/>
    <m/>
    <s v="Dec 13 2022  8:50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3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0"/>
    <m/>
    <s v="Dec 13 2022  8:50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3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3 2022  8:5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3 2022  8:5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3 2022  8:5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3 2022  8:51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9"/>
    <m/>
    <s v="Dec 13 2022  8:51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8"/>
    <m/>
    <s v="Dec 13 2022  8:51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4"/>
    <m/>
    <s v="Dec 13 2022  8:5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3 2022  8:51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3 2022  8:5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3 2022  8:51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3 2022  8:51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3 2022  8:51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3 2022  8:51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3 2022  8:5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3"/>
    <m/>
    <s v="Dec 13 2022  8:5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3 2022  8:51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5"/>
    <m/>
    <s v="Dec 13 2022  8:5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2"/>
    <m/>
    <s v="Dec 13 2022  8:52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4"/>
    <m/>
    <s v="Dec 13 2022  8:52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3 2022  8:52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3 2022  8:5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3 2022  8:52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3 2022  8:52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3 2022  8:5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3 2022  8:52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3A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3A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3A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4"/>
    <m/>
    <s v="Dec 13 2022  8:53A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5"/>
    <m/>
    <s v="Dec 13 2022  8:53A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7"/>
    <m/>
    <s v="Dec 13 2022  8:53A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2"/>
    <m/>
    <s v="Dec 13 2022  8:53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2"/>
    <m/>
    <s v="Dec 13 2022  8:53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19"/>
    <m/>
    <s v="Dec 13 2022  8:53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0"/>
    <m/>
    <s v="Dec 13 2022  8:53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5"/>
    <m/>
    <s v="Dec 13 2022  8:5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2"/>
    <m/>
    <s v="Dec 13 2022  8:53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6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7"/>
    <m/>
    <s v="Dec 13 2022  8:53AM"/>
    <x v="89"/>
    <x v="85"/>
    <n v="40"/>
    <s v="JABA 12 UNIDADES"/>
    <n v="1"/>
    <s v="PRODUCTOS AGROPECUARIOS"/>
    <n v="3"/>
    <s v="FRUTAS"/>
    <n v="47.04"/>
    <n v="21.38"/>
    <s v="Papaya Red Lady Grande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3 2022  8:54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3 2022  8:54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3 2022  8:54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4"/>
    <m/>
    <s v="Dec 13 2022  8:54A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4AM"/>
    <x v="91"/>
    <x v="87"/>
    <n v="45"/>
    <s v="LIBRA"/>
    <n v="1"/>
    <s v="PRODUCTOS AGROPECUARIOS"/>
    <n v="10"/>
    <s v="PRODUCTOS PESQUEROS"/>
    <n v="1"/>
    <n v="0.45"/>
    <s v="Lonja de dor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4A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75"/>
    <m/>
    <s v="Dec 13 2022  8:54A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4A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5"/>
    <m/>
    <s v="Dec 13 2022  8:54A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3 2022  8:54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3 2022  8:54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3 2022  8:54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6"/>
    <m/>
    <s v="Dec 13 2022  8:54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9.130000000000003"/>
    <m/>
    <s v="Dec 13 2022  8:55A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2.24"/>
    <m/>
    <s v="Dec 13 2022  8:55A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26.84"/>
    <m/>
    <s v="Dec 13 2022  8:55A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9.630000000000003"/>
    <m/>
    <s v="Dec 13 2022  8:55A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9.52"/>
    <m/>
    <s v="Dec 13 2022  8:55A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0.57"/>
    <m/>
    <s v="Dec 13 2022  8:55AM"/>
    <x v="104"/>
    <x v="100"/>
    <n v="51"/>
    <s v="QUINTAL"/>
    <n v="2"/>
    <s v="INSUMOS AGRICOLAS"/>
    <n v="12"/>
    <s v="PONEDORAS"/>
    <n v="0"/>
    <n v="0"/>
    <m/>
    <s v="INICIACION POLLA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0.5"/>
    <m/>
    <s v="Dec 13 2022  8:56A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57.21"/>
    <m/>
    <s v="Dec 13 2022  8:56A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0.08"/>
    <m/>
    <s v="Dec 13 2022  8:56A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5.56"/>
    <m/>
    <s v="Dec 13 2022  8:56A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49.28"/>
    <m/>
    <s v="Dec 13 2022  8:56A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61.47"/>
    <m/>
    <s v="Dec 13 2022  8:56A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0.84"/>
    <m/>
    <s v="Dec 13 2022  8:57A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5"/>
    <m/>
    <s v="Dec 13 2022  8:57A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4.24"/>
    <m/>
    <s v="Dec 13 2022  8:57A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7"/>
    <m/>
    <s v="Dec 13 2022  8:57A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26.71"/>
    <m/>
    <s v="Dec 13 2022  8:57A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.5"/>
    <m/>
    <s v="Dec 13 2022  8:57A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0"/>
    <x v="3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"/>
    <s v="Dec 13 2022 10:33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3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35"/>
    <s v="Dec 13 2022 10:33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3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231"/>
    <n v="1"/>
    <m/>
    <n v="0.6"/>
    <s v="Dec 13 2022 10:33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3"/>
    <s v="Dec 13 2022 10:33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2"/>
    <s v="Dec 13 2022 10:33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157"/>
    <n v="1"/>
    <m/>
    <n v="2"/>
    <s v="Dec 13 2022 10:34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157"/>
    <n v="1"/>
    <m/>
    <n v="1.25"/>
    <s v="Dec 13 2022 10:34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n v="5"/>
    <m/>
    <s v="Dec 13 2022 10:3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55000000000000004"/>
    <s v="Dec 13 2022 10:3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"/>
    <s v="Dec 13 2022 10:3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4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m/>
    <s v="Dec 13 2022 10:3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231"/>
    <n v="1"/>
    <m/>
    <n v="0.6"/>
    <s v="Dec 13 2022 10:3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0.35"/>
    <s v="Dec 13 2022 10:3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0.35"/>
    <s v="Dec 13 2022 10:3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"/>
    <s v="Dec 13 2022 10:36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.25"/>
    <s v="Dec 13 2022 10:36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2"/>
    <s v="Dec 13 2022 10:36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.25"/>
    <s v="Dec 13 2022 10:36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231"/>
    <n v="1"/>
    <n v="47"/>
    <n v="0.55000000000000004"/>
    <s v="Dec 13 2022 10:3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30"/>
    <n v="0.35"/>
    <s v="Dec 13 2022 10:3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95"/>
    <n v="1.1000000000000001"/>
    <s v="Dec 13 2022 10:3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m/>
    <n v="2"/>
    <s v="Dec 13 2022 10:38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95"/>
    <n v="1.1000000000000001"/>
    <s v="Dec 13 2022 10:3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m/>
    <n v="1.25"/>
    <s v="Dec 13 2022 10:39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157"/>
    <n v="1"/>
    <m/>
    <n v="1"/>
    <s v="Dec 13 2022 10:39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6"/>
    <n v="0.3"/>
    <s v="Dec 13 2022 10:39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157"/>
    <n v="1"/>
    <m/>
    <n v="2"/>
    <s v="Dec 13 2022 10:39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48.5"/>
    <n v="0.5"/>
    <s v="Dec 13 2022 10:3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3.5"/>
    <n v="0.55000000000000004"/>
    <s v="Dec 13 2022 10:39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1.25"/>
    <m/>
    <s v="Dec 13 2022 10:40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"/>
    <m/>
    <s v="Dec 13 2022 10:40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5"/>
    <m/>
    <s v="Dec 13 2022 10:40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4"/>
    <n v="0.6"/>
    <s v="Dec 13 2022 10:40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12"/>
    <n v="0.15"/>
    <s v="Dec 13 2022 10:40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4.5"/>
    <m/>
    <s v="Dec 13 2022 10:40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30.5"/>
    <n v="0.35"/>
    <s v="Dec 13 2022 10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231"/>
    <n v="1"/>
    <n v="48"/>
    <n v="0.55000000000000004"/>
    <s v="Dec 13 2022 10:4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96"/>
    <n v="1.25"/>
    <s v="Dec 13 2022 10:4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96"/>
    <n v="1.25"/>
    <s v="Dec 13 2022 10:42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m/>
    <n v="1.7"/>
    <s v="Dec 13 2022 10:4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8.5"/>
    <n v="0.5"/>
    <s v="Dec 13 2022 10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157"/>
    <n v="1"/>
    <m/>
    <n v="1.25"/>
    <s v="Dec 13 2022 10:4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6"/>
    <n v="0.3"/>
    <s v="Dec 13 2022 10:43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157"/>
    <n v="1"/>
    <m/>
    <n v="2"/>
    <s v="Dec 13 2022 10:4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4"/>
    <n v="0.6"/>
    <s v="Dec 13 2022 10:4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m/>
    <n v="1"/>
    <s v="Dec 13 2022 10:4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5"/>
    <m/>
    <s v="Dec 13 2022 10:4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.75"/>
    <m/>
    <s v="Dec 13 2022 10:4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12"/>
    <n v="0.15"/>
    <s v="Dec 13 2022 10:4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.6"/>
    <m/>
    <s v="Dec 13 2022 10:45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3"/>
    <m/>
    <s v="Dec 13 2022 10:45A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5"/>
    <m/>
    <s v="Dec 13 2022 10:45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"/>
    <m/>
    <s v="Dec 13 2022 10:45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1"/>
    <n v="0.35"/>
    <s v="Dec 13 2022 10:48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1"/>
    <n v="0.35"/>
    <s v="Dec 13 2022 10:49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2"/>
    <m/>
    <s v="Dec 13 2022 10:50A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6"/>
    <m/>
    <s v="Dec 13 2022 10:50A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5"/>
    <m/>
    <s v="Dec 13 2022 10:50A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3.5"/>
    <m/>
    <s v="Dec 13 2022 10:50A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28"/>
    <m/>
    <s v="Dec 13 2022 10:50A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6"/>
    <m/>
    <s v="Dec 13 2022 10:52A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8"/>
    <m/>
    <s v="Dec 13 2022 10:52A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5.5"/>
    <m/>
    <s v="Dec 13 2022 10:52A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5"/>
    <m/>
    <s v="Dec 13 2022 10:53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7"/>
    <m/>
    <s v="Dec 13 2022 10:53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5"/>
    <m/>
    <s v="Dec 13 2022 10:53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25"/>
    <m/>
    <s v="Dec 13 2022 10:54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4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4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5"/>
    <m/>
    <s v="Dec 13 2022 10:54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75"/>
    <m/>
    <s v="Dec 13 2022 10:54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.5"/>
    <m/>
    <s v="Dec 13 2022 10:54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"/>
    <m/>
    <s v="Dec 13 2022 10:54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"/>
    <m/>
    <s v="Dec 13 2022 10:54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6.5"/>
    <m/>
    <s v="Dec 13 2022 10:55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"/>
    <m/>
    <s v="Dec 13 2022 10:55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75"/>
    <m/>
    <s v="Dec 13 2022 10:56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75"/>
    <m/>
    <s v="Dec 13 2022 10:56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4"/>
    <m/>
    <s v="Dec 13 2022 10:56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4.5"/>
    <m/>
    <s v="Dec 13 2022 10:56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5"/>
    <m/>
    <s v="Dec 13 2022 10:56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6.5"/>
    <m/>
    <s v="Dec 13 2022 10:56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00"/>
    <n v="1.1499999999999999"/>
    <s v="Dec 13 2022 11:0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0"/>
    <n v="0.35"/>
    <s v="Dec 13 2022 11:0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0"/>
    <n v="0.35"/>
    <s v="Dec 13 2022 11:0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231"/>
    <n v="1"/>
    <n v="49"/>
    <n v="0.55000000000000004"/>
    <s v="Dec 13 2022 11:0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00"/>
    <n v="1.1000000000000001"/>
    <s v="Dec 13 2022 11:02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157"/>
    <n v="1"/>
    <m/>
    <n v="1.25"/>
    <s v="Dec 13 2022 11:0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m/>
    <n v="1.75"/>
    <s v="Dec 13 2022 11:0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4"/>
    <n v="0.6"/>
    <s v="Dec 13 2022 11:0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49"/>
    <n v="0.55000000000000004"/>
    <s v="Dec 13 2022 11:0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157"/>
    <n v="1"/>
    <m/>
    <n v="2"/>
    <s v="Dec 13 2022 11:0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m/>
    <n v="1"/>
    <s v="Dec 13 2022 11:0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.9"/>
    <m/>
    <s v="Dec 13 2022 11:04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.3"/>
    <m/>
    <s v="Dec 13 2022 11:04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.25"/>
    <m/>
    <s v="Dec 13 2022 11:04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5"/>
    <m/>
    <s v="Dec 13 2022 11:0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5"/>
    <m/>
    <s v="Dec 13 2022 11:04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2"/>
    <n v="0.15"/>
    <s v="Dec 13 2022 11:0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.75"/>
    <m/>
    <s v="Dec 13 2022 11:05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231"/>
    <n v="1"/>
    <n v="48.5"/>
    <n v="0.55000000000000004"/>
    <s v="Dec 13 2022 11:06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95"/>
    <n v="1.1000000000000001"/>
    <s v="Dec 13 2022 11:07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30"/>
    <n v="0.35"/>
    <s v="Dec 13 2022 11:07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30"/>
    <n v="0.35"/>
    <s v="Dec 13 2022 11:07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95"/>
    <n v="1.1000000000000001"/>
    <s v="Dec 13 2022 11:07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m/>
    <n v="1.25"/>
    <s v="Dec 13 2022 11:11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4"/>
    <n v="0.5"/>
    <s v="Dec 13 2022 11:12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3"/>
    <n v="0.15"/>
    <s v="Dec 13 2022 11:12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3"/>
    <n v="0.5"/>
    <s v="Dec 13 2022 11:12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48"/>
    <n v="0.55000000000000004"/>
    <s v="Dec 13 2022 11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231"/>
    <n v="1"/>
    <n v="49"/>
    <n v="0.55000000000000004"/>
    <s v="Dec 13 2022 11:1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32"/>
    <n v="0.35"/>
    <s v="Dec 13 2022 11:1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100"/>
    <n v="1.25"/>
    <s v="Dec 13 2022 11:1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32"/>
    <n v="0.35"/>
    <s v="Dec 13 2022 11:1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.75"/>
    <s v="Dec 13 2022 11:1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157"/>
    <n v="1"/>
    <m/>
    <n v="1.25"/>
    <s v="Dec 13 2022 11:1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98"/>
    <n v="1.25"/>
    <s v="Dec 13 2022 11:13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157"/>
    <n v="1"/>
    <m/>
    <n v="2"/>
    <s v="Dec 13 2022 11:1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0.6"/>
    <s v="Dec 13 2022 11:1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351"/>
    <n v="1"/>
    <n v="12"/>
    <m/>
    <s v="Dec 13 2022 11:13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38"/>
    <m/>
    <s v="Dec 13 2022 11:13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9"/>
    <m/>
    <s v="Dec 13 2022 11:1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5"/>
    <m/>
    <s v="Dec 13 2022 11:14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0"/>
    <m/>
    <s v="Dec 13 2022 11:1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5"/>
    <m/>
    <s v="Dec 13 2022 11:1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.25"/>
    <s v="Dec 13 2022 11:1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0.15"/>
    <s v="Dec 13 2022 11:1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"/>
    <s v="Dec 13 2022 11:1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231"/>
    <n v="1"/>
    <n v="46"/>
    <n v="0.5"/>
    <s v="Dec 13 2022 11:1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3"/>
    <m/>
    <s v="Dec 13 2022 11:1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6"/>
    <m/>
    <s v="Dec 13 2022 11:1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5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8"/>
    <m/>
    <s v="Dec 13 2022 11:15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0"/>
    <m/>
    <s v="Dec 13 2022 11:15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8"/>
    <m/>
    <s v="Dec 13 2022 11:16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49"/>
    <n v="0.55000000000000004"/>
    <s v="Dec 13 2022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92"/>
    <n v="1"/>
    <s v="Dec 13 2022 11:16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25"/>
    <n v="0.3"/>
    <s v="Dec 13 2022 11:1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29"/>
    <n v="0.35"/>
    <s v="Dec 13 2022 11:1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92"/>
    <n v="1"/>
    <s v="Dec 13 2022 11:16A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5"/>
    <m/>
    <s v="Dec 13 2022 11:17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13"/>
    <n v="0.15"/>
    <s v="Dec 13 2022 11:17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4.5"/>
    <m/>
    <s v="Dec 13 2022 11:1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157"/>
    <n v="1"/>
    <m/>
    <n v="1"/>
    <s v="Dec 13 2022 11:17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157"/>
    <n v="1"/>
    <m/>
    <n v="2"/>
    <s v="Dec 13 2022 11:17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m/>
    <n v="1"/>
    <s v="Dec 13 2022 11:1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0"/>
    <m/>
    <s v="Dec 13 2022 11:1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5"/>
    <m/>
    <s v="Dec 13 2022 11:1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30"/>
    <m/>
    <s v="Dec 13 2022 11:17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0"/>
    <m/>
    <s v="Dec 13 2022 11:17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4"/>
    <m/>
    <s v="Dec 13 2022 11:18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4"/>
    <m/>
    <s v="Dec 13 2022 11:18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m/>
    <m/>
    <s v="Dec 13 2022 11:1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32"/>
    <m/>
    <s v="Dec 13 2022 11:1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2"/>
    <m/>
    <s v="Dec 13 2022 11:18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231"/>
    <n v="1"/>
    <n v="45"/>
    <n v="0.55000000000000004"/>
    <s v="Dec 13 2022 11:1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95"/>
    <n v="1.1499999999999999"/>
    <s v="Dec 13 2022 11:1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95"/>
    <n v="1.1499999999999999"/>
    <s v="Dec 13 2022 11:1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30"/>
    <n v="0.35"/>
    <s v="Dec 13 2022 11:19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8"/>
    <n v="0.3"/>
    <s v="Dec 13 2022 11:19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7"/>
    <m/>
    <s v="Dec 13 2022 11:19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9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138"/>
    <n v="1"/>
    <n v="22"/>
    <m/>
    <s v="Dec 13 2022 11:1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95"/>
    <n v="1"/>
    <n v="8"/>
    <m/>
    <s v="Dec 13 2022 11:19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2"/>
    <m/>
    <s v="Dec 13 2022 11:1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9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8"/>
    <m/>
    <s v="Dec 13 2022 11:19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48"/>
    <n v="1"/>
    <n v="200"/>
    <m/>
    <s v="Dec 13 2022 11:20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95"/>
    <n v="1"/>
    <n v="12"/>
    <m/>
    <s v="Dec 13 2022 11:20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5"/>
    <x v="4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48"/>
    <n v="0.55000000000000004"/>
    <s v="Dec 13 2022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0.6"/>
    <s v="Dec 13 2022 11:20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1.5"/>
    <s v="Dec 13 2022 11:20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157"/>
    <n v="1"/>
    <m/>
    <n v="1"/>
    <s v="Dec 13 2022 11:20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157"/>
    <n v="1"/>
    <m/>
    <n v="2"/>
    <s v="Dec 13 2022 11:20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3"/>
    <n v="0.6"/>
    <s v="Dec 13 2022 11:21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5"/>
    <m/>
    <s v="Dec 13 2022 11:21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1.25"/>
    <s v="Dec 13 2022 11:21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1.25"/>
    <m/>
    <s v="Dec 13 2022 11:21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"/>
    <m/>
    <s v="Dec 13 2022 11:21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48"/>
    <n v="1"/>
    <n v="190"/>
    <m/>
    <s v="Dec 13 2022 11:21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8"/>
    <m/>
    <s v="Dec 13 2022 11:2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.5"/>
    <m/>
    <s v="Dec 13 2022 11:23A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5"/>
    <m/>
    <s v="Dec 13 2022 11:23A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3"/>
    <m/>
    <s v="Dec 13 2022 11:23A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8"/>
    <m/>
    <s v="Dec 13 2022 11:23A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4.5"/>
    <m/>
    <s v="Dec 13 2022 11:23A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1.5"/>
    <m/>
    <s v="Dec 13 2022 11:23A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4"/>
    <m/>
    <s v="Dec 13 2022 11:23A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3.5"/>
    <m/>
    <s v="Dec 13 2022 11:23A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6"/>
    <m/>
    <s v="Dec 13 2022 11:23A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"/>
    <m/>
    <s v="Dec 13 2022 11:24A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6"/>
    <m/>
    <s v="Dec 13 2022 11:24A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"/>
    <m/>
    <s v="Dec 13 2022 11:24A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8"/>
    <m/>
    <s v="Dec 13 2022 11:2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8"/>
    <m/>
    <s v="Dec 13 2022 11:25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5"/>
    <m/>
    <s v="Dec 13 2022 11:25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351"/>
    <n v="1"/>
    <n v="13"/>
    <m/>
    <s v="Dec 13 2022 11:25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31"/>
    <n v="0.35"/>
    <s v="Dec 13 2022 11:25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231"/>
    <n v="1"/>
    <n v="49"/>
    <n v="0.55000000000000004"/>
    <s v="Dec 13 2022 11:2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00"/>
    <n v="1.1000000000000001"/>
    <s v="Dec 13 2022 11:25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00"/>
    <n v="1.1000000000000001"/>
    <s v="Dec 13 2022 11:25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157"/>
    <n v="1"/>
    <m/>
    <n v="1.25"/>
    <s v="Dec 13 2022 11:26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1.55"/>
    <s v="Dec 13 2022 11:26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8"/>
    <n v="0.55000000000000004"/>
    <s v="Dec 13 2022 11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157"/>
    <n v="1"/>
    <m/>
    <n v="2"/>
    <s v="Dec 13 2022 11:26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30"/>
    <n v="0.35"/>
    <s v="Dec 13 2022 11:2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0"/>
    <m/>
    <s v="Dec 13 2022 11:26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6"/>
    <m/>
    <s v="Dec 13 2022 11:2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38"/>
    <n v="1"/>
    <n v="25"/>
    <m/>
    <s v="Dec 13 2022 11:26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38"/>
    <m/>
    <s v="Dec 13 2022 11:2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8"/>
    <m/>
    <s v="Dec 13 2022 11:2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6"/>
    <m/>
    <s v="Dec 13 2022 11:2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9"/>
    <m/>
    <s v="Dec 13 2022 11:2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0"/>
    <m/>
    <s v="Dec 13 2022 11:2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8"/>
    <m/>
    <s v="Dec 13 2022 11:27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1"/>
    <m/>
    <s v="Dec 13 2022 11:2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54"/>
    <m/>
    <s v="Dec 13 2022 11:27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4"/>
    <m/>
    <s v="Dec 13 2022 11:2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1"/>
    <s v="Dec 13 2022 11:2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38"/>
    <n v="1"/>
    <n v="22"/>
    <m/>
    <s v="Dec 13 2022 11:2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57"/>
    <n v="1"/>
    <n v="24"/>
    <m/>
    <s v="Dec 13 2022 11:28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6"/>
    <m/>
    <s v="Dec 13 2022 11:28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34"/>
    <m/>
    <s v="Dec 13 2022 11:2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48"/>
    <n v="1"/>
    <n v="200"/>
    <m/>
    <s v="Dec 13 2022 11:29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22"/>
    <m/>
    <s v="Dec 13 2022 11:2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95"/>
    <m/>
    <s v="Dec 13 2022 11:2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4"/>
    <m/>
    <s v="Dec 13 2022 11:2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0.15"/>
    <s v="Dec 13 2022 11:29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.35"/>
    <m/>
    <s v="Dec 13 2022 11:29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2.15"/>
    <m/>
    <s v="Dec 13 2022 11:29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5"/>
    <m/>
    <s v="Dec 13 2022 11:2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.5"/>
    <m/>
    <s v="Dec 13 2022 11:2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.5"/>
    <m/>
    <s v="Dec 13 2022 11:30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2.6"/>
    <m/>
    <s v="Dec 13 2022 11:31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5"/>
    <m/>
    <s v="Dec 13 2022 11:31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6"/>
    <m/>
    <s v="Dec 13 2022 11:3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351"/>
    <n v="1"/>
    <n v="14"/>
    <m/>
    <s v="Dec 13 2022 11:32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"/>
    <m/>
    <s v="Dec 13 2022 11:33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4"/>
    <m/>
    <s v="Dec 13 2022 11:3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3"/>
    <m/>
    <s v="Dec 13 2022 11:33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6"/>
    <m/>
    <s v="Dec 13 2022 11:3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"/>
    <m/>
    <s v="Dec 13 2022 11:33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7"/>
    <m/>
    <s v="Dec 13 2022 11:33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0"/>
    <m/>
    <s v="Dec 13 2022 11:3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7"/>
    <m/>
    <s v="Dec 13 2022 11:3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0"/>
    <m/>
    <s v="Dec 13 2022 11:35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0"/>
    <m/>
    <s v="Dec 13 2022 11:36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52"/>
    <m/>
    <s v="Dec 13 2022 11:3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8"/>
    <m/>
    <s v="Dec 13 2022 11:36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4"/>
    <m/>
    <s v="Dec 13 2022 11:36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18"/>
    <m/>
    <s v="Dec 13 2022 11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24"/>
    <m/>
    <s v="Dec 13 2022 11:37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6"/>
    <m/>
    <s v="Dec 13 2022 11:3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200"/>
    <m/>
    <s v="Dec 13 2022 11:37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34"/>
    <m/>
    <s v="Dec 13 2022 11:3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8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138"/>
    <n v="1"/>
    <n v="24"/>
    <m/>
    <s v="Dec 13 2022 11:3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2"/>
    <m/>
    <s v="Dec 13 2022 11:3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8"/>
    <m/>
    <s v="Dec 13 2022 11:38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"/>
    <m/>
    <s v="Dec 13 2022 11:3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4"/>
    <m/>
    <s v="Dec 13 2022 11:38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2"/>
    <m/>
    <s v="Dec 13 2022 11:3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5"/>
    <m/>
    <s v="Dec 13 2022 11:3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12"/>
    <m/>
    <s v="Dec 13 2022 11:39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0"/>
    <m/>
    <s v="Dec 13 2022 11:39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4"/>
    <m/>
    <s v="Dec 13 2022 11:3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48"/>
    <n v="1"/>
    <n v="200"/>
    <m/>
    <s v="Dec 13 2022 11:39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7"/>
    <m/>
    <s v="Dec 13 2022 11:39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7"/>
    <x v="1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95"/>
    <n v="1.1000000000000001"/>
    <s v="Dec 13 2022 11:41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00"/>
    <n v="1.1000000000000001"/>
    <s v="Dec 13 2022 11:41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m/>
    <n v="2"/>
    <s v="Dec 13 2022 11:41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231"/>
    <n v="1"/>
    <n v="49"/>
    <n v="0.55000000000000004"/>
    <s v="Dec 13 2022 11:41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49"/>
    <n v="0.6"/>
    <s v="Dec 13 2022 11:4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231"/>
    <n v="1"/>
    <n v="32"/>
    <n v="0.4"/>
    <s v="Dec 13 2022 11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31"/>
    <n v="0.4"/>
    <s v="Dec 13 2022 11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35"/>
    <n v="0.4"/>
    <s v="Dec 13 2022 11:4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140"/>
    <n v="1.6"/>
    <s v="Dec 13 2022 11:42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155"/>
    <n v="1.75"/>
    <s v="Dec 13 2022 11:4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23"/>
    <n v="0.5"/>
    <s v="Dec 13 2022 11:4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95"/>
    <n v="1.1000000000000001"/>
    <s v="Dec 13 2022 11:4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m/>
    <n v="1.1000000000000001"/>
    <s v="Dec 13 2022 11:43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.3"/>
    <m/>
    <s v="Dec 13 2022 11:44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2.1"/>
    <m/>
    <s v="Dec 13 2022 11:44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4.8"/>
    <m/>
    <s v="Dec 13 2022 11:4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2.5"/>
    <n v="0.2"/>
    <s v="Dec 13 2022 11:4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231"/>
    <n v="1"/>
    <n v="45"/>
    <n v="0.55000000000000004"/>
    <s v="Dec 13 2022 11:4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90"/>
    <n v="1.2"/>
    <s v="Dec 13 2022 11:46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32"/>
    <n v="0.4"/>
    <s v="Dec 13 2022 11:4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30"/>
    <n v="0.4"/>
    <s v="Dec 13 2022 11:4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231"/>
    <n v="1"/>
    <n v="32"/>
    <n v="0.4"/>
    <s v="Dec 13 2022 11:4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351"/>
    <n v="1"/>
    <n v="13"/>
    <m/>
    <s v="Dec 13 2022 11:47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18"/>
    <m/>
    <s v="Dec 13 2022 11:4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7"/>
    <m/>
    <s v="Dec 13 2022 11:47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5"/>
    <m/>
    <s v="Dec 13 2022 11:47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0"/>
    <m/>
    <s v="Dec 13 2022 11:4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5"/>
    <m/>
    <s v="Dec 13 2022 11:4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4"/>
    <m/>
    <s v="Dec 13 2022 11:48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24"/>
    <m/>
    <s v="Dec 13 2022 11:4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1"/>
    <m/>
    <s v="Dec 13 2022 11:4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4"/>
    <m/>
    <s v="Dec 13 2022 11:48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8"/>
    <m/>
    <s v="Dec 13 2022 11:48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6"/>
    <m/>
    <s v="Dec 13 2022 11:4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3"/>
    <m/>
    <s v="Dec 13 2022 11:49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3"/>
    <m/>
    <s v="Dec 13 2022 11:4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6"/>
    <m/>
    <s v="Dec 13 2022 11:4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200"/>
    <m/>
    <s v="Dec 13 2022 11:49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20"/>
    <m/>
    <s v="Dec 13 2022 11:49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50"/>
    <m/>
    <s v="Dec 13 2022 11:49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0"/>
    <m/>
    <s v="Dec 13 2022 11:4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21"/>
    <m/>
    <s v="Dec 13 2022 11:5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95"/>
    <n v="1"/>
    <n v="8"/>
    <m/>
    <s v="Dec 13 2022 11:5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57"/>
    <n v="1"/>
    <n v="28"/>
    <m/>
    <s v="Dec 13 2022 11:5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2"/>
    <m/>
    <s v="Dec 13 2022 11:5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2"/>
    <m/>
    <s v="Dec 13 2022 11:5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4"/>
    <m/>
    <s v="Dec 13 2022 11:5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48"/>
    <n v="1"/>
    <n v="200"/>
    <m/>
    <s v="Dec 13 2022 11:51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21"/>
    <m/>
    <s v="Dec 13 2022 11:51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.25"/>
    <m/>
    <s v="Dec 13 2022 11:51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"/>
    <m/>
    <s v="Dec 13 2022 11:51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5"/>
    <m/>
    <s v="Dec 13 2022 11:51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00"/>
    <m/>
    <s v="Dec 13 2022 11:51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3"/>
    <m/>
    <s v="Dec 13 2022 11:52A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.2000000000000002"/>
    <m/>
    <s v="Dec 13 2022 11:52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4"/>
    <m/>
    <s v="Dec 13 2022 11:52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18"/>
    <m/>
    <s v="Dec 13 2022 11:55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22"/>
    <m/>
    <s v="Dec 13 2022 11:56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20"/>
    <m/>
    <s v="Dec 13 2022 11:56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48"/>
    <m/>
    <s v="Dec 13 2022 11:56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5"/>
    <m/>
    <s v="Dec 13 2022 11:56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6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6"/>
    <m/>
    <s v="Dec 13 2022 11:57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32"/>
    <n v="0.4"/>
    <s v="Dec 13 2022 11:58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85"/>
    <n v="0.95"/>
    <s v="Dec 13 2022 11:5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100"/>
    <n v="1.1000000000000001"/>
    <s v="Dec 13 2022 11:5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231"/>
    <n v="1"/>
    <n v="31"/>
    <n v="0.35"/>
    <s v="Dec 13 2022 11:5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29"/>
    <n v="0.35"/>
    <s v="Dec 13 2022 11:5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231"/>
    <n v="1"/>
    <n v="47"/>
    <n v="0.5"/>
    <s v="Dec 13 2022 11:5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2"/>
    <s v="Dec 13 2022 11:58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1"/>
    <s v="Dec 13 2022 11:58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100"/>
    <n v="1.1000000000000001"/>
    <s v="Dec 13 2022 11:59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48"/>
    <n v="0.55000000000000004"/>
    <s v="Dec 13 2022 11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155"/>
    <n v="1.7"/>
    <s v="Dec 13 2022 11:59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5"/>
    <s v="Dec 13 2022 11:59A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"/>
    <s v="Dec 13 2022 11:59A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6"/>
    <s v="Dec 13 2022 11:59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5"/>
    <s v="Dec 13 2022 11:59A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22"/>
    <n v="0.6"/>
    <s v="Dec 13 2022 12:00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54"/>
    <m/>
    <s v="Dec 13 2022 12:00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4.8"/>
    <m/>
    <s v="Dec 13 2022 12:0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5"/>
    <m/>
    <s v="Dec 13 2022 12:00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1"/>
    <s v="Dec 13 2022 12:00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13"/>
    <n v="0.2"/>
    <s v="Dec 13 2022 12:00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54"/>
    <m/>
    <s v="Dec 13 2022 12:01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1.3"/>
    <m/>
    <s v="Dec 13 2022 12:01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2"/>
    <m/>
    <s v="Dec 13 2022 12:01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4.6500000000000004"/>
    <m/>
    <s v="Dec 13 2022 12:01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52"/>
    <m/>
    <s v="Dec 13 2022 12:01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4.5"/>
    <m/>
    <s v="Dec 13 2022 12:01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231"/>
    <n v="1"/>
    <n v="48"/>
    <n v="0.55000000000000004"/>
    <s v="Dec 13 2022 12:02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m/>
    <n v="0.55000000000000004"/>
    <s v="Dec 13 2022 12:0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00"/>
    <n v="1.25"/>
    <s v="Dec 13 2022 12:02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5"/>
    <m/>
    <s v="Dec 13 2022 12:03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0"/>
    <m/>
    <s v="Dec 13 2022 12:03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0"/>
    <m/>
    <s v="Dec 13 2022 12:03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5"/>
    <m/>
    <s v="Dec 13 2022 12:03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2"/>
    <m/>
    <s v="Dec 13 2022 12:04P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2"/>
    <m/>
    <s v="Dec 13 2022 12:04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2"/>
    <m/>
    <s v="Dec 13 2022 12:04P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8"/>
    <m/>
    <s v="Dec 13 2022 12:04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100"/>
    <m/>
    <s v="Dec 13 2022 12:04P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50"/>
    <m/>
    <s v="Dec 13 2022 12:04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140"/>
    <m/>
    <s v="Dec 13 2022 12:04P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8"/>
    <m/>
    <s v="Dec 13 2022 12:05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1"/>
    <m/>
    <s v="Dec 13 2022 12:05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4"/>
    <m/>
    <s v="Dec 13 2022 12:05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3"/>
    <m/>
    <s v="Dec 13 2022 12:05P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5"/>
    <m/>
    <s v="Dec 13 2022 12:05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90"/>
    <n v="1.1000000000000001"/>
    <s v="Dec 13 2022 12:05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45"/>
    <n v="0.55000000000000004"/>
    <s v="Dec 13 2022 12:05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85"/>
    <n v="1"/>
    <s v="Dec 13 2022 12:06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8"/>
    <n v="0.35"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4"/>
    <n v="0.35"/>
    <s v="Dec 13 2022 12:06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48"/>
    <n v="1"/>
    <n v="200"/>
    <m/>
    <s v="Dec 13 2022 12:06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"/>
    <m/>
    <s v="Dec 13 2022 12:06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1"/>
    <m/>
    <s v="Dec 13 2022 12:06PM"/>
    <x v="89"/>
    <x v="85"/>
    <n v="40"/>
    <s v="JABA 12 UNIDADES"/>
    <n v="1"/>
    <s v="PRODUCTOS AGROPECUARIOS"/>
    <n v="3"/>
    <s v="FRUTAS"/>
    <n v="47.04"/>
    <n v="21.38"/>
    <s v="Papaya Red Lady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48"/>
    <n v="1"/>
    <n v="190"/>
    <m/>
    <s v="Dec 13 2022 12:06P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3.5"/>
    <m/>
    <s v="Dec 13 2022 12:06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.35"/>
    <m/>
    <s v="Dec 13 2022 12:06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.1"/>
    <m/>
    <s v="Dec 13 2022 12:06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3"/>
    <m/>
    <s v="Dec 13 2022 12:06P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5"/>
    <x v="4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3 2022 12:06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30"/>
    <m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3 2022 12:0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3 2022 12:06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57"/>
    <n v="1"/>
    <n v="5.5"/>
    <m/>
    <s v="Dec 13 2022 12:07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"/>
    <m/>
    <s v="Dec 13 2022 12:07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57"/>
    <n v="1"/>
    <n v="4"/>
    <m/>
    <s v="Dec 13 2022 12:07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5"/>
    <x v="4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5"/>
    <m/>
    <s v="Dec 13 2022 12:07PM"/>
    <x v="153"/>
    <x v="149"/>
    <n v="51"/>
    <s v="QUINTAL"/>
    <n v="1"/>
    <s v="PRODUCTOS AGROPECUARIOS"/>
    <n v="1"/>
    <s v="GRANOS BASICOS"/>
    <n v="100"/>
    <n v="45.45"/>
    <s v="Frijol Tint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5"/>
    <m/>
    <s v="Dec 13 2022 12:0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3 2022 12:0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8"/>
    <m/>
    <s v="Dec 13 2022 12:07P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46"/>
    <m/>
    <s v="Dec 13 2022 12:07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3 2022 12:0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12"/>
    <n v="0.15"/>
    <s v="Dec 13 2022 12:07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8"/>
    <m/>
    <s v="Dec 13 2022 12:07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48"/>
    <n v="0.6"/>
    <s v="Dec 13 2022 12:0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32"/>
    <n v="0.4"/>
    <s v="Dec 13 2022 12:0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90"/>
    <n v="1.1000000000000001"/>
    <s v="Dec 13 2022 12:08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140"/>
    <n v="1.6"/>
    <s v="Dec 13 2022 12:08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95"/>
    <n v="1.1000000000000001"/>
    <s v="Dec 13 2022 12:08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31"/>
    <n v="0.4"/>
    <s v="Dec 13 2022 12:0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231"/>
    <n v="1"/>
    <n v="47"/>
    <n v="0.55000000000000004"/>
    <s v="Dec 13 2022 12:08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3 2022 12:08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3 2022 12:0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8"/>
    <n v="1.1000000000000001"/>
    <s v="Dec 13 2022 12:08P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6"/>
    <n v="1"/>
    <s v="Dec 13 2022 12:08PM"/>
    <x v="153"/>
    <x v="149"/>
    <n v="51"/>
    <s v="QUINTAL"/>
    <n v="1"/>
    <s v="PRODUCTOS AGROPECUARIOS"/>
    <n v="1"/>
    <s v="GRANOS BASICOS"/>
    <n v="100"/>
    <n v="45.45"/>
    <s v="Frijol Tint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7"/>
    <n v="0.4"/>
    <s v="Dec 13 2022 12:09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3 2022 12:09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5000000000000004"/>
    <s v="Dec 13 2022 12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3 2022 12:09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00"/>
    <n v="1.2"/>
    <s v="Dec 13 2022 12:09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40"/>
    <n v="1.6"/>
    <s v="Dec 13 2022 12:09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49"/>
    <n v="0.6"/>
    <s v="Dec 13 2022 12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60"/>
    <n v="2"/>
    <s v="Dec 13 2022 12:09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90"/>
    <n v="1.1000000000000001"/>
    <s v="Dec 13 2022 12:09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45"/>
    <n v="0.55000000000000004"/>
    <s v="Dec 13 2022 12:09PM"/>
    <x v="155"/>
    <x v="151"/>
    <n v="51"/>
    <s v="QUINTAL"/>
    <n v="1"/>
    <s v="PRODUCTOS AGROPECUARIOS"/>
    <n v="1"/>
    <s v="GRANOS BASICOS"/>
    <n v="100"/>
    <n v="45.45"/>
    <s v="Arroz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85"/>
    <n v="1"/>
    <s v="Dec 13 2022 12:09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8"/>
    <n v="0.35"/>
    <s v="Dec 13 2022 12:1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13"/>
    <n v="0.2"/>
    <s v="Dec 13 2022 12:10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0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5"/>
    <m/>
    <s v="Dec 13 2022 12:10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5"/>
    <x v="4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157"/>
    <n v="1"/>
    <n v="160"/>
    <n v="1.75"/>
    <s v="Dec 13 2022 12:10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3 2022 12:10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3 2022 12:1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90"/>
    <n v="1"/>
    <s v="Dec 13 2022 12:10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0.9"/>
    <s v="Dec 13 2022 12:10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3 2022 12:11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30"/>
    <n v="0.4"/>
    <s v="Dec 13 2022 12:11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n v="0.35"/>
    <s v="Dec 13 2022 12:1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3 2022 12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1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6"/>
    <m/>
    <s v="Dec 13 2022 12:11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231"/>
    <n v="1"/>
    <n v="46"/>
    <n v="0.5"/>
    <s v="Dec 13 2022 12:1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90"/>
    <n v="1"/>
    <s v="Dec 13 2022 12:1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30"/>
    <n v="0.35"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m/>
    <n v="1.5"/>
    <s v="Dec 13 2022 12:12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m/>
    <n v="0.55000000000000004"/>
    <s v="Dec 13 2022 12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30"/>
    <n v="0.4"/>
    <s v="Dec 13 2022 12:12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n v="90"/>
    <n v="1"/>
    <s v="Dec 13 2022 12:12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85"/>
    <n v="1"/>
    <s v="Dec 13 2022 12:12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120"/>
    <n v="1.5"/>
    <s v="Dec 13 2022 12:12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2"/>
    <m/>
    <s v="Dec 13 2022 12:12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5"/>
    <m/>
    <s v="Dec 13 2022 12:12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14"/>
    <m/>
    <s v="Dec 13 2022 12:12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48"/>
    <m/>
    <s v="Dec 13 2022 12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3"/>
    <m/>
    <s v="Dec 13 2022 12:12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30"/>
    <m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5"/>
    <m/>
    <s v="Dec 13 2022 12:12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5"/>
    <m/>
    <s v="Dec 13 2022 12:13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5"/>
    <m/>
    <s v="Dec 13 2022 12:13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7"/>
    <m/>
    <s v="Dec 13 2022 12:13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8"/>
    <m/>
    <s v="Dec 13 2022 12:13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3 2022 12:1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n v="160"/>
    <n v="1.75"/>
    <s v="Dec 13 2022 12:13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4"/>
    <m/>
    <s v="Dec 13 2022 12:13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80"/>
    <n v="1"/>
    <s v="Dec 13 2022 12:13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"/>
    <m/>
    <s v="Dec 13 2022 12:13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13"/>
    <n v="0.2"/>
    <s v="Dec 13 2022 12:13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"/>
    <m/>
    <s v="Dec 13 2022 12:1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3 2022 12:1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3 2022 12:1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30"/>
    <n v="0.4"/>
    <s v="Dec 13 2022 12:1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3 2022 12:1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28"/>
    <n v="0.35"/>
    <s v="Dec 13 2022 12:1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231"/>
    <n v="1"/>
    <n v="44"/>
    <n v="0.55000000000000004"/>
    <s v="Dec 13 2022 12:14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92"/>
    <n v="1.1000000000000001"/>
    <s v="Dec 13 2022 12:1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32"/>
    <n v="0.4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100"/>
    <n v="1.1000000000000001"/>
    <s v="Dec 13 2022 12:1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2"/>
    <s v="Dec 13 2022 12:14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2"/>
    <s v="Dec 13 2022 12:15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1.25"/>
    <s v="Dec 13 2022 12:15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1.6"/>
    <s v="Dec 13 2022 12:15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4.75"/>
    <m/>
    <s v="Dec 13 2022 12:15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0.6"/>
    <s v="Dec 13 2022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"/>
    <m/>
    <s v="Dec 13 2022 12:15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1"/>
    <s v="Dec 13 2022 12:15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12"/>
    <n v="0.2"/>
    <s v="Dec 13 2022 12:15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4.5999999999999996"/>
    <m/>
    <s v="Dec 13 2022 12:15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5"/>
    <x v="4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3 2022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3 2022 12:15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4"/>
    <m/>
    <s v="Dec 13 2022 12:16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2"/>
    <m/>
    <s v="Dec 13 2022 12:16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1"/>
    <n v="0.4"/>
    <s v="Dec 13 2022 12:1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0"/>
    <n v="0.4"/>
    <s v="Dec 13 2022 12:1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3 2022 12:17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157"/>
    <n v="1"/>
    <n v="160"/>
    <n v="1.75"/>
    <s v="Dec 13 2022 12:18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3 2022 12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5"/>
    <n v="1"/>
    <s v="Dec 13 2022 12:18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4"/>
    <s v="Dec 13 2022 12:1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3 2022 12:18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.05"/>
    <s v="Dec 13 2022 12:18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5"/>
    <m/>
    <s v="Dec 13 2022 12:18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19"/>
    <m/>
    <s v="Dec 13 2022 12:18PM"/>
    <x v="156"/>
    <x v="152"/>
    <n v="51"/>
    <s v="QUINTAL"/>
    <n v="2"/>
    <s v="INSUMOS AGRICOLAS"/>
    <n v="13"/>
    <s v="GANADO BOVINO"/>
    <n v="0"/>
    <n v="0"/>
    <m/>
    <s v="ALILECHERO 14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4"/>
    <m/>
    <s v="Dec 13 2022 12:18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231"/>
    <n v="1"/>
    <n v="32"/>
    <n v="0.4"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2"/>
    <m/>
    <s v="Dec 13 2022 12:18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25"/>
    <m/>
    <s v="Dec 13 2022 12:18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22"/>
    <m/>
    <s v="Dec 13 2022 12:18P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5"/>
    <m/>
    <s v="Dec 13 2022 12:18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0"/>
    <m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8"/>
    <m/>
    <s v="Dec 13 2022 12:1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8.950000000000003"/>
    <m/>
    <s v="Dec 13 2022 12:19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8.450000000000003"/>
    <m/>
    <s v="Dec 13 2022 12:19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252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2"/>
    <n v="2022"/>
    <n v="60"/>
    <n v="1"/>
    <n v="24"/>
    <m/>
    <s v="Dec 13 2022 12:19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8"/>
    <x v="5"/>
  </r>
  <r>
    <n v="3252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2"/>
    <n v="2022"/>
    <n v="60"/>
    <n v="1"/>
    <n v="22.5"/>
    <m/>
    <s v="Dec 13 2022 12:19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1"/>
    <m/>
    <s v="Dec 13 2022 12:19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6"/>
    <m/>
    <s v="Dec 13 2022 12:19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.75"/>
    <m/>
    <s v="Dec 13 2022 12:19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6"/>
    <m/>
    <s v="Dec 13 2022 12:19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4"/>
    <m/>
    <s v="Dec 13 2022 12:19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8.5"/>
    <m/>
    <s v="Dec 13 2022 12:19PM"/>
    <x v="157"/>
    <x v="153"/>
    <n v="15"/>
    <s v="BOLSA DE 400 GR"/>
    <n v="2"/>
    <s v="INSUMOS AGRICOLAS"/>
    <n v="16"/>
    <s v="FUNGICIDAS"/>
    <n v="0"/>
    <n v="0"/>
    <m/>
    <s v="MANCOZEB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6"/>
    <m/>
    <s v="Dec 13 2022 12:19PM"/>
    <x v="158"/>
    <x v="154"/>
    <n v="51"/>
    <s v="QUINTAL"/>
    <n v="2"/>
    <s v="INSUMOS AGRICOLAS"/>
    <n v="14"/>
    <s v="GANADO PORCINO"/>
    <n v="0"/>
    <n v="0"/>
    <m/>
    <s v="VITA CERDO 1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8.5"/>
    <m/>
    <s v="Dec 13 2022 12:19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3 2022 12:19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6"/>
    <m/>
    <s v="Dec 13 2022 12:20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5"/>
    <m/>
    <s v="Dec 13 2022 12:20PM"/>
    <x v="160"/>
    <x v="156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2525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2"/>
    <n v="2022"/>
    <n v="60"/>
    <n v="1"/>
    <n v="22"/>
    <m/>
    <s v="Dec 13 2022 12:20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8"/>
    <x v="5"/>
  </r>
  <r>
    <n v="32525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2"/>
    <n v="2022"/>
    <n v="60"/>
    <n v="1"/>
    <n v="23"/>
    <m/>
    <s v="Dec 13 2022 12:2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8"/>
    <x v="5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2.5"/>
    <m/>
    <s v="Dec 13 2022 12:20PM"/>
    <x v="161"/>
    <x v="157"/>
    <n v="51"/>
    <s v="QUINTAL"/>
    <n v="2"/>
    <s v="INSUMOS AGRICOLAS"/>
    <n v="13"/>
    <s v="GANADO BOVINO"/>
    <n v="0"/>
    <n v="0"/>
    <m/>
    <s v="HIPERLECHERO 18%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5.7"/>
    <m/>
    <s v="Dec 13 2022 12:20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5.15"/>
    <m/>
    <s v="Dec 13 2022 12:20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3"/>
    <m/>
    <s v="Dec 13 2022 12:20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5"/>
    <m/>
    <s v="Dec 13 2022 12:21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6"/>
    <m/>
    <s v="Dec 13 2022 12:21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8"/>
    <m/>
    <s v="Dec 13 2022 12:21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12"/>
    <m/>
    <s v="Dec 13 2022 12:21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7"/>
    <x v="1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7"/>
    <m/>
    <s v="Dec 13 2022 12:2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5"/>
    <m/>
    <s v="Dec 13 2022 12:21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14"/>
    <m/>
    <s v="Dec 13 2022 12:21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30"/>
    <m/>
    <s v="Dec 13 2022 12:2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7"/>
    <m/>
    <s v="Dec 13 2022 12:2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46"/>
    <m/>
    <s v="Dec 13 2022 12:2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48"/>
    <m/>
    <s v="Dec 13 2022 12:2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2"/>
    <m/>
    <s v="Dec 13 2022 12:21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19.5"/>
    <m/>
    <s v="Dec 13 2022 12:21PM"/>
    <x v="156"/>
    <x v="152"/>
    <n v="51"/>
    <s v="QUINTAL"/>
    <n v="2"/>
    <s v="INSUMOS AGRICOLAS"/>
    <n v="13"/>
    <s v="GANADO BOVINO"/>
    <n v="0"/>
    <n v="0"/>
    <m/>
    <s v="ALILECHERO 14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26.5"/>
    <m/>
    <s v="Dec 13 2022 12:21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5.35"/>
    <m/>
    <s v="Dec 13 2022 12:21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2.35"/>
    <m/>
    <s v="Dec 13 2022 12:21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9"/>
    <m/>
    <s v="Dec 13 2022 12:21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23"/>
    <m/>
    <s v="Dec 13 2022 12:21P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9.75"/>
    <m/>
    <s v="Dec 13 2022 12:21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8.5"/>
    <m/>
    <s v="Dec 13 2022 12:22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5.5"/>
    <m/>
    <s v="Dec 13 2022 12:22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41.5"/>
    <m/>
    <s v="Dec 13 2022 12:22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3.95"/>
    <m/>
    <s v="Dec 13 2022 12:22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9.75"/>
    <m/>
    <s v="Dec 13 2022 12:22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7.95"/>
    <m/>
    <s v="Dec 13 2022 12:22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6.75"/>
    <m/>
    <s v="Dec 13 2022 12:22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145"/>
    <n v="1.6"/>
    <s v="Dec 13 2022 12:22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60"/>
    <n v="1"/>
    <n v="48"/>
    <n v="0.55000000000000004"/>
    <s v="Dec 13 2022 12:2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60"/>
    <n v="0.8"/>
    <s v="Dec 13 2022 12:22P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86"/>
    <n v="1"/>
    <s v="Dec 13 2022 12:22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125"/>
    <n v="1.4"/>
    <s v="Dec 13 2022 12:22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8"/>
    <x v="5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9.8"/>
    <m/>
    <s v="Dec 13 2022 12:22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6.75"/>
    <m/>
    <s v="Dec 13 2022 12:22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7"/>
    <m/>
    <s v="Dec 13 2022 12:22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1.85"/>
    <m/>
    <s v="Dec 13 2022 12:23PM"/>
    <x v="161"/>
    <x v="157"/>
    <n v="51"/>
    <s v="QUINTAL"/>
    <n v="2"/>
    <s v="INSUMOS AGRICOLAS"/>
    <n v="13"/>
    <s v="GANADO BOVINO"/>
    <n v="0"/>
    <n v="0"/>
    <m/>
    <s v="HIPERLECHERO 18%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3"/>
    <m/>
    <s v="Dec 13 2022 12:23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5"/>
    <m/>
    <s v="Dec 13 2022 12:23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3.6"/>
    <m/>
    <s v="Dec 13 2022 12:23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7"/>
    <m/>
    <s v="Dec 13 2022 12:23PM"/>
    <x v="158"/>
    <x v="154"/>
    <n v="51"/>
    <s v="QUINTAL"/>
    <n v="2"/>
    <s v="INSUMOS AGRICOLAS"/>
    <n v="14"/>
    <s v="GANADO PORCINO"/>
    <n v="0"/>
    <n v="0"/>
    <m/>
    <s v="VITA CERDO 1"/>
    <n v="0"/>
    <n v="13"/>
    <n v="12"/>
    <n v="17"/>
    <x v="1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60"/>
    <n v="1"/>
    <n v="5"/>
    <m/>
    <s v="Dec 13 2022 12:23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45"/>
    <n v="0.6"/>
    <s v="Dec 13 2022 12:23P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60"/>
    <n v="0.8"/>
    <s v="Dec 13 2022 12:23P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3.5"/>
    <m/>
    <s v="Dec 13 2022 12:23PM"/>
    <x v="164"/>
    <x v="160"/>
    <n v="84"/>
    <s v="SOBRE 750 GRAMOS"/>
    <n v="2"/>
    <s v="INSUMOS AGRICOLAS"/>
    <n v="16"/>
    <s v="FUNGICIDAS"/>
    <n v="0"/>
    <n v="0"/>
    <m/>
    <s v="ANTRACOL 70 WP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8.5"/>
    <m/>
    <s v="Dec 13 2022 12:23PM"/>
    <x v="165"/>
    <x v="161"/>
    <n v="47"/>
    <s v="LITRO"/>
    <n v="2"/>
    <s v="INSUMOS AGRICOLAS"/>
    <n v="17"/>
    <s v="HERBICIDAS"/>
    <n v="0"/>
    <n v="0"/>
    <m/>
    <s v="FUSILADE 12.5 EC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.5"/>
    <m/>
    <s v="Dec 13 2022 12:23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3"/>
    <m/>
    <s v="Dec 13 2022 12:23PM"/>
    <x v="166"/>
    <x v="162"/>
    <n v="5"/>
    <s v="85 GR"/>
    <n v="2"/>
    <s v="INSUMOS AGRICOLAS"/>
    <n v="16"/>
    <s v="FUNGICIDAS"/>
    <n v="0"/>
    <n v="0"/>
    <m/>
    <s v="NATIVO 75 WG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8.9499999999999993"/>
    <m/>
    <s v="Dec 13 2022 12:23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0.94"/>
    <m/>
    <s v="Dec 13 2022 12:23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6.52"/>
    <m/>
    <s v="Dec 13 2022 12:23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"/>
    <m/>
    <s v="Dec 13 2022 12:23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3"/>
    <m/>
    <s v="Dec 13 2022 12:23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3.5"/>
    <m/>
    <s v="Dec 13 2022 12:23PM"/>
    <x v="160"/>
    <x v="156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5.5"/>
    <m/>
    <s v="Dec 13 2022 12:23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5"/>
    <x v="4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231"/>
    <n v="1"/>
    <n v="46"/>
    <n v="0.5"/>
    <s v="Dec 13 2022 12:2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35"/>
    <s v="Dec 13 2022 12:2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85"/>
    <n v="1"/>
    <s v="Dec 13 2022 12:2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6.5"/>
    <m/>
    <s v="Dec 13 2022 12:24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90"/>
    <n v="1.1000000000000001"/>
    <s v="Dec 13 2022 12:2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14"/>
    <n v="0.2"/>
    <s v="Dec 13 2022 12:24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4"/>
    <s v="Dec 13 2022 12:2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48"/>
    <n v="0.55000000000000004"/>
    <s v="Dec 13 2022 12:2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5"/>
    <m/>
    <s v="Dec 13 2022 12:24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42.75"/>
    <m/>
    <s v="Dec 13 2022 12:24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7"/>
    <x v="1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351"/>
    <n v="1"/>
    <n v="12"/>
    <m/>
    <s v="Dec 13 2022 12:24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5.5"/>
    <m/>
    <s v="Dec 13 2022 12:24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52.55"/>
    <m/>
    <s v="Dec 13 2022 12:24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7"/>
    <x v="1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2"/>
    <m/>
    <s v="Dec 13 2022 12:24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2"/>
    <m/>
    <s v="Dec 13 2022 12:24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52.5"/>
    <m/>
    <s v="Dec 13 2022 12:25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9.75"/>
    <m/>
    <s v="Dec 13 2022 12:25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45"/>
    <m/>
    <s v="Dec 13 2022 12:25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54"/>
    <m/>
    <s v="Dec 13 2022 12:25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26"/>
    <m/>
    <s v="Dec 13 2022 12:25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1"/>
    <m/>
    <s v="Dec 13 2022 12:25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6"/>
    <m/>
    <s v="Dec 13 2022 12:25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8"/>
    <m/>
    <s v="Dec 13 2022 12:25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0"/>
    <m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35"/>
    <m/>
    <s v="Dec 13 2022 12:25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4"/>
    <m/>
    <s v="Dec 13 2022 12:25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138"/>
    <n v="1"/>
    <n v="25"/>
    <m/>
    <s v="Dec 13 2022 12:25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8"/>
    <m/>
    <s v="Dec 13 2022 12:25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30"/>
    <n v="0.35"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7"/>
    <n v="0.35"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46"/>
    <n v="0.5"/>
    <s v="Dec 13 2022 12:25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8"/>
    <n v="1"/>
    <s v="Dec 13 2022 12:25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5"/>
    <n v="0.4"/>
    <s v="Dec 13 2022 12:25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4"/>
    <n v="0.9"/>
    <s v="Dec 13 2022 12:25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3 2022 12:2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14"/>
    <n v="0.2"/>
    <s v="Dec 13 2022 12:26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8"/>
    <m/>
    <s v="Dec 13 2022 12:26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18"/>
    <m/>
    <s v="Dec 13 2022 12:26P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50"/>
    <m/>
    <s v="Dec 13 2022 12:26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7.65"/>
    <m/>
    <s v="Dec 13 2022 12:26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0"/>
    <m/>
    <s v="Dec 13 2022 12:26P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2"/>
    <m/>
    <s v="Dec 13 2022 12:26P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6"/>
    <m/>
    <s v="Dec 13 2022 12:26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6"/>
    <m/>
    <s v="Dec 13 2022 12:26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6"/>
    <m/>
    <s v="Dec 13 2022 12:26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7.5"/>
    <m/>
    <s v="Dec 13 2022 12:26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90"/>
    <n v="1.1000000000000001"/>
    <s v="Dec 13 2022 12:2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46"/>
    <n v="0.5"/>
    <s v="Dec 13 2022 12:26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35"/>
    <s v="Dec 13 2022 12:2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30"/>
    <n v="0.35"/>
    <s v="Dec 13 2022 12:2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85"/>
    <n v="1"/>
    <s v="Dec 13 2022 12:27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30"/>
    <n v="0.4"/>
    <s v="Dec 13 2022 12:2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8.270000000000003"/>
    <m/>
    <s v="Dec 13 2022 12:27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3.44"/>
    <m/>
    <s v="Dec 13 2022 12:27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0.59"/>
    <m/>
    <s v="Dec 13 2022 12:27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5.12"/>
    <m/>
    <s v="Dec 13 2022 12:27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4.03"/>
    <m/>
    <s v="Dec 13 2022 12:27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55.07"/>
    <m/>
    <s v="Dec 13 2022 12:27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5"/>
    <x v="4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6"/>
    <m/>
    <s v="Dec 13 2022 12:27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6.5"/>
    <m/>
    <s v="Dec 13 2022 12:27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4"/>
    <n v="0.35"/>
    <s v="Dec 13 2022 12:2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12"/>
    <n v="0.15"/>
    <s v="Dec 13 2022 12:28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48"/>
    <n v="0.6"/>
    <s v="Dec 13 2022 12:2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8"/>
    <m/>
    <s v="Dec 13 2022 12:28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52.25"/>
    <m/>
    <s v="Dec 13 2022 12:28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25"/>
    <m/>
    <s v="Dec 13 2022 12:28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48"/>
    <m/>
    <s v="Dec 13 2022 12:28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10.5"/>
    <m/>
    <s v="Dec 13 2022 12:28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28.33"/>
    <m/>
    <s v="Dec 13 2022 12:28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6.35"/>
    <m/>
    <s v="Dec 13 2022 12:28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2.73"/>
    <m/>
    <s v="Dec 13 2022 12:28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1.77"/>
    <m/>
    <s v="Dec 13 2022 12:28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47.1"/>
    <m/>
    <s v="Dec 13 2022 12:28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61.41"/>
    <m/>
    <s v="Dec 13 2022 12:28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8.26"/>
    <m/>
    <s v="Dec 13 2022 12:28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9"/>
    <m/>
    <s v="Dec 13 2022 12:28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6"/>
    <m/>
    <s v="Dec 13 2022 12:28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31"/>
    <m/>
    <s v="Dec 13 2022 12:28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75"/>
    <m/>
    <s v="Dec 13 2022 12:28PM"/>
    <x v="167"/>
    <x v="163"/>
    <n v="65"/>
    <s v="SACO 100 LBS"/>
    <n v="2"/>
    <s v="INSUMOS AGRICOLAS"/>
    <n v="15"/>
    <s v="FERTILIZANTES"/>
    <n v="0"/>
    <n v="0"/>
    <m/>
    <s v="FÓRMULA 18-46-0  100 LBS"/>
    <n v="0"/>
    <n v="13"/>
    <n v="12"/>
    <n v="17"/>
    <x v="1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25"/>
    <m/>
    <s v="Dec 13 2022 12:28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9"/>
    <x v="6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75"/>
    <m/>
    <s v="Dec 13 2022 12:28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9"/>
    <x v="6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5"/>
    <m/>
    <s v="Dec 13 2022 12:28PM"/>
    <x v="168"/>
    <x v="164"/>
    <n v="45"/>
    <s v="LIBRA"/>
    <n v="1"/>
    <s v="PRODUCTOS AGROPECUARIOS"/>
    <n v="7"/>
    <s v="CARNE DE POLLO"/>
    <n v="1"/>
    <n v="0.45"/>
    <s v="Pollo Entero( sin menudos)"/>
    <m/>
    <n v="0"/>
    <n v="13"/>
    <n v="12"/>
    <n v="9"/>
    <x v="6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11"/>
    <m/>
    <s v="Dec 13 2022 12:29PM"/>
    <x v="164"/>
    <x v="160"/>
    <n v="84"/>
    <s v="SOBRE 750 GRAMOS"/>
    <n v="2"/>
    <s v="INSUMOS AGRICOLAS"/>
    <n v="16"/>
    <s v="FUNGICIDAS"/>
    <n v="0"/>
    <n v="0"/>
    <m/>
    <s v="ANTRACOL 70 WP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8"/>
    <m/>
    <s v="Dec 13 2022 12:29PM"/>
    <x v="169"/>
    <x v="165"/>
    <n v="81"/>
    <s v="SOBRE 100 GRAMOS"/>
    <n v="2"/>
    <s v="INSUMOS AGRICOLAS"/>
    <n v="16"/>
    <s v="FUNGICIDAS"/>
    <n v="0"/>
    <n v="0"/>
    <m/>
    <s v="AMISTAR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"/>
    <m/>
    <s v="Dec 13 2022 12:29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7"/>
    <m/>
    <s v="Dec 13 2022 12:29PM"/>
    <x v="157"/>
    <x v="153"/>
    <n v="15"/>
    <s v="BOLSA DE 400 GR"/>
    <n v="2"/>
    <s v="INSUMOS AGRICOLAS"/>
    <n v="16"/>
    <s v="FUNGICIDAS"/>
    <n v="0"/>
    <n v="0"/>
    <m/>
    <s v="MANCOZEB"/>
    <n v="0"/>
    <n v="13"/>
    <n v="12"/>
    <n v="17"/>
    <x v="1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.75"/>
    <m/>
    <s v="Dec 13 2022 12:29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5"/>
    <m/>
    <s v="Dec 13 2022 12:29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7.43"/>
    <m/>
    <s v="Dec 13 2022 12:29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.05"/>
    <m/>
    <s v="Dec 13 2022 12:29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53"/>
    <m/>
    <s v="Dec 13 2022 12:29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.5"/>
    <m/>
    <s v="Dec 13 2022 12:29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26"/>
    <m/>
    <s v="Dec 13 2022 12:29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"/>
    <m/>
    <s v="Dec 13 2022 12:29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0"/>
    <m/>
    <s v="Dec 13 2022 12:29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53"/>
    <m/>
    <s v="Dec 13 2022 12:29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4.7"/>
    <m/>
    <s v="Dec 13 2022 12:2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51"/>
    <m/>
    <s v="Dec 13 2022 12:29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4.5"/>
    <m/>
    <s v="Dec 13 2022 12:2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3"/>
    <m/>
    <s v="Dec 13 2022 12:29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7"/>
    <m/>
    <s v="Dec 13 2022 12:29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4"/>
    <m/>
    <s v="Dec 13 2022 12:29PM"/>
    <x v="168"/>
    <x v="164"/>
    <n v="45"/>
    <s v="LIBRA"/>
    <n v="1"/>
    <s v="PRODUCTOS AGROPECUARIOS"/>
    <n v="7"/>
    <s v="CARNE DE POLLO"/>
    <n v="1"/>
    <n v="0.45"/>
    <s v="Pollo Entero( sin menudos)"/>
    <m/>
    <n v="0"/>
    <n v="13"/>
    <n v="12"/>
    <n v="9"/>
    <x v="6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.5"/>
    <m/>
    <s v="Dec 13 2022 12:30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0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0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2.4"/>
    <m/>
    <s v="Dec 13 2022 12:30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3.6"/>
    <m/>
    <s v="Dec 13 2022 12:30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60"/>
    <n v="1"/>
    <n v="2.7"/>
    <m/>
    <s v="Dec 13 2022 12:30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5"/>
    <m/>
    <s v="Dec 13 2022 12:30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60"/>
    <n v="1"/>
    <n v="2.8"/>
    <m/>
    <s v="Dec 13 2022 12:30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12"/>
    <m/>
    <s v="Dec 13 2022 12:30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8"/>
    <m/>
    <s v="Dec 13 2022 12:30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5"/>
    <m/>
    <s v="Dec 13 2022 12:30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.5"/>
    <m/>
    <s v="Dec 13 2022 12:30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1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5"/>
    <m/>
    <s v="Dec 13 2022 12:31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.75"/>
    <m/>
    <s v="Dec 13 2022 12:31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85"/>
    <n v="1"/>
    <s v="Dec 13 2022 12:31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231"/>
    <n v="1"/>
    <n v="48"/>
    <n v="0.6"/>
    <s v="Dec 13 2022 12:3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88"/>
    <n v="1.1000000000000001"/>
    <s v="Dec 13 2022 12:3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10.3"/>
    <m/>
    <s v="Dec 13 2022 12:31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26"/>
    <m/>
    <s v="Dec 13 2022 12:31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1.5"/>
    <m/>
    <s v="Dec 13 2022 12:31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5"/>
    <m/>
    <s v="Dec 13 2022 12:31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75"/>
    <m/>
    <s v="Dec 13 2022 12:31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5999999999999996"/>
    <m/>
    <s v="Dec 13 2022 12:31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.9"/>
    <m/>
    <s v="Dec 13 2022 12:31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.9"/>
    <m/>
    <s v="Dec 13 2022 12:31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8"/>
    <m/>
    <s v="Dec 13 2022 12:31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2.6"/>
    <m/>
    <s v="Dec 13 2022 12:32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"/>
    <m/>
    <s v="Dec 13 2022 12:32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2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5"/>
    <m/>
    <s v="Dec 13 2022 12:32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"/>
    <m/>
    <s v="Dec 13 2022 12:32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4.5999999999999996"/>
    <m/>
    <s v="Dec 13 2022 12:32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53"/>
    <m/>
    <s v="Dec 13 2022 12:32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55"/>
    <m/>
    <s v="Dec 13 2022 12:32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4.8"/>
    <m/>
    <s v="Dec 13 2022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.5"/>
    <m/>
    <s v="Dec 13 2022 12:32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9.5"/>
    <m/>
    <s v="Dec 13 2022 12:32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30"/>
    <m/>
    <s v="Dec 13 2022 12:32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.5"/>
    <m/>
    <s v="Dec 13 2022 12:32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2"/>
    <s v="Dec 13 2022 12:32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3.75"/>
    <m/>
    <s v="Dec 13 2022 12:33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5"/>
    <m/>
    <s v="Dec 13 2022 12:33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75"/>
    <m/>
    <s v="Dec 13 2022 12:33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8"/>
    <n v="0.35"/>
    <s v="Dec 13 2022 12:33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4"/>
    <n v="0.35"/>
    <s v="Dec 13 2022 12:33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6"/>
    <m/>
    <s v="Dec 13 2022 12:33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52"/>
    <m/>
    <s v="Dec 13 2022 12:33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4.75"/>
    <m/>
    <s v="Dec 13 2022 12:3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50"/>
    <m/>
    <s v="Dec 13 2022 12:33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4.5"/>
    <m/>
    <s v="Dec 13 2022 12:33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6"/>
    <m/>
    <s v="Dec 13 2022 12:34P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4P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4P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.5"/>
    <m/>
    <s v="Dec 13 2022 12:34P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4P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4P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4P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4P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9"/>
    <x v="6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1.6"/>
    <s v="Dec 13 2022 12:34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6"/>
    <m/>
    <s v="Dec 13 2022 12:34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90"/>
    <n v="1.1000000000000001"/>
    <s v="Dec 13 2022 12:35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155"/>
    <n v="2"/>
    <s v="Dec 13 2022 12:35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48"/>
    <n v="0.6"/>
    <s v="Dec 13 2022 12:3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5P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5P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5P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5PM"/>
    <x v="91"/>
    <x v="87"/>
    <n v="45"/>
    <s v="LIBRA"/>
    <n v="1"/>
    <s v="PRODUCTOS AGROPECUARIOS"/>
    <n v="10"/>
    <s v="PRODUCTOS PESQUEROS"/>
    <n v="1"/>
    <n v="0.45"/>
    <s v="Lonja de dorad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5P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5P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1.5"/>
    <m/>
    <s v="Dec 13 2022 12:35P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9"/>
    <x v="6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"/>
    <m/>
    <s v="Dec 13 2022 12:35P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8"/>
    <m/>
    <s v="Dec 13 2022 12:35P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3.25"/>
    <m/>
    <s v="Dec 13 2022 12:35P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6"/>
    <m/>
    <s v="Dec 13 2022 12:35P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5"/>
    <m/>
    <s v="Dec 13 2022 12:35P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.5"/>
    <m/>
    <s v="Dec 13 2022 12:36P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4.5"/>
    <m/>
    <s v="Dec 13 2022 12:36P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.5"/>
    <m/>
    <s v="Dec 13 2022 12:36P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1.1000000000000001"/>
    <s v="Dec 13 2022 12:36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8"/>
    <m/>
    <s v="Dec 13 2022 12:36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12"/>
    <n v="0.15"/>
    <s v="Dec 13 2022 12:36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3"/>
    <m/>
    <s v="Dec 13 2022 12:37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2.5"/>
    <m/>
    <s v="Dec 13 2022 12:37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1.6"/>
    <m/>
    <s v="Dec 13 2022 12:37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3.75"/>
    <m/>
    <s v="Dec 13 2022 12:37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6"/>
    <x v="7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20"/>
    <m/>
    <s v="Dec 13 2022 12:3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351"/>
    <n v="1"/>
    <n v="12"/>
    <m/>
    <s v="Dec 13 2022 12:37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20"/>
    <m/>
    <s v="Dec 13 2022 12:37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25"/>
    <m/>
    <s v="Dec 13 2022 12:37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48"/>
    <m/>
    <s v="Dec 13 2022 12:37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15"/>
    <m/>
    <s v="Dec 13 2022 12:37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12"/>
    <m/>
    <s v="Dec 13 2022 12:38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7"/>
    <m/>
    <s v="Dec 13 2022 12:38P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8"/>
    <m/>
    <s v="Dec 13 2022 12:38P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7"/>
    <m/>
    <s v="Dec 13 2022 12:38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12"/>
    <m/>
    <s v="Dec 13 2022 12:38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30"/>
    <m/>
    <s v="Dec 13 2022 12:38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22"/>
    <m/>
    <s v="Dec 13 2022 12:38P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14"/>
    <m/>
    <s v="Dec 13 2022 12:38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9"/>
    <x v="6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1.4"/>
    <m/>
    <s v="Dec 13 2022 12:38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1.9"/>
    <m/>
    <s v="Dec 13 2022 12:38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46"/>
    <n v="0.55000000000000004"/>
    <s v="Dec 13 2022 12:38PM"/>
    <x v="155"/>
    <x v="151"/>
    <n v="51"/>
    <s v="QUINTAL"/>
    <n v="1"/>
    <s v="PRODUCTOS AGROPECUARIOS"/>
    <n v="1"/>
    <s v="GRANOS BASICOS"/>
    <n v="100"/>
    <n v="45.45"/>
    <s v="Arroz Nacional"/>
    <m/>
    <n v="1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88"/>
    <n v="1"/>
    <s v="Dec 13 2022 12:39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m/>
    <n v="2"/>
    <s v="Dec 13 2022 12:39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84"/>
    <n v="1"/>
    <s v="Dec 13 2022 12:39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4.75"/>
    <m/>
    <s v="Dec 13 2022 12:3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4.5"/>
    <m/>
    <s v="Dec 13 2022 12:3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5"/>
    <x v="0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14"/>
    <m/>
    <s v="Dec 13 2022 12:39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200"/>
    <m/>
    <s v="Dec 13 2022 12:39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21"/>
    <m/>
    <s v="Dec 13 2022 12:39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9"/>
    <x v="6"/>
  </r>
  <r>
    <n v="3251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2"/>
    <n v="2022"/>
    <n v="60"/>
    <n v="1"/>
    <n v="4.5"/>
    <m/>
    <s v="Dec 13 2022 12:40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5"/>
    <x v="0"/>
  </r>
  <r>
    <n v="3251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2"/>
    <n v="2022"/>
    <n v="60"/>
    <n v="1"/>
    <n v="4.75"/>
    <m/>
    <s v="Dec 13 2022 12:4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24"/>
    <n v="0.35"/>
    <s v="Dec 13 2022 12:40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28"/>
    <n v="0.35"/>
    <s v="Dec 13 2022 12:4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35"/>
    <m/>
    <s v="Dec 13 2022 12:40P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55"/>
    <m/>
    <s v="Dec 13 2022 12:40P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55"/>
    <m/>
    <s v="Dec 13 2022 12:40P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60"/>
    <n v="1"/>
    <n v="48"/>
    <m/>
    <s v="Dec 13 2022 12:4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145"/>
    <m/>
    <s v="Dec 13 2022 12:40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60"/>
    <n v="1"/>
    <n v="5"/>
    <m/>
    <s v="Dec 13 2022 12:40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80"/>
    <m/>
    <s v="Dec 13 2022 12:40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110"/>
    <m/>
    <s v="Dec 13 2022 12:40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65"/>
    <m/>
    <s v="Dec 13 2022 12:42P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5"/>
    <m/>
    <s v="Dec 13 2022 12:42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82"/>
    <m/>
    <s v="Dec 13 2022 12:42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26"/>
    <m/>
    <s v="Dec 13 2022 12:42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5"/>
    <m/>
    <s v="Dec 13 2022 12:43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.9"/>
    <m/>
    <s v="Dec 13 2022 12:44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.5999999999999996"/>
    <m/>
    <s v="Dec 13 2022 12:44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3.65"/>
    <m/>
    <s v="Dec 13 2022 12:44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5"/>
    <m/>
    <s v="Dec 13 2022 12:44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.9"/>
    <m/>
    <s v="Dec 13 2022 12:44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6"/>
    <m/>
    <s v="Dec 13 2022 12:44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.75"/>
    <m/>
    <s v="Dec 13 2022 12:44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2.7"/>
    <m/>
    <s v="Dec 13 2022 12:44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2.2999999999999998"/>
    <m/>
    <s v="Dec 13 2022 12:44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2.75"/>
    <m/>
    <s v="Dec 13 2022 12:45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5"/>
    <m/>
    <s v="Dec 13 2022 12:46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60"/>
    <n v="1"/>
    <n v="3"/>
    <m/>
    <s v="Dec 13 2022 12:46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3.6"/>
    <m/>
    <s v="Dec 13 2022 12:46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60"/>
    <n v="1"/>
    <n v="2.7"/>
    <m/>
    <s v="Dec 13 2022 12:46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2.35"/>
    <m/>
    <s v="Dec 13 2022 12:46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18"/>
        <item x="155"/>
        <item x="146"/>
        <item x="4"/>
        <item x="153"/>
        <item x="5"/>
        <item x="119"/>
        <item x="117"/>
        <item x="3"/>
        <item x="6"/>
        <item x="19"/>
        <item x="38"/>
        <item x="65"/>
        <item x="30"/>
        <item x="67"/>
        <item x="18"/>
        <item x="39"/>
        <item x="23"/>
        <item x="64"/>
        <item x="20"/>
        <item x="80"/>
        <item x="31"/>
        <item x="68"/>
        <item x="32"/>
        <item x="22"/>
        <item x="21"/>
        <item x="33"/>
        <item m="1" x="182"/>
        <item x="70"/>
        <item x="69"/>
        <item x="40"/>
        <item x="66"/>
        <item x="24"/>
        <item x="27"/>
        <item x="72"/>
        <item x="41"/>
        <item x="45"/>
        <item x="29"/>
        <item x="79"/>
        <item x="42"/>
        <item x="73"/>
        <item x="71"/>
        <item x="43"/>
        <item x="44"/>
        <item x="48"/>
        <item x="77"/>
        <item x="26"/>
        <item x="78"/>
        <item x="75"/>
        <item x="46"/>
        <item x="47"/>
        <item x="74"/>
        <item x="28"/>
        <item x="50"/>
        <item x="25"/>
        <item x="49"/>
        <item m="1" x="198"/>
        <item m="1" x="194"/>
        <item x="52"/>
        <item x="34"/>
        <item x="9"/>
        <item x="51"/>
        <item x="10"/>
        <item x="63"/>
        <item x="53"/>
        <item x="36"/>
        <item m="1" x="195"/>
        <item x="14"/>
        <item x="58"/>
        <item x="37"/>
        <item x="61"/>
        <item x="62"/>
        <item x="55"/>
        <item x="17"/>
        <item x="16"/>
        <item x="54"/>
        <item x="81"/>
        <item x="35"/>
        <item x="59"/>
        <item x="12"/>
        <item x="82"/>
        <item x="11"/>
        <item x="13"/>
        <item x="57"/>
        <item m="1" x="181"/>
        <item x="56"/>
        <item x="60"/>
        <item x="147"/>
        <item x="124"/>
        <item x="8"/>
        <item x="121"/>
        <item x="120"/>
        <item x="154"/>
        <item x="0"/>
        <item x="1"/>
        <item x="122"/>
        <item x="2"/>
        <item x="123"/>
        <item x="7"/>
        <item x="149"/>
        <item x="148"/>
        <item x="142"/>
        <item x="140"/>
        <item x="144"/>
        <item x="139"/>
        <item x="143"/>
        <item x="141"/>
        <item x="138"/>
        <item x="145"/>
        <item x="135"/>
        <item x="134"/>
        <item x="136"/>
        <item x="137"/>
        <item x="168"/>
        <item x="125"/>
        <item x="126"/>
        <item x="127"/>
        <item x="128"/>
        <item x="150"/>
        <item x="151"/>
        <item x="130"/>
        <item x="129"/>
        <item x="132"/>
        <item x="131"/>
        <item x="152"/>
        <item x="87"/>
        <item x="85"/>
        <item x="83"/>
        <item x="84"/>
        <item x="88"/>
        <item x="86"/>
        <item x="97"/>
        <item x="98"/>
        <item x="90"/>
        <item x="92"/>
        <item x="93"/>
        <item x="94"/>
        <item x="95"/>
        <item x="96"/>
        <item x="99"/>
        <item x="102"/>
        <item m="1" x="188"/>
        <item x="104"/>
        <item x="100"/>
        <item x="156"/>
        <item x="103"/>
        <item x="161"/>
        <item x="101"/>
        <item x="162"/>
        <item x="108"/>
        <item m="1" x="179"/>
        <item x="158"/>
        <item x="105"/>
        <item x="106"/>
        <item x="109"/>
        <item x="167"/>
        <item x="163"/>
        <item x="107"/>
        <item x="110"/>
        <item x="169"/>
        <item x="157"/>
        <item x="164"/>
        <item x="133"/>
        <item x="111"/>
        <item x="114"/>
        <item x="115"/>
        <item x="112"/>
        <item x="113"/>
        <item x="116"/>
        <item m="1" x="184"/>
        <item m="1" x="183"/>
        <item x="160"/>
        <item m="1" x="180"/>
        <item x="159"/>
        <item m="1" x="178"/>
        <item m="1" x="177"/>
        <item m="1" x="176"/>
        <item x="91"/>
        <item x="165"/>
        <item x="76"/>
        <item m="1" x="191"/>
        <item m="1" x="171"/>
        <item m="1" x="197"/>
        <item m="1" x="192"/>
        <item m="1" x="173"/>
        <item m="1" x="193"/>
        <item x="15"/>
        <item m="1" x="189"/>
        <item m="1" x="196"/>
        <item m="1" x="186"/>
        <item m="1" x="190"/>
        <item x="166"/>
        <item m="1" x="185"/>
        <item m="1" x="172"/>
        <item m="1" x="199"/>
        <item m="1" x="170"/>
        <item x="89"/>
        <item m="1" x="174"/>
        <item m="1" x="187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29"/>
        <item x="143"/>
        <item m="1" x="191"/>
        <item m="1" x="189"/>
        <item x="51"/>
        <item x="34"/>
        <item x="19"/>
        <item x="38"/>
        <item x="120"/>
        <item x="64"/>
        <item x="30"/>
        <item x="114"/>
        <item x="151"/>
        <item x="107"/>
        <item x="66"/>
        <item m="1" x="175"/>
        <item x="165"/>
        <item x="8"/>
        <item x="83"/>
        <item x="9"/>
        <item m="1" x="178"/>
        <item x="101"/>
        <item x="156"/>
        <item x="111"/>
        <item x="81"/>
        <item m="1" x="179"/>
        <item x="18"/>
        <item x="39"/>
        <item x="117"/>
        <item x="116"/>
        <item x="79"/>
        <item x="80"/>
        <item x="84"/>
        <item x="82"/>
        <item x="164"/>
        <item x="23"/>
        <item x="63"/>
        <item x="20"/>
        <item x="76"/>
        <item x="31"/>
        <item x="131"/>
        <item x="67"/>
        <item x="32"/>
        <item x="22"/>
        <item x="108"/>
        <item x="10"/>
        <item x="93"/>
        <item x="21"/>
        <item x="155"/>
        <item x="94"/>
        <item x="130"/>
        <item x="126"/>
        <item m="1" x="186"/>
        <item x="158"/>
        <item x="33"/>
        <item m="1" x="194"/>
        <item x="68"/>
        <item x="104"/>
        <item x="95"/>
        <item x="102"/>
        <item x="105"/>
        <item x="163"/>
        <item x="62"/>
        <item x="142"/>
        <item x="4"/>
        <item x="149"/>
        <item x="5"/>
        <item x="115"/>
        <item x="113"/>
        <item m="1" x="192"/>
        <item x="52"/>
        <item x="36"/>
        <item x="40"/>
        <item x="65"/>
        <item x="24"/>
        <item x="150"/>
        <item x="0"/>
        <item x="1"/>
        <item x="123"/>
        <item x="124"/>
        <item x="146"/>
        <item x="147"/>
        <item m="1" x="173"/>
        <item x="100"/>
        <item x="154"/>
        <item x="98"/>
        <item x="152"/>
        <item x="99"/>
        <item x="27"/>
        <item m="1" x="172"/>
        <item x="14"/>
        <item x="57"/>
        <item x="138"/>
        <item x="132"/>
        <item x="136"/>
        <item x="86"/>
        <item x="88"/>
        <item x="70"/>
        <item x="89"/>
        <item x="90"/>
        <item m="1" x="182"/>
        <item x="3"/>
        <item x="153"/>
        <item x="37"/>
        <item x="60"/>
        <item x="61"/>
        <item x="54"/>
        <item x="41"/>
        <item x="45"/>
        <item x="109"/>
        <item x="159"/>
        <item x="112"/>
        <item x="118"/>
        <item x="121"/>
        <item x="17"/>
        <item x="16"/>
        <item x="53"/>
        <item x="77"/>
        <item x="2"/>
        <item x="119"/>
        <item x="29"/>
        <item x="75"/>
        <item x="35"/>
        <item x="58"/>
        <item x="110"/>
        <item x="122"/>
        <item x="42"/>
        <item x="71"/>
        <item x="12"/>
        <item x="78"/>
        <item x="11"/>
        <item x="69"/>
        <item x="43"/>
        <item x="13"/>
        <item x="56"/>
        <item x="140"/>
        <item x="135"/>
        <item x="133"/>
        <item x="139"/>
        <item x="96"/>
        <item x="160"/>
        <item x="137"/>
        <item x="125"/>
        <item x="128"/>
        <item x="127"/>
        <item x="148"/>
        <item x="44"/>
        <item x="48"/>
        <item x="26"/>
        <item x="73"/>
        <item x="91"/>
        <item x="7"/>
        <item x="134"/>
        <item x="46"/>
        <item x="47"/>
        <item x="141"/>
        <item x="6"/>
        <item x="145"/>
        <item x="103"/>
        <item x="157"/>
        <item x="97"/>
        <item m="1" x="187"/>
        <item x="55"/>
        <item x="92"/>
        <item x="72"/>
        <item x="28"/>
        <item x="144"/>
        <item x="106"/>
        <item x="50"/>
        <item x="25"/>
        <item x="49"/>
        <item x="59"/>
        <item x="87"/>
        <item x="161"/>
        <item x="74"/>
        <item m="1" x="167"/>
        <item m="1" x="177"/>
        <item m="1" x="184"/>
        <item m="1" x="174"/>
        <item m="1" x="166"/>
        <item m="1" x="190"/>
        <item x="15"/>
        <item m="1" x="185"/>
        <item m="1" x="170"/>
        <item m="1" x="169"/>
        <item m="1" x="171"/>
        <item x="162"/>
        <item m="1" x="168"/>
        <item m="1" x="181"/>
        <item m="1" x="188"/>
        <item m="1" x="183"/>
        <item x="85"/>
        <item m="1" x="193"/>
        <item m="1" x="180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x="1"/>
        <item x="0"/>
        <item x="2"/>
        <item x="4"/>
        <item m="1" x="18"/>
        <item m="1" x="10"/>
        <item m="1" x="12"/>
        <item x="3"/>
        <item m="1" x="19"/>
        <item m="1" x="16"/>
        <item m="1" x="15"/>
        <item m="1" x="17"/>
        <item m="1" x="11"/>
        <item x="7"/>
        <item m="1" x="9"/>
        <item m="1" x="8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8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 r="1">
      <x v="5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 r="1">
      <x v="5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2"/>
      <x v="147"/>
    </i>
    <i r="1"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3"/>
      <x v="103"/>
    </i>
    <i r="1">
      <x v="4"/>
      <x v="103"/>
    </i>
    <i r="1">
      <x v="5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2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 r="1">
      <x v="5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1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5"/>
      <x v="157"/>
    </i>
    <i>
      <x v="100"/>
      <x/>
      <x v="166"/>
    </i>
    <i r="1">
      <x v="1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 r="1">
      <x v="15"/>
      <x v="51"/>
    </i>
    <i>
      <x v="121"/>
      <x v="1"/>
      <x v="142"/>
    </i>
    <i r="1">
      <x v="2"/>
      <x v="142"/>
    </i>
    <i r="1">
      <x v="5"/>
      <x v="142"/>
    </i>
    <i r="1">
      <x v="15"/>
      <x v="142"/>
    </i>
    <i>
      <x v="122"/>
      <x v="1"/>
      <x v="143"/>
    </i>
    <i r="1">
      <x v="2"/>
      <x v="143"/>
    </i>
    <i r="1">
      <x v="5"/>
      <x v="143"/>
    </i>
    <i r="1">
      <x v="1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5"/>
      <x v="145"/>
    </i>
    <i r="1">
      <x v="1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3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 r="1">
      <x v="9"/>
      <x v="58"/>
    </i>
    <i>
      <x v="140"/>
      <x v="2"/>
      <x v="85"/>
    </i>
    <i r="1">
      <x v="3"/>
      <x v="85"/>
    </i>
    <i r="1">
      <x v="5"/>
      <x v="85"/>
    </i>
    <i r="1">
      <x v="9"/>
      <x v="85"/>
    </i>
    <i>
      <x v="142"/>
      <x v="9"/>
      <x v="83"/>
    </i>
    <i>
      <x v="143"/>
      <x v="2"/>
      <x v="139"/>
    </i>
    <i r="1">
      <x v="5"/>
      <x v="139"/>
    </i>
    <i r="1">
      <x v="9"/>
      <x v="139"/>
    </i>
    <i>
      <x v="144"/>
      <x v="5"/>
      <x v="86"/>
    </i>
    <i>
      <x v="145"/>
      <x v="5"/>
      <x v="87"/>
    </i>
    <i r="1">
      <x v="9"/>
      <x v="87"/>
    </i>
    <i>
      <x v="146"/>
      <x v="2"/>
      <x v="159"/>
    </i>
    <i>
      <x v="147"/>
      <x v="2"/>
      <x v="160"/>
    </i>
    <i r="1">
      <x v="3"/>
      <x v="160"/>
    </i>
    <i r="1">
      <x v="5"/>
      <x v="160"/>
    </i>
    <i r="1">
      <x v="9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 r="1">
      <x v="9"/>
      <x v="57"/>
    </i>
    <i>
      <x v="151"/>
      <x v="2"/>
      <x v="84"/>
    </i>
    <i r="1">
      <x v="5"/>
      <x v="84"/>
    </i>
    <i>
      <x v="152"/>
      <x v="3"/>
      <x v="21"/>
    </i>
    <i r="1">
      <x v="5"/>
      <x v="21"/>
    </i>
    <i r="1">
      <x v="9"/>
      <x v="21"/>
    </i>
    <i>
      <x v="153"/>
      <x v="2"/>
      <x v="59"/>
    </i>
    <i r="1">
      <x v="3"/>
      <x v="59"/>
    </i>
    <i r="1">
      <x v="5"/>
      <x v="59"/>
    </i>
    <i r="1">
      <x v="9"/>
      <x v="59"/>
    </i>
    <i>
      <x v="154"/>
      <x v="2"/>
      <x v="60"/>
    </i>
    <i r="1">
      <x v="3"/>
      <x v="60"/>
    </i>
    <i r="1">
      <x v="5"/>
      <x v="60"/>
    </i>
    <i r="1">
      <x v="9"/>
      <x v="60"/>
    </i>
    <i>
      <x v="155"/>
      <x v="2"/>
      <x v="61"/>
    </i>
    <i>
      <x v="156"/>
      <x v="2"/>
      <x v="110"/>
    </i>
    <i r="1">
      <x v="3"/>
      <x v="110"/>
    </i>
    <i r="1">
      <x v="5"/>
      <x v="110"/>
    </i>
    <i>
      <x v="157"/>
      <x v="2"/>
      <x v="158"/>
    </i>
    <i r="1">
      <x v="3"/>
      <x v="158"/>
    </i>
    <i r="1">
      <x v="5"/>
      <x v="158"/>
    </i>
    <i r="1">
      <x v="9"/>
      <x v="158"/>
    </i>
    <i>
      <x v="158"/>
      <x v="3"/>
      <x v="167"/>
    </i>
    <i r="1">
      <x v="5"/>
      <x v="167"/>
    </i>
    <i r="1">
      <x v="9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 r="1">
      <x v="9"/>
      <x v="13"/>
    </i>
    <i>
      <x v="164"/>
      <x v="2"/>
      <x v="124"/>
    </i>
    <i r="1">
      <x v="3"/>
      <x v="124"/>
    </i>
    <i r="1">
      <x v="5"/>
      <x v="124"/>
    </i>
    <i r="1">
      <x v="9"/>
      <x v="124"/>
    </i>
    <i>
      <x v="165"/>
      <x v="2"/>
      <x v="23"/>
    </i>
    <i r="1">
      <x v="5"/>
      <x v="23"/>
    </i>
    <i r="1">
      <x v="9"/>
      <x v="23"/>
    </i>
    <i>
      <x v="166"/>
      <x v="2"/>
      <x v="44"/>
    </i>
    <i r="1">
      <x v="5"/>
      <x v="44"/>
    </i>
    <i r="1">
      <x v="9"/>
      <x v="44"/>
    </i>
    <i>
      <x v="167"/>
      <x v="5"/>
      <x v="109"/>
    </i>
    <i r="1">
      <x v="9"/>
      <x v="109"/>
    </i>
    <i>
      <x v="168"/>
      <x v="5"/>
      <x v="111"/>
    </i>
    <i r="1">
      <x v="9"/>
      <x v="111"/>
    </i>
    <i>
      <x v="171"/>
      <x v="5"/>
      <x v="22"/>
    </i>
    <i>
      <x v="173"/>
      <x v="5"/>
      <x v="48"/>
    </i>
    <i>
      <x v="177"/>
      <x v="1"/>
      <x v="172"/>
    </i>
    <i r="1">
      <x v="4"/>
      <x v="172"/>
    </i>
    <i>
      <x v="178"/>
      <x v="5"/>
      <x v="173"/>
    </i>
    <i>
      <x v="179"/>
      <x v="4"/>
      <x v="174"/>
    </i>
    <i>
      <x v="186"/>
      <x v="3"/>
      <x v="181"/>
    </i>
    <i r="1">
      <x v="4"/>
      <x v="181"/>
    </i>
    <i r="1">
      <x v="5"/>
      <x v="181"/>
    </i>
    <i>
      <x v="191"/>
      <x v="5"/>
      <x v="186"/>
    </i>
    <i>
      <x v="196"/>
      <x v="4"/>
      <x v="191"/>
    </i>
    <i r="1">
      <x v="5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C34" sqref="C34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INDECAEA2311222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44908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INDECAEA2311222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44908</v>
      </c>
      <c r="B3" s="237">
        <f>U7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50" t="s">
        <v>190</v>
      </c>
      <c r="E5" s="250"/>
      <c r="F5" s="250"/>
      <c r="G5" s="160"/>
      <c r="H5" s="241" t="str">
        <f>+GranosBasicos!L5</f>
        <v>SONSONATE</v>
      </c>
      <c r="I5" s="241"/>
      <c r="J5" s="242"/>
      <c r="K5" s="109"/>
      <c r="L5" s="241" t="str">
        <f>+GranosBasicos!P5</f>
        <v>USULUTAN</v>
      </c>
      <c r="M5" s="241"/>
      <c r="N5" s="243"/>
      <c r="O5" s="10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44908</v>
      </c>
      <c r="V7" s="22">
        <f>+U7</f>
        <v>44908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44907</v>
      </c>
      <c r="V8" s="22">
        <f>+U8</f>
        <v>44907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D16" sqref="D16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1" t="s">
        <v>171</v>
      </c>
      <c r="C1" s="251"/>
      <c r="D1" s="58">
        <v>44908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 x14ac:dyDescent="0.35">
      <c r="B2" s="251" t="s">
        <v>192</v>
      </c>
      <c r="C2" s="251"/>
      <c r="D2" s="58">
        <v>44907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 x14ac:dyDescent="0.3">
      <c r="B3" s="251" t="s">
        <v>195</v>
      </c>
      <c r="C3" s="251"/>
      <c r="D3" s="57" t="str">
        <f>+VLOOKUP(D1,numeracion,8,FALSE)</f>
        <v>INDECAEA2311222</v>
      </c>
      <c r="E3" s="253" t="s">
        <v>257</v>
      </c>
      <c r="F3" s="253"/>
      <c r="G3" s="253"/>
      <c r="H3" s="253"/>
      <c r="I3" s="253"/>
      <c r="J3" s="253"/>
      <c r="K3" s="212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 xml:space="preserve">1GERARDO BARRIOS </v>
      </c>
      <c r="B7" s="204">
        <v>1</v>
      </c>
      <c r="C7" s="204" t="s">
        <v>262</v>
      </c>
      <c r="D7" s="236" t="s">
        <v>124</v>
      </c>
      <c r="E7" s="224">
        <v>45.833333333333336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1SAN FRANCISCO GOTERA</v>
      </c>
      <c r="B8" s="204">
        <v>1</v>
      </c>
      <c r="C8" s="204" t="s">
        <v>182</v>
      </c>
      <c r="D8" s="236" t="s">
        <v>124</v>
      </c>
      <c r="E8" s="224">
        <v>47.6875</v>
      </c>
      <c r="F8" s="224">
        <v>45</v>
      </c>
      <c r="G8" s="224">
        <v>49</v>
      </c>
      <c r="H8" s="224">
        <v>0.55499999999999994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5" t="s">
        <v>124</v>
      </c>
      <c r="P8" s="224">
        <v>46.5</v>
      </c>
      <c r="Q8" s="224">
        <v>45</v>
      </c>
      <c r="R8" s="224">
        <v>48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1SONSONATE</v>
      </c>
      <c r="B9" s="204">
        <v>1</v>
      </c>
      <c r="C9" s="204" t="s">
        <v>175</v>
      </c>
      <c r="D9" s="236" t="s">
        <v>124</v>
      </c>
      <c r="E9" s="224">
        <v>46.5</v>
      </c>
      <c r="F9" s="224">
        <v>45</v>
      </c>
      <c r="G9" s="224">
        <v>48</v>
      </c>
      <c r="H9" s="224">
        <v>0.57499999999999996</v>
      </c>
      <c r="I9" s="224">
        <v>0.55000000000000004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5" t="s">
        <v>124</v>
      </c>
      <c r="P9" s="224">
        <v>46.428571428571431</v>
      </c>
      <c r="Q9" s="224">
        <v>44</v>
      </c>
      <c r="R9" s="224">
        <v>48</v>
      </c>
      <c r="S9" s="224">
        <v>0.51428571428571423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>1USULUTAN</v>
      </c>
      <c r="B10" s="205">
        <v>1</v>
      </c>
      <c r="C10" s="204" t="s">
        <v>259</v>
      </c>
      <c r="D10" s="236" t="s">
        <v>124</v>
      </c>
      <c r="E10" s="224">
        <v>46.571428571428569</v>
      </c>
      <c r="F10" s="224">
        <v>44</v>
      </c>
      <c r="G10" s="224">
        <v>49</v>
      </c>
      <c r="H10" s="224">
        <v>0.5357142857142857</v>
      </c>
      <c r="I10" s="224">
        <v>0.5</v>
      </c>
      <c r="J10" s="224">
        <v>0.55000000000000004</v>
      </c>
      <c r="L10" s="55" t="str">
        <f t="shared" si="0"/>
        <v>1SENSUNTEPEQUE</v>
      </c>
      <c r="M10" s="205">
        <v>1</v>
      </c>
      <c r="N10" s="204" t="s">
        <v>181</v>
      </c>
      <c r="O10" s="235" t="s">
        <v>124</v>
      </c>
      <c r="P10" s="224">
        <v>45.571428571428569</v>
      </c>
      <c r="Q10" s="224">
        <v>43</v>
      </c>
      <c r="R10" s="224">
        <v>48</v>
      </c>
      <c r="S10" s="224">
        <v>0.55714285714285716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2SONSONATE</v>
      </c>
      <c r="B11" s="205">
        <v>2</v>
      </c>
      <c r="C11" s="204" t="s">
        <v>175</v>
      </c>
      <c r="D11" s="236" t="s">
        <v>125</v>
      </c>
      <c r="E11" s="224">
        <v>45.5</v>
      </c>
      <c r="F11" s="224">
        <v>45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5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 xml:space="preserve">3GERARDO BARRIOS </v>
      </c>
      <c r="B12" s="206">
        <v>3</v>
      </c>
      <c r="C12" s="204" t="s">
        <v>262</v>
      </c>
      <c r="D12" s="236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5" t="s">
        <v>126</v>
      </c>
      <c r="P12" s="224">
        <v>88.666666666666671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>3SAN FRANCISCO GOTERA</v>
      </c>
      <c r="B13" s="205">
        <v>3</v>
      </c>
      <c r="C13" s="204" t="s">
        <v>182</v>
      </c>
      <c r="D13" s="236" t="s">
        <v>126</v>
      </c>
      <c r="E13" s="224">
        <v>92</v>
      </c>
      <c r="F13" s="224">
        <v>92</v>
      </c>
      <c r="G13" s="224">
        <v>92</v>
      </c>
      <c r="H13" s="224">
        <v>1</v>
      </c>
      <c r="I13" s="224">
        <v>1</v>
      </c>
      <c r="J13" s="224">
        <v>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5" t="s">
        <v>127</v>
      </c>
      <c r="P13" s="224">
        <v>88.266666666666666</v>
      </c>
      <c r="Q13" s="224">
        <v>85</v>
      </c>
      <c r="R13" s="224">
        <v>90</v>
      </c>
      <c r="S13" s="224">
        <v>1.0333333333333334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 xml:space="preserve">4GERARDO BARRIOS </v>
      </c>
      <c r="B14" s="206">
        <v>4</v>
      </c>
      <c r="C14" s="204" t="s">
        <v>262</v>
      </c>
      <c r="D14" s="236" t="s">
        <v>127</v>
      </c>
      <c r="E14" s="224">
        <v>88.6</v>
      </c>
      <c r="F14" s="224">
        <v>85</v>
      </c>
      <c r="G14" s="224">
        <v>90</v>
      </c>
      <c r="H14" s="224">
        <v>1.0583333333333333</v>
      </c>
      <c r="I14" s="224">
        <v>1</v>
      </c>
      <c r="J14" s="224">
        <v>1.1000000000000001</v>
      </c>
      <c r="L14" s="55" t="str">
        <f t="shared" si="0"/>
        <v>4SANTA ANA</v>
      </c>
      <c r="M14" s="206">
        <v>4</v>
      </c>
      <c r="N14" s="204" t="s">
        <v>172</v>
      </c>
      <c r="O14" s="235" t="s">
        <v>127</v>
      </c>
      <c r="P14" s="224">
        <v>85</v>
      </c>
      <c r="Q14" s="224">
        <v>80</v>
      </c>
      <c r="R14" s="224">
        <v>88</v>
      </c>
      <c r="S14" s="224">
        <v>1.0249999999999999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4SAN FRANCISCO GOTERA</v>
      </c>
      <c r="B15" s="206">
        <v>4</v>
      </c>
      <c r="C15" s="204" t="s">
        <v>182</v>
      </c>
      <c r="D15" s="236" t="s">
        <v>127</v>
      </c>
      <c r="E15" s="224">
        <v>97.285714285714292</v>
      </c>
      <c r="F15" s="224">
        <v>95</v>
      </c>
      <c r="G15" s="224">
        <v>100</v>
      </c>
      <c r="H15" s="224">
        <v>1.1777777777777778</v>
      </c>
      <c r="I15" s="224">
        <v>1.1000000000000001</v>
      </c>
      <c r="J15" s="224">
        <v>1.25</v>
      </c>
      <c r="L15" s="55" t="str">
        <f t="shared" si="0"/>
        <v>4SAN MIGUEL</v>
      </c>
      <c r="M15" s="206">
        <v>4</v>
      </c>
      <c r="N15" s="204" t="s">
        <v>174</v>
      </c>
      <c r="O15" s="235" t="s">
        <v>127</v>
      </c>
      <c r="P15" s="224">
        <v>90</v>
      </c>
      <c r="Q15" s="224">
        <v>88</v>
      </c>
      <c r="R15" s="224">
        <v>92</v>
      </c>
      <c r="S15" s="224">
        <v>1.0125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>4SONSONATE</v>
      </c>
      <c r="B16" s="206">
        <v>4</v>
      </c>
      <c r="C16" s="204" t="s">
        <v>175</v>
      </c>
      <c r="D16" s="236" t="s">
        <v>127</v>
      </c>
      <c r="E16" s="224">
        <v>88.8</v>
      </c>
      <c r="F16" s="224">
        <v>88</v>
      </c>
      <c r="G16" s="224">
        <v>90</v>
      </c>
      <c r="H16" s="224">
        <v>1.06</v>
      </c>
      <c r="I16" s="224">
        <v>1</v>
      </c>
      <c r="J16" s="224">
        <v>1.1000000000000001</v>
      </c>
      <c r="L16" s="55" t="str">
        <f t="shared" si="0"/>
        <v>4SENSUNTEPEQUE</v>
      </c>
      <c r="M16" s="205">
        <v>4</v>
      </c>
      <c r="N16" s="204" t="s">
        <v>181</v>
      </c>
      <c r="O16" s="235" t="s">
        <v>127</v>
      </c>
      <c r="P16" s="224">
        <v>83.5</v>
      </c>
      <c r="Q16" s="224">
        <v>80</v>
      </c>
      <c r="R16" s="224">
        <v>90</v>
      </c>
      <c r="S16" s="224">
        <v>1.05</v>
      </c>
      <c r="T16" s="224">
        <v>1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>4USULUTAN</v>
      </c>
      <c r="B17" s="205">
        <v>4</v>
      </c>
      <c r="C17" s="204" t="s">
        <v>259</v>
      </c>
      <c r="D17" s="236" t="s">
        <v>127</v>
      </c>
      <c r="E17" s="224">
        <v>96.428571428571431</v>
      </c>
      <c r="F17" s="224">
        <v>90</v>
      </c>
      <c r="G17" s="224">
        <v>100</v>
      </c>
      <c r="H17" s="224">
        <v>1.1375</v>
      </c>
      <c r="I17" s="224">
        <v>1</v>
      </c>
      <c r="J17" s="224">
        <v>1.25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5" t="s">
        <v>131</v>
      </c>
      <c r="P17" s="224">
        <v>85.666666666666671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 xml:space="preserve">5GERARDO BARRIOS </v>
      </c>
      <c r="B18" s="205">
        <v>5</v>
      </c>
      <c r="C18" s="204" t="s">
        <v>262</v>
      </c>
      <c r="D18" s="236" t="s">
        <v>131</v>
      </c>
      <c r="E18" s="224">
        <v>85.5</v>
      </c>
      <c r="F18" s="224">
        <v>85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5" t="s">
        <v>128</v>
      </c>
      <c r="P18" s="224">
        <v>83.454545454545453</v>
      </c>
      <c r="Q18" s="224">
        <v>80</v>
      </c>
      <c r="R18" s="224">
        <v>86</v>
      </c>
      <c r="S18" s="224">
        <v>0.93333333333333346</v>
      </c>
      <c r="T18" s="224">
        <v>0.9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 xml:space="preserve">6GERARDO BARRIOS </v>
      </c>
      <c r="B19" s="206">
        <v>6</v>
      </c>
      <c r="C19" s="204" t="s">
        <v>262</v>
      </c>
      <c r="D19" s="236" t="s">
        <v>128</v>
      </c>
      <c r="E19" s="224">
        <v>84.222222222222229</v>
      </c>
      <c r="F19" s="224">
        <v>82</v>
      </c>
      <c r="G19" s="224">
        <v>85</v>
      </c>
      <c r="H19" s="224">
        <v>0.96666666666666667</v>
      </c>
      <c r="I19" s="224">
        <v>0.9</v>
      </c>
      <c r="J19" s="224">
        <v>1</v>
      </c>
      <c r="L19" s="55" t="str">
        <f t="shared" si="0"/>
        <v>6SANTA ANA</v>
      </c>
      <c r="M19" s="206">
        <v>6</v>
      </c>
      <c r="N19" s="204" t="s">
        <v>172</v>
      </c>
      <c r="O19" s="235" t="s">
        <v>128</v>
      </c>
      <c r="P19" s="224">
        <v>80.5</v>
      </c>
      <c r="Q19" s="224">
        <v>78</v>
      </c>
      <c r="R19" s="224">
        <v>84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36" t="s">
        <v>128</v>
      </c>
      <c r="E20" s="224">
        <v>96.375</v>
      </c>
      <c r="F20" s="224">
        <v>92</v>
      </c>
      <c r="G20" s="224">
        <v>100</v>
      </c>
      <c r="H20" s="224">
        <v>1.1549999999999998</v>
      </c>
      <c r="I20" s="224">
        <v>1</v>
      </c>
      <c r="J20" s="224">
        <v>1.25</v>
      </c>
      <c r="L20" s="55" t="str">
        <f t="shared" si="0"/>
        <v>6SAN MIGUEL</v>
      </c>
      <c r="M20" s="206">
        <v>6</v>
      </c>
      <c r="N20" s="204" t="s">
        <v>174</v>
      </c>
      <c r="O20" s="235" t="s">
        <v>128</v>
      </c>
      <c r="P20" s="224">
        <v>86</v>
      </c>
      <c r="Q20" s="224">
        <v>84</v>
      </c>
      <c r="R20" s="224">
        <v>90</v>
      </c>
      <c r="S20" s="224">
        <v>0.98571428571428577</v>
      </c>
      <c r="T20" s="224">
        <v>0.9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>6SONSONATE</v>
      </c>
      <c r="B21" s="206">
        <v>6</v>
      </c>
      <c r="C21" s="204" t="s">
        <v>175</v>
      </c>
      <c r="D21" s="236" t="s">
        <v>128</v>
      </c>
      <c r="E21" s="224">
        <v>84.4</v>
      </c>
      <c r="F21" s="224">
        <v>83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>6SENSUNTEPEQUE</v>
      </c>
      <c r="M21" s="205">
        <v>6</v>
      </c>
      <c r="N21" s="204" t="s">
        <v>181</v>
      </c>
      <c r="O21" s="235" t="s">
        <v>128</v>
      </c>
      <c r="P21" s="224">
        <v>81.25</v>
      </c>
      <c r="Q21" s="224">
        <v>80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>6USULUTAN</v>
      </c>
      <c r="B22" s="205">
        <v>6</v>
      </c>
      <c r="C22" s="204" t="s">
        <v>259</v>
      </c>
      <c r="D22" s="236" t="s">
        <v>128</v>
      </c>
      <c r="E22" s="224">
        <v>89.4</v>
      </c>
      <c r="F22" s="224">
        <v>85</v>
      </c>
      <c r="G22" s="224">
        <v>95</v>
      </c>
      <c r="H22" s="224">
        <v>1.05</v>
      </c>
      <c r="I22" s="224">
        <v>0.95</v>
      </c>
      <c r="J22" s="224">
        <v>1.1000000000000001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5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 xml:space="preserve">7GERARDO BARRIOS </v>
      </c>
      <c r="B23" s="206">
        <v>7</v>
      </c>
      <c r="C23" s="204" t="s">
        <v>262</v>
      </c>
      <c r="D23" s="236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7SANTA ANA</v>
      </c>
      <c r="M23" s="206">
        <v>7</v>
      </c>
      <c r="N23" s="204" t="s">
        <v>172</v>
      </c>
      <c r="O23" s="235" t="s">
        <v>168</v>
      </c>
      <c r="P23" s="224">
        <v>130</v>
      </c>
      <c r="Q23" s="224">
        <v>130</v>
      </c>
      <c r="R23" s="224">
        <v>130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>7SAN FRANCISCO GOTERA</v>
      </c>
      <c r="B24" s="206">
        <v>7</v>
      </c>
      <c r="C24" s="204" t="s">
        <v>182</v>
      </c>
      <c r="D24" s="236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7SENSUNTEPEQUE</v>
      </c>
      <c r="M24" s="205">
        <v>7</v>
      </c>
      <c r="N24" s="204" t="s">
        <v>181</v>
      </c>
      <c r="O24" s="235" t="s">
        <v>168</v>
      </c>
      <c r="P24" s="224"/>
      <c r="Q24" s="224"/>
      <c r="R24" s="224"/>
      <c r="S24" s="224">
        <v>1.95</v>
      </c>
      <c r="T24" s="224">
        <v>1.5</v>
      </c>
      <c r="U24" s="224">
        <v>2.25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>7SONSONATE</v>
      </c>
      <c r="B25" s="206">
        <v>7</v>
      </c>
      <c r="C25" s="204" t="s">
        <v>175</v>
      </c>
      <c r="D25" s="236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35" t="s">
        <v>129</v>
      </c>
      <c r="P25" s="224">
        <v>28.35483870967742</v>
      </c>
      <c r="Q25" s="224">
        <v>27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7USULUTAN</v>
      </c>
      <c r="B26" s="205">
        <v>7</v>
      </c>
      <c r="C26" s="204" t="s">
        <v>259</v>
      </c>
      <c r="D26" s="236" t="s">
        <v>168</v>
      </c>
      <c r="E26" s="224">
        <v>130</v>
      </c>
      <c r="F26" s="224">
        <v>120</v>
      </c>
      <c r="G26" s="224">
        <v>140</v>
      </c>
      <c r="H26" s="224">
        <v>1.8199999999999998</v>
      </c>
      <c r="I26" s="224">
        <v>1.5</v>
      </c>
      <c r="J26" s="224">
        <v>2</v>
      </c>
      <c r="L26" s="55" t="str">
        <f t="shared" si="0"/>
        <v>9SANTA ANA</v>
      </c>
      <c r="M26" s="206">
        <v>9</v>
      </c>
      <c r="N26" s="204" t="s">
        <v>172</v>
      </c>
      <c r="O26" s="235" t="s">
        <v>129</v>
      </c>
      <c r="P26" s="224">
        <v>28.25</v>
      </c>
      <c r="Q26" s="224">
        <v>28</v>
      </c>
      <c r="R26" s="224">
        <v>29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8SAN FRANCISCO GOTERA</v>
      </c>
      <c r="B27" s="206">
        <v>8</v>
      </c>
      <c r="C27" s="204" t="s">
        <v>182</v>
      </c>
      <c r="D27" s="236" t="s">
        <v>169</v>
      </c>
      <c r="E27" s="224"/>
      <c r="F27" s="224"/>
      <c r="G27" s="224"/>
      <c r="H27" s="224">
        <v>1</v>
      </c>
      <c r="I27" s="224">
        <v>1</v>
      </c>
      <c r="J27" s="224">
        <v>1</v>
      </c>
      <c r="L27" s="55" t="str">
        <f t="shared" si="0"/>
        <v>9SAN MIGUEL</v>
      </c>
      <c r="M27" s="206">
        <v>9</v>
      </c>
      <c r="N27" s="204" t="s">
        <v>174</v>
      </c>
      <c r="O27" s="235" t="s">
        <v>129</v>
      </c>
      <c r="P27" s="224">
        <v>29.107142857142858</v>
      </c>
      <c r="Q27" s="224">
        <v>27</v>
      </c>
      <c r="R27" s="224">
        <v>32</v>
      </c>
      <c r="S27" s="224">
        <v>0.315</v>
      </c>
      <c r="T27" s="224">
        <v>0.3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>8USULUTAN</v>
      </c>
      <c r="B28" s="205">
        <v>8</v>
      </c>
      <c r="C28" s="204" t="s">
        <v>259</v>
      </c>
      <c r="D28" s="236" t="s">
        <v>169</v>
      </c>
      <c r="E28" s="224"/>
      <c r="F28" s="224"/>
      <c r="G28" s="224"/>
      <c r="H28" s="224">
        <v>1</v>
      </c>
      <c r="I28" s="224">
        <v>1</v>
      </c>
      <c r="J28" s="224">
        <v>1</v>
      </c>
      <c r="L28" s="55" t="str">
        <f t="shared" si="0"/>
        <v>9SENSUNTEPEQUE</v>
      </c>
      <c r="M28" s="205">
        <v>9</v>
      </c>
      <c r="N28" s="204" t="s">
        <v>181</v>
      </c>
      <c r="O28" s="235" t="s">
        <v>129</v>
      </c>
      <c r="P28" s="224">
        <v>29.75</v>
      </c>
      <c r="Q28" s="224">
        <v>29</v>
      </c>
      <c r="R28" s="224">
        <v>30</v>
      </c>
      <c r="S28" s="224">
        <v>0.38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 xml:space="preserve">9GERARDO BARRIOS </v>
      </c>
      <c r="B29" s="206">
        <v>9</v>
      </c>
      <c r="C29" s="204" t="s">
        <v>262</v>
      </c>
      <c r="D29" s="236" t="s">
        <v>129</v>
      </c>
      <c r="E29" s="224">
        <v>28.681818181818183</v>
      </c>
      <c r="F29" s="224">
        <v>27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10GERARDO BARRIOS </v>
      </c>
      <c r="M29" s="206">
        <v>10</v>
      </c>
      <c r="N29" s="204" t="s">
        <v>262</v>
      </c>
      <c r="O29" s="235" t="s">
        <v>263</v>
      </c>
      <c r="P29" s="224">
        <v>27.7</v>
      </c>
      <c r="Q29" s="224">
        <v>25</v>
      </c>
      <c r="R29" s="224">
        <v>32</v>
      </c>
      <c r="S29" s="224">
        <v>0.39999999999999997</v>
      </c>
      <c r="T29" s="224">
        <v>0.4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9SAN FRANCISCO GOTERA</v>
      </c>
      <c r="B30" s="206">
        <v>9</v>
      </c>
      <c r="C30" s="204" t="s">
        <v>182</v>
      </c>
      <c r="D30" s="236" t="s">
        <v>129</v>
      </c>
      <c r="E30" s="224">
        <v>30.318181818181817</v>
      </c>
      <c r="F30" s="224">
        <v>29</v>
      </c>
      <c r="G30" s="224">
        <v>32</v>
      </c>
      <c r="H30" s="224">
        <v>0.34545454545454546</v>
      </c>
      <c r="I30" s="224">
        <v>0.3</v>
      </c>
      <c r="J30" s="224">
        <v>0.35</v>
      </c>
      <c r="L30" s="55" t="str">
        <f t="shared" si="0"/>
        <v>10SANTA ANA</v>
      </c>
      <c r="M30" s="206">
        <v>10</v>
      </c>
      <c r="N30" s="204" t="s">
        <v>172</v>
      </c>
      <c r="O30" s="235" t="s">
        <v>263</v>
      </c>
      <c r="P30" s="224">
        <v>27</v>
      </c>
      <c r="Q30" s="224">
        <v>25</v>
      </c>
      <c r="R30" s="224">
        <v>30</v>
      </c>
      <c r="S30" s="224">
        <v>0.36250000000000004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>9SONSONATE</v>
      </c>
      <c r="B31" s="206">
        <v>9</v>
      </c>
      <c r="C31" s="204" t="s">
        <v>175</v>
      </c>
      <c r="D31" s="236" t="s">
        <v>129</v>
      </c>
      <c r="E31" s="224">
        <v>27.8</v>
      </c>
      <c r="F31" s="224">
        <v>27</v>
      </c>
      <c r="G31" s="224">
        <v>28</v>
      </c>
      <c r="H31" s="224">
        <v>0.35</v>
      </c>
      <c r="I31" s="224">
        <v>0.35</v>
      </c>
      <c r="J31" s="224">
        <v>0.35</v>
      </c>
      <c r="L31" s="55" t="str">
        <f t="shared" si="0"/>
        <v>10SAN MIGUEL</v>
      </c>
      <c r="M31" s="206">
        <v>10</v>
      </c>
      <c r="N31" s="204" t="s">
        <v>174</v>
      </c>
      <c r="O31" s="235" t="s">
        <v>263</v>
      </c>
      <c r="P31" s="224">
        <v>23.875</v>
      </c>
      <c r="Q31" s="224">
        <v>23</v>
      </c>
      <c r="R31" s="224">
        <v>25</v>
      </c>
      <c r="S31" s="224">
        <v>0.3</v>
      </c>
      <c r="T31" s="224">
        <v>0.3</v>
      </c>
      <c r="U31" s="224">
        <v>0.3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9USULUTAN</v>
      </c>
      <c r="B32" s="205">
        <v>9</v>
      </c>
      <c r="C32" s="204" t="s">
        <v>259</v>
      </c>
      <c r="D32" s="236" t="s">
        <v>129</v>
      </c>
      <c r="E32" s="224">
        <v>31</v>
      </c>
      <c r="F32" s="224">
        <v>29</v>
      </c>
      <c r="G32" s="224">
        <v>32</v>
      </c>
      <c r="H32" s="224">
        <v>0.38636363636363635</v>
      </c>
      <c r="I32" s="224">
        <v>0.35</v>
      </c>
      <c r="J32" s="224">
        <v>0.4</v>
      </c>
      <c r="L32" s="55" t="str">
        <f t="shared" si="0"/>
        <v>10SENSUNTEPEQUE</v>
      </c>
      <c r="M32" s="205">
        <v>10</v>
      </c>
      <c r="N32" s="204" t="s">
        <v>181</v>
      </c>
      <c r="O32" s="235" t="s">
        <v>263</v>
      </c>
      <c r="P32" s="224">
        <v>34.125</v>
      </c>
      <c r="Q32" s="224">
        <v>32</v>
      </c>
      <c r="R32" s="224">
        <v>35</v>
      </c>
      <c r="S32" s="224">
        <v>0.46250000000000002</v>
      </c>
      <c r="T32" s="224">
        <v>0.4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 xml:space="preserve">10GERARDO BARRIOS </v>
      </c>
      <c r="B33" s="206">
        <v>10</v>
      </c>
      <c r="C33" s="204" t="s">
        <v>262</v>
      </c>
      <c r="D33" s="236" t="s">
        <v>263</v>
      </c>
      <c r="E33" s="224">
        <v>27.166666666666668</v>
      </c>
      <c r="F33" s="224">
        <v>25</v>
      </c>
      <c r="G33" s="224">
        <v>30</v>
      </c>
      <c r="H33" s="224">
        <v>0.39999999999999997</v>
      </c>
      <c r="I33" s="224">
        <v>0.4</v>
      </c>
      <c r="J33" s="224">
        <v>0.4</v>
      </c>
      <c r="L33" s="55" t="str">
        <f t="shared" si="0"/>
        <v>11MERCADO CENTRAL</v>
      </c>
      <c r="M33" s="206">
        <v>11</v>
      </c>
      <c r="N33" s="204" t="s">
        <v>229</v>
      </c>
      <c r="O33" s="235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10SAN FRANCISCO GOTERA</v>
      </c>
      <c r="B34" s="206">
        <v>10</v>
      </c>
      <c r="C34" s="204" t="s">
        <v>182</v>
      </c>
      <c r="D34" s="236" t="s">
        <v>263</v>
      </c>
      <c r="E34" s="224">
        <v>28.545454545454547</v>
      </c>
      <c r="F34" s="224">
        <v>25</v>
      </c>
      <c r="G34" s="224">
        <v>32</v>
      </c>
      <c r="H34" s="224">
        <v>0.33181818181818179</v>
      </c>
      <c r="I34" s="224">
        <v>0.3</v>
      </c>
      <c r="J34" s="224">
        <v>0.35</v>
      </c>
      <c r="L34" s="55" t="str">
        <f t="shared" si="0"/>
        <v>11TIENDONA</v>
      </c>
      <c r="M34" s="206">
        <v>11</v>
      </c>
      <c r="N34" s="204" t="s">
        <v>190</v>
      </c>
      <c r="O34" s="235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10SONSONATE</v>
      </c>
      <c r="B35" s="206">
        <v>10</v>
      </c>
      <c r="C35" s="204" t="s">
        <v>175</v>
      </c>
      <c r="D35" s="236" t="s">
        <v>263</v>
      </c>
      <c r="E35" s="224">
        <v>23.6</v>
      </c>
      <c r="F35" s="224">
        <v>22</v>
      </c>
      <c r="G35" s="224">
        <v>24</v>
      </c>
      <c r="H35" s="224">
        <v>0.35</v>
      </c>
      <c r="I35" s="224">
        <v>0.35</v>
      </c>
      <c r="J35" s="224">
        <v>0.35</v>
      </c>
      <c r="L35" s="55" t="str">
        <f t="shared" si="0"/>
        <v>11SANTA ANA</v>
      </c>
      <c r="M35" s="206">
        <v>11</v>
      </c>
      <c r="N35" s="204" t="s">
        <v>172</v>
      </c>
      <c r="O35" s="235" t="s">
        <v>53</v>
      </c>
      <c r="P35" s="224">
        <v>13.75</v>
      </c>
      <c r="Q35" s="224">
        <v>13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10USULUTAN</v>
      </c>
      <c r="B36" s="205">
        <v>10</v>
      </c>
      <c r="C36" s="204" t="s">
        <v>259</v>
      </c>
      <c r="D36" s="236" t="s">
        <v>263</v>
      </c>
      <c r="E36" s="224">
        <v>31.285714285714285</v>
      </c>
      <c r="F36" s="224">
        <v>28</v>
      </c>
      <c r="G36" s="224">
        <v>35</v>
      </c>
      <c r="H36" s="224">
        <v>0.39285714285714285</v>
      </c>
      <c r="I36" s="224">
        <v>0.35</v>
      </c>
      <c r="J36" s="224">
        <v>0.4</v>
      </c>
      <c r="L36" s="55" t="str">
        <f t="shared" si="0"/>
        <v>11SAN MIGUEL</v>
      </c>
      <c r="M36" s="206">
        <v>11</v>
      </c>
      <c r="N36" s="204" t="s">
        <v>174</v>
      </c>
      <c r="O36" s="235" t="s">
        <v>53</v>
      </c>
      <c r="P36" s="224">
        <v>12.25</v>
      </c>
      <c r="Q36" s="224">
        <v>11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11MERCADO CENTRAL</v>
      </c>
      <c r="B37" s="206">
        <v>11</v>
      </c>
      <c r="C37" s="204" t="s">
        <v>229</v>
      </c>
      <c r="D37" s="236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11SENSUNTEPEQUE</v>
      </c>
      <c r="M37" s="205">
        <v>11</v>
      </c>
      <c r="N37" s="204" t="s">
        <v>181</v>
      </c>
      <c r="O37" s="235" t="s">
        <v>53</v>
      </c>
      <c r="P37" s="224">
        <v>15</v>
      </c>
      <c r="Q37" s="224">
        <v>15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11SAN FRANCISCO GOTERA</v>
      </c>
      <c r="B38" s="206">
        <v>11</v>
      </c>
      <c r="C38" s="204" t="s">
        <v>182</v>
      </c>
      <c r="D38" s="236" t="s">
        <v>53</v>
      </c>
      <c r="E38" s="224">
        <v>13.5</v>
      </c>
      <c r="F38" s="224">
        <v>13</v>
      </c>
      <c r="G38" s="224">
        <v>14</v>
      </c>
      <c r="H38" s="224"/>
      <c r="I38" s="224"/>
      <c r="J38" s="224"/>
      <c r="L38" s="55" t="str">
        <f t="shared" si="0"/>
        <v>12TIENDONA</v>
      </c>
      <c r="M38" s="206">
        <v>12</v>
      </c>
      <c r="N38" s="204" t="s">
        <v>190</v>
      </c>
      <c r="O38" s="235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11SONSONATE</v>
      </c>
      <c r="B39" s="206">
        <v>11</v>
      </c>
      <c r="C39" s="204" t="s">
        <v>175</v>
      </c>
      <c r="D39" s="236" t="s">
        <v>53</v>
      </c>
      <c r="E39" s="224">
        <v>12.25</v>
      </c>
      <c r="F39" s="224">
        <v>12</v>
      </c>
      <c r="G39" s="224">
        <v>13</v>
      </c>
      <c r="H39" s="224"/>
      <c r="I39" s="224"/>
      <c r="J39" s="224"/>
      <c r="L39" s="55" t="str">
        <f t="shared" si="0"/>
        <v>12SAN MIGUEL</v>
      </c>
      <c r="M39" s="205">
        <v>12</v>
      </c>
      <c r="N39" s="204" t="s">
        <v>174</v>
      </c>
      <c r="O39" s="235" t="s">
        <v>54</v>
      </c>
      <c r="P39" s="224">
        <v>14.333333333333334</v>
      </c>
      <c r="Q39" s="224">
        <v>14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11TIENDONA</v>
      </c>
      <c r="B40" s="206">
        <v>11</v>
      </c>
      <c r="C40" s="204" t="s">
        <v>190</v>
      </c>
      <c r="D40" s="236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13TIENDONA</v>
      </c>
      <c r="M40" s="205">
        <v>13</v>
      </c>
      <c r="N40" s="204" t="s">
        <v>190</v>
      </c>
      <c r="O40" s="235" t="s">
        <v>55</v>
      </c>
      <c r="P40" s="224">
        <v>58.75</v>
      </c>
      <c r="Q40" s="224">
        <v>55</v>
      </c>
      <c r="R40" s="224">
        <v>60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11USULUTAN</v>
      </c>
      <c r="B41" s="205">
        <v>11</v>
      </c>
      <c r="C41" s="204" t="s">
        <v>259</v>
      </c>
      <c r="D41" s="236" t="s">
        <v>53</v>
      </c>
      <c r="E41" s="224">
        <v>12.5</v>
      </c>
      <c r="F41" s="224">
        <v>12</v>
      </c>
      <c r="G41" s="224">
        <v>13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5" t="s">
        <v>56</v>
      </c>
      <c r="P41" s="224">
        <v>13.75</v>
      </c>
      <c r="Q41" s="224">
        <v>13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12SAN FRANCISCO GOTERA</v>
      </c>
      <c r="B42" s="206">
        <v>12</v>
      </c>
      <c r="C42" s="204" t="s">
        <v>182</v>
      </c>
      <c r="D42" s="236" t="s">
        <v>54</v>
      </c>
      <c r="E42" s="224">
        <v>15.5</v>
      </c>
      <c r="F42" s="224">
        <v>15</v>
      </c>
      <c r="G42" s="224">
        <v>16</v>
      </c>
      <c r="H42" s="224"/>
      <c r="I42" s="224"/>
      <c r="J42" s="224"/>
      <c r="L42" s="55" t="str">
        <f t="shared" si="0"/>
        <v>14SANTA ANA</v>
      </c>
      <c r="M42" s="206">
        <v>14</v>
      </c>
      <c r="N42" s="204" t="s">
        <v>172</v>
      </c>
      <c r="O42" s="235" t="s">
        <v>56</v>
      </c>
      <c r="P42" s="224">
        <v>17.5</v>
      </c>
      <c r="Q42" s="224">
        <v>17</v>
      </c>
      <c r="R42" s="224">
        <v>18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12TIENDONA</v>
      </c>
      <c r="B43" s="205">
        <v>12</v>
      </c>
      <c r="C43" s="204" t="s">
        <v>190</v>
      </c>
      <c r="D43" s="236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14SAN MIGUEL</v>
      </c>
      <c r="M43" s="206">
        <v>14</v>
      </c>
      <c r="N43" s="204" t="s">
        <v>174</v>
      </c>
      <c r="O43" s="235" t="s">
        <v>56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13TIENDONA</v>
      </c>
      <c r="B44" s="205">
        <v>13</v>
      </c>
      <c r="C44" s="204" t="s">
        <v>190</v>
      </c>
      <c r="D44" s="236" t="s">
        <v>55</v>
      </c>
      <c r="E44" s="224">
        <v>56.25</v>
      </c>
      <c r="F44" s="224">
        <v>55</v>
      </c>
      <c r="G44" s="224">
        <v>60</v>
      </c>
      <c r="H44" s="224"/>
      <c r="I44" s="224"/>
      <c r="J44" s="224"/>
      <c r="L44" s="55" t="str">
        <f t="shared" si="0"/>
        <v>14SENSUNTEPEQUE</v>
      </c>
      <c r="M44" s="205">
        <v>14</v>
      </c>
      <c r="N44" s="204" t="s">
        <v>181</v>
      </c>
      <c r="O44" s="235" t="s">
        <v>56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14SAN FRANCISCO GOTERA</v>
      </c>
      <c r="B45" s="206">
        <v>14</v>
      </c>
      <c r="C45" s="204" t="s">
        <v>182</v>
      </c>
      <c r="D45" s="236" t="s">
        <v>56</v>
      </c>
      <c r="E45" s="224">
        <v>15</v>
      </c>
      <c r="F45" s="224">
        <v>15</v>
      </c>
      <c r="G45" s="224">
        <v>15</v>
      </c>
      <c r="H45" s="224"/>
      <c r="I45" s="224"/>
      <c r="J45" s="224"/>
      <c r="L45" s="55" t="str">
        <f t="shared" si="0"/>
        <v>15TIENDONA</v>
      </c>
      <c r="M45" s="206">
        <v>15</v>
      </c>
      <c r="N45" s="204" t="s">
        <v>190</v>
      </c>
      <c r="O45" s="235" t="s">
        <v>57</v>
      </c>
      <c r="P45" s="224">
        <v>50</v>
      </c>
      <c r="Q45" s="224">
        <v>50</v>
      </c>
      <c r="R45" s="224">
        <v>50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14SONSONATE</v>
      </c>
      <c r="B46" s="206">
        <v>14</v>
      </c>
      <c r="C46" s="204" t="s">
        <v>175</v>
      </c>
      <c r="D46" s="236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15SENSUNTEPEQUE</v>
      </c>
      <c r="M46" s="205">
        <v>15</v>
      </c>
      <c r="N46" s="204" t="s">
        <v>181</v>
      </c>
      <c r="O46" s="235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14TIENDONA</v>
      </c>
      <c r="B47" s="206">
        <v>14</v>
      </c>
      <c r="C47" s="204" t="s">
        <v>190</v>
      </c>
      <c r="D47" s="236" t="s">
        <v>56</v>
      </c>
      <c r="E47" s="224">
        <v>13.571428571428571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16SANTA ANA</v>
      </c>
      <c r="M47" s="205">
        <v>16</v>
      </c>
      <c r="N47" s="204" t="s">
        <v>172</v>
      </c>
      <c r="O47" s="235" t="s">
        <v>58</v>
      </c>
      <c r="P47" s="224">
        <v>11.75</v>
      </c>
      <c r="Q47" s="224">
        <v>11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14USULUTAN</v>
      </c>
      <c r="B48" s="205">
        <v>14</v>
      </c>
      <c r="C48" s="204" t="s">
        <v>259</v>
      </c>
      <c r="D48" s="236" t="s">
        <v>56</v>
      </c>
      <c r="E48" s="224">
        <v>15</v>
      </c>
      <c r="F48" s="224">
        <v>15</v>
      </c>
      <c r="G48" s="224">
        <v>15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5" t="s">
        <v>59</v>
      </c>
      <c r="P48" s="224">
        <v>10</v>
      </c>
      <c r="Q48" s="224">
        <v>10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15TIENDONA</v>
      </c>
      <c r="B49" s="206">
        <v>15</v>
      </c>
      <c r="C49" s="204" t="s">
        <v>190</v>
      </c>
      <c r="D49" s="236" t="s">
        <v>57</v>
      </c>
      <c r="E49" s="224">
        <v>50</v>
      </c>
      <c r="F49" s="224">
        <v>50</v>
      </c>
      <c r="G49" s="224">
        <v>50</v>
      </c>
      <c r="H49" s="224"/>
      <c r="I49" s="224"/>
      <c r="J49" s="224"/>
      <c r="L49" s="55" t="str">
        <f t="shared" si="0"/>
        <v>17SAN MIGUEL</v>
      </c>
      <c r="M49" s="206">
        <v>17</v>
      </c>
      <c r="N49" s="204" t="s">
        <v>174</v>
      </c>
      <c r="O49" s="235" t="s">
        <v>59</v>
      </c>
      <c r="P49" s="224">
        <v>10</v>
      </c>
      <c r="Q49" s="224">
        <v>9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15USULUTAN</v>
      </c>
      <c r="B50" s="205">
        <v>15</v>
      </c>
      <c r="C50" s="204" t="s">
        <v>259</v>
      </c>
      <c r="D50" s="236" t="s">
        <v>57</v>
      </c>
      <c r="E50" s="224">
        <v>38</v>
      </c>
      <c r="F50" s="224">
        <v>38</v>
      </c>
      <c r="G50" s="224">
        <v>38</v>
      </c>
      <c r="H50" s="224"/>
      <c r="I50" s="224"/>
      <c r="J50" s="224"/>
      <c r="L50" s="55" t="str">
        <f t="shared" si="0"/>
        <v>17SENSUNTEPEQUE</v>
      </c>
      <c r="M50" s="205">
        <v>17</v>
      </c>
      <c r="N50" s="204" t="s">
        <v>181</v>
      </c>
      <c r="O50" s="235" t="s">
        <v>59</v>
      </c>
      <c r="P50" s="224">
        <v>9</v>
      </c>
      <c r="Q50" s="224">
        <v>8</v>
      </c>
      <c r="R50" s="224">
        <v>10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16SONSONATE</v>
      </c>
      <c r="B51" s="205">
        <v>16</v>
      </c>
      <c r="C51" s="204" t="s">
        <v>175</v>
      </c>
      <c r="D51" s="236" t="s">
        <v>58</v>
      </c>
      <c r="E51" s="224">
        <v>10.666666666666666</v>
      </c>
      <c r="F51" s="224">
        <v>10</v>
      </c>
      <c r="G51" s="224">
        <v>12</v>
      </c>
      <c r="H51" s="224"/>
      <c r="I51" s="224"/>
      <c r="J51" s="224"/>
      <c r="L51" s="55" t="str">
        <f t="shared" si="0"/>
        <v>18TIENDONA</v>
      </c>
      <c r="M51" s="206">
        <v>18</v>
      </c>
      <c r="N51" s="204" t="s">
        <v>190</v>
      </c>
      <c r="O51" s="235" t="s">
        <v>60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17SAN FRANCISCO GOTERA</v>
      </c>
      <c r="B52" s="206">
        <v>17</v>
      </c>
      <c r="C52" s="204" t="s">
        <v>182</v>
      </c>
      <c r="D52" s="236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18SANTA ANA</v>
      </c>
      <c r="M52" s="206">
        <v>18</v>
      </c>
      <c r="N52" s="204" t="s">
        <v>172</v>
      </c>
      <c r="O52" s="235" t="s">
        <v>60</v>
      </c>
      <c r="P52" s="224">
        <v>8</v>
      </c>
      <c r="Q52" s="224">
        <v>8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17TIENDONA</v>
      </c>
      <c r="B53" s="206">
        <v>17</v>
      </c>
      <c r="C53" s="204" t="s">
        <v>190</v>
      </c>
      <c r="D53" s="236" t="s">
        <v>59</v>
      </c>
      <c r="E53" s="224">
        <v>9.8333333333333339</v>
      </c>
      <c r="F53" s="224">
        <v>9</v>
      </c>
      <c r="G53" s="224">
        <v>10</v>
      </c>
      <c r="H53" s="224"/>
      <c r="I53" s="224"/>
      <c r="J53" s="224"/>
      <c r="L53" s="55" t="str">
        <f t="shared" si="0"/>
        <v>18SENSUNTEPEQUE</v>
      </c>
      <c r="M53" s="205">
        <v>18</v>
      </c>
      <c r="N53" s="204" t="s">
        <v>181</v>
      </c>
      <c r="O53" s="235" t="s">
        <v>60</v>
      </c>
      <c r="P53" s="224">
        <v>8.25</v>
      </c>
      <c r="Q53" s="224">
        <v>7.5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17USULUTAN</v>
      </c>
      <c r="B54" s="205">
        <v>17</v>
      </c>
      <c r="C54" s="204" t="s">
        <v>259</v>
      </c>
      <c r="D54" s="236" t="s">
        <v>59</v>
      </c>
      <c r="E54" s="224">
        <v>8</v>
      </c>
      <c r="F54" s="224">
        <v>7</v>
      </c>
      <c r="G54" s="224">
        <v>9</v>
      </c>
      <c r="H54" s="224"/>
      <c r="I54" s="224"/>
      <c r="J54" s="224"/>
      <c r="L54" s="55" t="str">
        <f t="shared" si="0"/>
        <v>19TIENDONA</v>
      </c>
      <c r="M54" s="205">
        <v>19</v>
      </c>
      <c r="N54" s="204" t="s">
        <v>190</v>
      </c>
      <c r="O54" s="235" t="s">
        <v>137</v>
      </c>
      <c r="P54" s="224">
        <v>5</v>
      </c>
      <c r="Q54" s="224">
        <v>5</v>
      </c>
      <c r="R54" s="224">
        <v>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18SONSONATE</v>
      </c>
      <c r="B55" s="206">
        <v>18</v>
      </c>
      <c r="C55" s="204" t="s">
        <v>175</v>
      </c>
      <c r="D55" s="236" t="s">
        <v>60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20MERCADO CENTRAL</v>
      </c>
      <c r="M55" s="206">
        <v>20</v>
      </c>
      <c r="N55" s="204" t="s">
        <v>229</v>
      </c>
      <c r="O55" s="235" t="s">
        <v>61</v>
      </c>
      <c r="P55" s="224">
        <v>15</v>
      </c>
      <c r="Q55" s="224">
        <v>15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18TIENDONA</v>
      </c>
      <c r="B56" s="205">
        <v>18</v>
      </c>
      <c r="C56" s="204" t="s">
        <v>190</v>
      </c>
      <c r="D56" s="236" t="s">
        <v>60</v>
      </c>
      <c r="E56" s="224">
        <v>7</v>
      </c>
      <c r="F56" s="224">
        <v>7</v>
      </c>
      <c r="G56" s="224">
        <v>7</v>
      </c>
      <c r="H56" s="224"/>
      <c r="I56" s="224"/>
      <c r="J56" s="224"/>
      <c r="L56" s="55" t="str">
        <f t="shared" si="0"/>
        <v>20TIENDONA</v>
      </c>
      <c r="M56" s="206">
        <v>20</v>
      </c>
      <c r="N56" s="204" t="s">
        <v>190</v>
      </c>
      <c r="O56" s="235" t="s">
        <v>61</v>
      </c>
      <c r="P56" s="224">
        <v>14.5</v>
      </c>
      <c r="Q56" s="224">
        <v>13</v>
      </c>
      <c r="R56" s="224">
        <v>15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19TIENDONA</v>
      </c>
      <c r="B57" s="205">
        <v>19</v>
      </c>
      <c r="C57" s="204" t="s">
        <v>190</v>
      </c>
      <c r="D57" s="236" t="s">
        <v>137</v>
      </c>
      <c r="E57" s="224">
        <v>5</v>
      </c>
      <c r="F57" s="224">
        <v>5</v>
      </c>
      <c r="G57" s="224">
        <v>5</v>
      </c>
      <c r="H57" s="224"/>
      <c r="I57" s="224"/>
      <c r="J57" s="224"/>
      <c r="L57" s="55" t="str">
        <f t="shared" si="0"/>
        <v>20SANTA ANA</v>
      </c>
      <c r="M57" s="206">
        <v>20</v>
      </c>
      <c r="N57" s="204" t="s">
        <v>172</v>
      </c>
      <c r="O57" s="235" t="s">
        <v>61</v>
      </c>
      <c r="P57" s="224">
        <v>15.25</v>
      </c>
      <c r="Q57" s="224">
        <v>14</v>
      </c>
      <c r="R57" s="224">
        <v>16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20MERCADO CENTRAL</v>
      </c>
      <c r="B58" s="206">
        <v>20</v>
      </c>
      <c r="C58" s="204" t="s">
        <v>229</v>
      </c>
      <c r="D58" s="236" t="s">
        <v>61</v>
      </c>
      <c r="E58" s="224">
        <v>15</v>
      </c>
      <c r="F58" s="224">
        <v>15</v>
      </c>
      <c r="G58" s="224">
        <v>15</v>
      </c>
      <c r="H58" s="224"/>
      <c r="I58" s="224"/>
      <c r="J58" s="224"/>
      <c r="L58" s="55" t="str">
        <f t="shared" si="0"/>
        <v>20SAN MIGUEL</v>
      </c>
      <c r="M58" s="206">
        <v>20</v>
      </c>
      <c r="N58" s="204" t="s">
        <v>174</v>
      </c>
      <c r="O58" s="235" t="s">
        <v>61</v>
      </c>
      <c r="P58" s="224">
        <v>17</v>
      </c>
      <c r="Q58" s="224">
        <v>15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20SAN FRANCISCO GOTERA</v>
      </c>
      <c r="B59" s="206">
        <v>20</v>
      </c>
      <c r="C59" s="204" t="s">
        <v>182</v>
      </c>
      <c r="D59" s="236" t="s">
        <v>61</v>
      </c>
      <c r="E59" s="224">
        <v>19</v>
      </c>
      <c r="F59" s="224">
        <v>18</v>
      </c>
      <c r="G59" s="224">
        <v>20</v>
      </c>
      <c r="H59" s="224"/>
      <c r="I59" s="224"/>
      <c r="J59" s="224"/>
      <c r="L59" s="55" t="str">
        <f t="shared" si="0"/>
        <v>20SENSUNTEPEQUE</v>
      </c>
      <c r="M59" s="205">
        <v>20</v>
      </c>
      <c r="N59" s="204" t="s">
        <v>181</v>
      </c>
      <c r="O59" s="235" t="s">
        <v>61</v>
      </c>
      <c r="P59" s="224">
        <v>19</v>
      </c>
      <c r="Q59" s="224">
        <v>17</v>
      </c>
      <c r="R59" s="224">
        <v>21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20SONSONATE</v>
      </c>
      <c r="B60" s="206">
        <v>20</v>
      </c>
      <c r="C60" s="204" t="s">
        <v>175</v>
      </c>
      <c r="D60" s="236" t="s">
        <v>61</v>
      </c>
      <c r="E60" s="224">
        <v>15.5</v>
      </c>
      <c r="F60" s="224">
        <v>15</v>
      </c>
      <c r="G60" s="224">
        <v>16</v>
      </c>
      <c r="H60" s="224"/>
      <c r="I60" s="224"/>
      <c r="J60" s="224"/>
      <c r="L60" s="55" t="str">
        <f t="shared" si="0"/>
        <v>21TIENDONA</v>
      </c>
      <c r="M60" s="205">
        <v>21</v>
      </c>
      <c r="N60" s="204" t="s">
        <v>190</v>
      </c>
      <c r="O60" s="235" t="s">
        <v>62</v>
      </c>
      <c r="P60" s="224">
        <v>12.75</v>
      </c>
      <c r="Q60" s="224">
        <v>12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20TIENDONA</v>
      </c>
      <c r="B61" s="206">
        <v>20</v>
      </c>
      <c r="C61" s="204" t="s">
        <v>190</v>
      </c>
      <c r="D61" s="236" t="s">
        <v>61</v>
      </c>
      <c r="E61" s="224">
        <v>14.5</v>
      </c>
      <c r="F61" s="224">
        <v>14</v>
      </c>
      <c r="G61" s="224">
        <v>15</v>
      </c>
      <c r="H61" s="224"/>
      <c r="I61" s="224"/>
      <c r="J61" s="224"/>
      <c r="L61" s="55" t="str">
        <f t="shared" si="0"/>
        <v>22MERCADO CENTRAL</v>
      </c>
      <c r="M61" s="206">
        <v>22</v>
      </c>
      <c r="N61" s="204" t="s">
        <v>229</v>
      </c>
      <c r="O61" s="235" t="s">
        <v>264</v>
      </c>
      <c r="P61" s="224">
        <v>20</v>
      </c>
      <c r="Q61" s="224">
        <v>20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20USULUTAN</v>
      </c>
      <c r="B62" s="205">
        <v>20</v>
      </c>
      <c r="C62" s="204" t="s">
        <v>259</v>
      </c>
      <c r="D62" s="236" t="s">
        <v>61</v>
      </c>
      <c r="E62" s="224">
        <v>18.8</v>
      </c>
      <c r="F62" s="224">
        <v>18</v>
      </c>
      <c r="G62" s="224">
        <v>20</v>
      </c>
      <c r="H62" s="224"/>
      <c r="I62" s="224"/>
      <c r="J62" s="224"/>
      <c r="L62" s="55" t="str">
        <f t="shared" si="0"/>
        <v>22TIENDONA</v>
      </c>
      <c r="M62" s="206">
        <v>22</v>
      </c>
      <c r="N62" s="204" t="s">
        <v>190</v>
      </c>
      <c r="O62" s="235" t="s">
        <v>264</v>
      </c>
      <c r="P62" s="224">
        <v>21.125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21TIENDONA</v>
      </c>
      <c r="B63" s="205">
        <v>21</v>
      </c>
      <c r="C63" s="204" t="s">
        <v>190</v>
      </c>
      <c r="D63" s="236" t="s">
        <v>62</v>
      </c>
      <c r="E63" s="224">
        <v>12.5</v>
      </c>
      <c r="F63" s="224">
        <v>12</v>
      </c>
      <c r="G63" s="224">
        <v>13</v>
      </c>
      <c r="H63" s="224"/>
      <c r="I63" s="224"/>
      <c r="J63" s="224"/>
      <c r="L63" s="55" t="str">
        <f t="shared" si="0"/>
        <v>22SANTA ANA</v>
      </c>
      <c r="M63" s="206">
        <v>22</v>
      </c>
      <c r="N63" s="204" t="s">
        <v>172</v>
      </c>
      <c r="O63" s="235" t="s">
        <v>264</v>
      </c>
      <c r="P63" s="224">
        <v>21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22MERCADO CENTRAL</v>
      </c>
      <c r="B64" s="206">
        <v>22</v>
      </c>
      <c r="C64" s="204" t="s">
        <v>229</v>
      </c>
      <c r="D64" s="236" t="s">
        <v>264</v>
      </c>
      <c r="E64" s="224">
        <v>20</v>
      </c>
      <c r="F64" s="224">
        <v>20</v>
      </c>
      <c r="G64" s="224">
        <v>20</v>
      </c>
      <c r="H64" s="224"/>
      <c r="I64" s="224"/>
      <c r="J64" s="224"/>
      <c r="L64" s="55" t="str">
        <f t="shared" si="0"/>
        <v>22SAN MIGUEL</v>
      </c>
      <c r="M64" s="206">
        <v>22</v>
      </c>
      <c r="N64" s="204" t="s">
        <v>174</v>
      </c>
      <c r="O64" s="235" t="s">
        <v>264</v>
      </c>
      <c r="P64" s="224">
        <v>24.5</v>
      </c>
      <c r="Q64" s="224">
        <v>24</v>
      </c>
      <c r="R64" s="224">
        <v>26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22SAN FRANCISCO GOTERA</v>
      </c>
      <c r="B65" s="206">
        <v>22</v>
      </c>
      <c r="C65" s="204" t="s">
        <v>182</v>
      </c>
      <c r="D65" s="236" t="s">
        <v>264</v>
      </c>
      <c r="E65" s="224">
        <v>26</v>
      </c>
      <c r="F65" s="224">
        <v>26</v>
      </c>
      <c r="G65" s="224">
        <v>26</v>
      </c>
      <c r="H65" s="224"/>
      <c r="I65" s="224"/>
      <c r="J65" s="224"/>
      <c r="L65" s="55" t="str">
        <f t="shared" si="0"/>
        <v>22SENSUNTEPEQUE</v>
      </c>
      <c r="M65" s="205">
        <v>22</v>
      </c>
      <c r="N65" s="204" t="s">
        <v>181</v>
      </c>
      <c r="O65" s="235" t="s">
        <v>264</v>
      </c>
      <c r="P65" s="224">
        <v>28</v>
      </c>
      <c r="Q65" s="224">
        <v>28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22SONSONATE</v>
      </c>
      <c r="B66" s="206">
        <v>22</v>
      </c>
      <c r="C66" s="204" t="s">
        <v>175</v>
      </c>
      <c r="D66" s="236" t="s">
        <v>264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23TIENDONA</v>
      </c>
      <c r="M66" s="206">
        <v>23</v>
      </c>
      <c r="N66" s="204" t="s">
        <v>190</v>
      </c>
      <c r="O66" s="235" t="s">
        <v>64</v>
      </c>
      <c r="P66" s="224">
        <v>18</v>
      </c>
      <c r="Q66" s="224">
        <v>18</v>
      </c>
      <c r="R66" s="224">
        <v>18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22TIENDONA</v>
      </c>
      <c r="B67" s="206">
        <v>22</v>
      </c>
      <c r="C67" s="204" t="s">
        <v>190</v>
      </c>
      <c r="D67" s="236" t="s">
        <v>264</v>
      </c>
      <c r="E67" s="224">
        <v>21.125</v>
      </c>
      <c r="F67" s="224">
        <v>20</v>
      </c>
      <c r="G67" s="224">
        <v>22</v>
      </c>
      <c r="H67" s="224"/>
      <c r="I67" s="224"/>
      <c r="J67" s="224"/>
      <c r="L67" s="55" t="str">
        <f t="shared" si="0"/>
        <v>23SENSUNTEPEQUE</v>
      </c>
      <c r="M67" s="205">
        <v>23</v>
      </c>
      <c r="N67" s="204" t="s">
        <v>181</v>
      </c>
      <c r="O67" s="235" t="s">
        <v>64</v>
      </c>
      <c r="P67" s="224">
        <v>26</v>
      </c>
      <c r="Q67" s="224">
        <v>26</v>
      </c>
      <c r="R67" s="224">
        <v>26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22USULUTAN</v>
      </c>
      <c r="B68" s="205">
        <v>22</v>
      </c>
      <c r="C68" s="204" t="s">
        <v>259</v>
      </c>
      <c r="D68" s="236" t="s">
        <v>264</v>
      </c>
      <c r="E68" s="224">
        <v>24.8</v>
      </c>
      <c r="F68" s="224">
        <v>24</v>
      </c>
      <c r="G68" s="224">
        <v>25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35" t="s">
        <v>65</v>
      </c>
      <c r="P68" s="224">
        <v>25</v>
      </c>
      <c r="Q68" s="224">
        <v>25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23TIENDONA</v>
      </c>
      <c r="B69" s="206">
        <v>23</v>
      </c>
      <c r="C69" s="204" t="s">
        <v>190</v>
      </c>
      <c r="D69" s="236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5" t="s">
        <v>65</v>
      </c>
      <c r="P69" s="224">
        <v>25</v>
      </c>
      <c r="Q69" s="224">
        <v>25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23USULUTAN</v>
      </c>
      <c r="B70" s="205">
        <v>23</v>
      </c>
      <c r="C70" s="204" t="s">
        <v>259</v>
      </c>
      <c r="D70" s="236" t="s">
        <v>64</v>
      </c>
      <c r="E70" s="224">
        <v>21.333333333333332</v>
      </c>
      <c r="F70" s="224">
        <v>20</v>
      </c>
      <c r="G70" s="224">
        <v>24</v>
      </c>
      <c r="H70" s="224"/>
      <c r="I70" s="224"/>
      <c r="J70" s="224"/>
      <c r="L70" s="55" t="str">
        <f t="shared" ref="L70:L133" si="6">+M70&amp;N70</f>
        <v>24SANTA ANA</v>
      </c>
      <c r="M70" s="206">
        <v>24</v>
      </c>
      <c r="N70" s="204" t="s">
        <v>172</v>
      </c>
      <c r="O70" s="235" t="s">
        <v>65</v>
      </c>
      <c r="P70" s="224">
        <v>24.666666666666668</v>
      </c>
      <c r="Q70" s="224">
        <v>24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24MERCADO CENTRAL</v>
      </c>
      <c r="B71" s="206">
        <v>24</v>
      </c>
      <c r="C71" s="204" t="s">
        <v>229</v>
      </c>
      <c r="D71" s="236" t="s">
        <v>65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24SAN MIGUEL</v>
      </c>
      <c r="M71" s="205">
        <v>24</v>
      </c>
      <c r="N71" s="204" t="s">
        <v>174</v>
      </c>
      <c r="O71" s="235" t="s">
        <v>65</v>
      </c>
      <c r="P71" s="224">
        <v>24.5</v>
      </c>
      <c r="Q71" s="224">
        <v>24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24SAN FRANCISCO GOTERA</v>
      </c>
      <c r="B72" s="206">
        <v>24</v>
      </c>
      <c r="C72" s="204" t="s">
        <v>182</v>
      </c>
      <c r="D72" s="236" t="s">
        <v>65</v>
      </c>
      <c r="E72" s="224">
        <v>26.5</v>
      </c>
      <c r="F72" s="224">
        <v>26</v>
      </c>
      <c r="G72" s="224">
        <v>27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5" t="s">
        <v>66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24SONSONATE</v>
      </c>
      <c r="B73" s="206">
        <v>24</v>
      </c>
      <c r="C73" s="204" t="s">
        <v>175</v>
      </c>
      <c r="D73" s="236" t="s">
        <v>65</v>
      </c>
      <c r="E73" s="224">
        <v>29</v>
      </c>
      <c r="F73" s="224">
        <v>28</v>
      </c>
      <c r="G73" s="224">
        <v>30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5" t="s">
        <v>66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24TIENDONA</v>
      </c>
      <c r="B74" s="206">
        <v>24</v>
      </c>
      <c r="C74" s="204" t="s">
        <v>190</v>
      </c>
      <c r="D74" s="236" t="s">
        <v>65</v>
      </c>
      <c r="E74" s="224">
        <v>23.6</v>
      </c>
      <c r="F74" s="224">
        <v>22</v>
      </c>
      <c r="G74" s="224">
        <v>25</v>
      </c>
      <c r="H74" s="224"/>
      <c r="I74" s="224"/>
      <c r="J74" s="224"/>
      <c r="L74" s="55" t="str">
        <f t="shared" si="6"/>
        <v>25SANTA ANA</v>
      </c>
      <c r="M74" s="206">
        <v>25</v>
      </c>
      <c r="N74" s="204" t="s">
        <v>172</v>
      </c>
      <c r="O74" s="235" t="s">
        <v>66</v>
      </c>
      <c r="P74" s="224">
        <v>24.666666666666668</v>
      </c>
      <c r="Q74" s="224">
        <v>24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24USULUTAN</v>
      </c>
      <c r="B75" s="205">
        <v>24</v>
      </c>
      <c r="C75" s="204" t="s">
        <v>259</v>
      </c>
      <c r="D75" s="236" t="s">
        <v>65</v>
      </c>
      <c r="E75" s="224">
        <v>32.666666666666664</v>
      </c>
      <c r="F75" s="224">
        <v>25</v>
      </c>
      <c r="G75" s="224">
        <v>38</v>
      </c>
      <c r="H75" s="224"/>
      <c r="I75" s="224"/>
      <c r="J75" s="224"/>
      <c r="L75" s="55" t="str">
        <f t="shared" si="6"/>
        <v>25SAN MIGUEL</v>
      </c>
      <c r="M75" s="206">
        <v>25</v>
      </c>
      <c r="N75" s="204" t="s">
        <v>174</v>
      </c>
      <c r="O75" s="235" t="s">
        <v>66</v>
      </c>
      <c r="P75" s="224">
        <v>23.5</v>
      </c>
      <c r="Q75" s="224">
        <v>22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25MERCADO CENTRAL</v>
      </c>
      <c r="B76" s="206">
        <v>25</v>
      </c>
      <c r="C76" s="204" t="s">
        <v>229</v>
      </c>
      <c r="D76" s="236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25SENSUNTEPEQUE</v>
      </c>
      <c r="M76" s="205">
        <v>25</v>
      </c>
      <c r="N76" s="204" t="s">
        <v>181</v>
      </c>
      <c r="O76" s="235" t="s">
        <v>66</v>
      </c>
      <c r="P76" s="224">
        <v>28.5</v>
      </c>
      <c r="Q76" s="224">
        <v>25</v>
      </c>
      <c r="R76" s="224">
        <v>32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25SAN FRANCISCO GOTERA</v>
      </c>
      <c r="B77" s="206">
        <v>25</v>
      </c>
      <c r="C77" s="204" t="s">
        <v>182</v>
      </c>
      <c r="D77" s="236" t="s">
        <v>66</v>
      </c>
      <c r="E77" s="224">
        <v>23</v>
      </c>
      <c r="F77" s="224">
        <v>22</v>
      </c>
      <c r="G77" s="224">
        <v>24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5" t="s">
        <v>67</v>
      </c>
      <c r="P77" s="224">
        <v>15.857142857142858</v>
      </c>
      <c r="Q77" s="224">
        <v>15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25SONSONATE</v>
      </c>
      <c r="B78" s="206">
        <v>25</v>
      </c>
      <c r="C78" s="204" t="s">
        <v>175</v>
      </c>
      <c r="D78" s="236" t="s">
        <v>66</v>
      </c>
      <c r="E78" s="224">
        <v>21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26SANTA ANA</v>
      </c>
      <c r="M78" s="206">
        <v>26</v>
      </c>
      <c r="N78" s="204" t="s">
        <v>172</v>
      </c>
      <c r="O78" s="235" t="s">
        <v>67</v>
      </c>
      <c r="P78" s="224">
        <v>14.333333333333334</v>
      </c>
      <c r="Q78" s="224">
        <v>14</v>
      </c>
      <c r="R78" s="224">
        <v>15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25TIENDONA</v>
      </c>
      <c r="B79" s="206">
        <v>25</v>
      </c>
      <c r="C79" s="204" t="s">
        <v>190</v>
      </c>
      <c r="D79" s="236" t="s">
        <v>66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26SAN MIGUEL</v>
      </c>
      <c r="M79" s="206">
        <v>26</v>
      </c>
      <c r="N79" s="204" t="s">
        <v>174</v>
      </c>
      <c r="O79" s="235" t="s">
        <v>67</v>
      </c>
      <c r="P79" s="224">
        <v>12.75</v>
      </c>
      <c r="Q79" s="224">
        <v>12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25USULUTAN</v>
      </c>
      <c r="B80" s="205">
        <v>25</v>
      </c>
      <c r="C80" s="204" t="s">
        <v>259</v>
      </c>
      <c r="D80" s="236" t="s">
        <v>66</v>
      </c>
      <c r="E80" s="224">
        <v>25.666666666666668</v>
      </c>
      <c r="F80" s="224">
        <v>25</v>
      </c>
      <c r="G80" s="224">
        <v>26</v>
      </c>
      <c r="H80" s="224"/>
      <c r="I80" s="224"/>
      <c r="J80" s="224"/>
      <c r="L80" s="55" t="str">
        <f t="shared" si="6"/>
        <v>26SENSUNTEPEQUE</v>
      </c>
      <c r="M80" s="205">
        <v>26</v>
      </c>
      <c r="N80" s="204" t="s">
        <v>181</v>
      </c>
      <c r="O80" s="235" t="s">
        <v>67</v>
      </c>
      <c r="P80" s="224">
        <v>15.5</v>
      </c>
      <c r="Q80" s="224">
        <v>15</v>
      </c>
      <c r="R80" s="224">
        <v>16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26SAN FRANCISCO GOTERA</v>
      </c>
      <c r="B81" s="206">
        <v>26</v>
      </c>
      <c r="C81" s="204" t="s">
        <v>182</v>
      </c>
      <c r="D81" s="236" t="s">
        <v>67</v>
      </c>
      <c r="E81" s="224">
        <v>13</v>
      </c>
      <c r="F81" s="224">
        <v>13</v>
      </c>
      <c r="G81" s="224">
        <v>13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5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26SONSONATE</v>
      </c>
      <c r="B82" s="206">
        <v>26</v>
      </c>
      <c r="C82" s="204" t="s">
        <v>175</v>
      </c>
      <c r="D82" s="236" t="s">
        <v>67</v>
      </c>
      <c r="E82" s="224">
        <v>15.25</v>
      </c>
      <c r="F82" s="224">
        <v>15</v>
      </c>
      <c r="G82" s="224">
        <v>16</v>
      </c>
      <c r="H82" s="224"/>
      <c r="I82" s="224"/>
      <c r="J82" s="224"/>
      <c r="L82" s="55" t="str">
        <f t="shared" si="6"/>
        <v>27SANTA ANA</v>
      </c>
      <c r="M82" s="206">
        <v>27</v>
      </c>
      <c r="N82" s="204" t="s">
        <v>172</v>
      </c>
      <c r="O82" s="235" t="s">
        <v>68</v>
      </c>
      <c r="P82" s="224">
        <v>17.666666666666668</v>
      </c>
      <c r="Q82" s="224">
        <v>17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26TIENDONA</v>
      </c>
      <c r="B83" s="206">
        <v>26</v>
      </c>
      <c r="C83" s="204" t="s">
        <v>190</v>
      </c>
      <c r="D83" s="236" t="s">
        <v>67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27SAN MIGUEL</v>
      </c>
      <c r="M83" s="206">
        <v>27</v>
      </c>
      <c r="N83" s="204" t="s">
        <v>174</v>
      </c>
      <c r="O83" s="235" t="s">
        <v>68</v>
      </c>
      <c r="P83" s="224">
        <v>16.5</v>
      </c>
      <c r="Q83" s="224">
        <v>15</v>
      </c>
      <c r="R83" s="224">
        <v>17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26USULUTAN</v>
      </c>
      <c r="B84" s="205">
        <v>26</v>
      </c>
      <c r="C84" s="204" t="s">
        <v>259</v>
      </c>
      <c r="D84" s="236" t="s">
        <v>67</v>
      </c>
      <c r="E84" s="224">
        <v>15.333333333333334</v>
      </c>
      <c r="F84" s="224">
        <v>14</v>
      </c>
      <c r="G84" s="224">
        <v>18</v>
      </c>
      <c r="H84" s="224"/>
      <c r="I84" s="224"/>
      <c r="J84" s="224"/>
      <c r="L84" s="55" t="str">
        <f t="shared" si="6"/>
        <v>27SENSUNTEPEQUE</v>
      </c>
      <c r="M84" s="205">
        <v>27</v>
      </c>
      <c r="N84" s="204" t="s">
        <v>181</v>
      </c>
      <c r="O84" s="235" t="s">
        <v>68</v>
      </c>
      <c r="P84" s="224">
        <v>18</v>
      </c>
      <c r="Q84" s="224">
        <v>18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27SAN FRANCISCO GOTERA</v>
      </c>
      <c r="B85" s="206">
        <v>27</v>
      </c>
      <c r="C85" s="204" t="s">
        <v>182</v>
      </c>
      <c r="D85" s="236" t="s">
        <v>68</v>
      </c>
      <c r="E85" s="224">
        <v>16.5</v>
      </c>
      <c r="F85" s="224">
        <v>16</v>
      </c>
      <c r="G85" s="224">
        <v>17</v>
      </c>
      <c r="H85" s="224"/>
      <c r="I85" s="224"/>
      <c r="J85" s="224"/>
      <c r="L85" s="55" t="str">
        <f t="shared" si="6"/>
        <v>29TIENDONA</v>
      </c>
      <c r="M85" s="206">
        <v>29</v>
      </c>
      <c r="N85" s="204" t="s">
        <v>190</v>
      </c>
      <c r="O85" s="235" t="s">
        <v>70</v>
      </c>
      <c r="P85" s="224">
        <v>24</v>
      </c>
      <c r="Q85" s="224">
        <v>24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27SONSONATE</v>
      </c>
      <c r="B86" s="206">
        <v>27</v>
      </c>
      <c r="C86" s="204" t="s">
        <v>175</v>
      </c>
      <c r="D86" s="236" t="s">
        <v>68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29SAN MIGUEL</v>
      </c>
      <c r="M86" s="205">
        <v>29</v>
      </c>
      <c r="N86" s="204" t="s">
        <v>174</v>
      </c>
      <c r="O86" s="235" t="s">
        <v>70</v>
      </c>
      <c r="P86" s="224">
        <v>14</v>
      </c>
      <c r="Q86" s="224">
        <v>14</v>
      </c>
      <c r="R86" s="224">
        <v>14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27TIENDONA</v>
      </c>
      <c r="B87" s="206">
        <v>27</v>
      </c>
      <c r="C87" s="204" t="s">
        <v>190</v>
      </c>
      <c r="D87" s="236" t="s">
        <v>68</v>
      </c>
      <c r="E87" s="224">
        <v>17</v>
      </c>
      <c r="F87" s="224">
        <v>17</v>
      </c>
      <c r="G87" s="224">
        <v>17</v>
      </c>
      <c r="H87" s="224"/>
      <c r="I87" s="224"/>
      <c r="J87" s="224"/>
      <c r="L87" s="55" t="str">
        <f t="shared" si="6"/>
        <v>30TIENDONA</v>
      </c>
      <c r="M87" s="206">
        <v>30</v>
      </c>
      <c r="N87" s="204" t="s">
        <v>190</v>
      </c>
      <c r="O87" s="235" t="s">
        <v>70</v>
      </c>
      <c r="P87" s="224">
        <v>60</v>
      </c>
      <c r="Q87" s="224">
        <v>60</v>
      </c>
      <c r="R87" s="224">
        <v>60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27USULUTAN</v>
      </c>
      <c r="B88" s="205">
        <v>27</v>
      </c>
      <c r="C88" s="204" t="s">
        <v>259</v>
      </c>
      <c r="D88" s="236" t="s">
        <v>68</v>
      </c>
      <c r="E88" s="224">
        <v>17.333333333333332</v>
      </c>
      <c r="F88" s="224">
        <v>16</v>
      </c>
      <c r="G88" s="224">
        <v>18</v>
      </c>
      <c r="H88" s="224"/>
      <c r="I88" s="224"/>
      <c r="J88" s="224"/>
      <c r="L88" s="55" t="str">
        <f t="shared" si="6"/>
        <v>30SAN MIGUEL</v>
      </c>
      <c r="M88" s="205">
        <v>30</v>
      </c>
      <c r="N88" s="204" t="s">
        <v>174</v>
      </c>
      <c r="O88" s="235" t="s">
        <v>70</v>
      </c>
      <c r="P88" s="224">
        <v>40</v>
      </c>
      <c r="Q88" s="224">
        <v>40</v>
      </c>
      <c r="R88" s="224">
        <v>40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29TIENDONA</v>
      </c>
      <c r="B89" s="206">
        <v>29</v>
      </c>
      <c r="C89" s="204" t="s">
        <v>190</v>
      </c>
      <c r="D89" s="236" t="s">
        <v>70</v>
      </c>
      <c r="E89" s="224">
        <v>24</v>
      </c>
      <c r="F89" s="224">
        <v>24</v>
      </c>
      <c r="G89" s="224">
        <v>24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35" t="s">
        <v>71</v>
      </c>
      <c r="P89" s="224">
        <v>7</v>
      </c>
      <c r="Q89" s="224">
        <v>7</v>
      </c>
      <c r="R89" s="224">
        <v>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29USULUTAN</v>
      </c>
      <c r="B90" s="205">
        <v>29</v>
      </c>
      <c r="C90" s="204" t="s">
        <v>259</v>
      </c>
      <c r="D90" s="236" t="s">
        <v>70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31SANTA ANA</v>
      </c>
      <c r="M90" s="206">
        <v>31</v>
      </c>
      <c r="N90" s="204" t="s">
        <v>172</v>
      </c>
      <c r="O90" s="235" t="s">
        <v>71</v>
      </c>
      <c r="P90" s="224">
        <v>9</v>
      </c>
      <c r="Q90" s="224">
        <v>9</v>
      </c>
      <c r="R90" s="224">
        <v>9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30TIENDONA</v>
      </c>
      <c r="B91" s="206">
        <v>30</v>
      </c>
      <c r="C91" s="204" t="s">
        <v>190</v>
      </c>
      <c r="D91" s="236" t="s">
        <v>70</v>
      </c>
      <c r="E91" s="224">
        <v>60</v>
      </c>
      <c r="F91" s="224">
        <v>60</v>
      </c>
      <c r="G91" s="224">
        <v>60</v>
      </c>
      <c r="H91" s="224"/>
      <c r="I91" s="224"/>
      <c r="J91" s="224"/>
      <c r="L91" s="55" t="str">
        <f t="shared" si="6"/>
        <v>31SAN MIGUEL</v>
      </c>
      <c r="M91" s="206">
        <v>31</v>
      </c>
      <c r="N91" s="204" t="s">
        <v>174</v>
      </c>
      <c r="O91" s="235" t="s">
        <v>71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30USULUTAN</v>
      </c>
      <c r="B92" s="205">
        <v>30</v>
      </c>
      <c r="C92" s="204" t="s">
        <v>259</v>
      </c>
      <c r="D92" s="236" t="s">
        <v>70</v>
      </c>
      <c r="E92" s="224">
        <v>48</v>
      </c>
      <c r="F92" s="224">
        <v>48</v>
      </c>
      <c r="G92" s="224">
        <v>48</v>
      </c>
      <c r="H92" s="224"/>
      <c r="I92" s="224"/>
      <c r="J92" s="224"/>
      <c r="L92" s="55" t="str">
        <f t="shared" si="6"/>
        <v>31SENSUNTEPEQUE</v>
      </c>
      <c r="M92" s="205">
        <v>31</v>
      </c>
      <c r="N92" s="204" t="s">
        <v>181</v>
      </c>
      <c r="O92" s="235" t="s">
        <v>71</v>
      </c>
      <c r="P92" s="224">
        <v>10</v>
      </c>
      <c r="Q92" s="224">
        <v>9</v>
      </c>
      <c r="R92" s="224">
        <v>11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31SAN FRANCISCO GOTERA</v>
      </c>
      <c r="B93" s="206">
        <v>31</v>
      </c>
      <c r="C93" s="204" t="s">
        <v>182</v>
      </c>
      <c r="D93" s="236" t="s">
        <v>71</v>
      </c>
      <c r="E93" s="224">
        <v>9.5</v>
      </c>
      <c r="F93" s="224">
        <v>9</v>
      </c>
      <c r="G93" s="224">
        <v>10</v>
      </c>
      <c r="H93" s="224"/>
      <c r="I93" s="224"/>
      <c r="J93" s="224"/>
      <c r="L93" s="55" t="str">
        <f t="shared" si="6"/>
        <v>32TIENDONA</v>
      </c>
      <c r="M93" s="205">
        <v>32</v>
      </c>
      <c r="N93" s="204" t="s">
        <v>190</v>
      </c>
      <c r="O93" s="235" t="s">
        <v>72</v>
      </c>
      <c r="P93" s="224">
        <v>5.333333333333333</v>
      </c>
      <c r="Q93" s="224">
        <v>5</v>
      </c>
      <c r="R93" s="224">
        <v>6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31TIENDONA</v>
      </c>
      <c r="B94" s="206">
        <v>31</v>
      </c>
      <c r="C94" s="204" t="s">
        <v>190</v>
      </c>
      <c r="D94" s="236" t="s">
        <v>71</v>
      </c>
      <c r="E94" s="224">
        <v>7</v>
      </c>
      <c r="F94" s="224">
        <v>7</v>
      </c>
      <c r="G94" s="224">
        <v>7</v>
      </c>
      <c r="H94" s="224"/>
      <c r="I94" s="224"/>
      <c r="J94" s="224"/>
      <c r="L94" s="55" t="str">
        <f t="shared" si="6"/>
        <v>33TIENDONA</v>
      </c>
      <c r="M94" s="206">
        <v>33</v>
      </c>
      <c r="N94" s="204" t="s">
        <v>190</v>
      </c>
      <c r="O94" s="235" t="s">
        <v>73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31USULUTAN</v>
      </c>
      <c r="B95" s="205">
        <v>31</v>
      </c>
      <c r="C95" s="204" t="s">
        <v>259</v>
      </c>
      <c r="D95" s="236" t="s">
        <v>71</v>
      </c>
      <c r="E95" s="224">
        <v>9.4</v>
      </c>
      <c r="F95" s="224">
        <v>8</v>
      </c>
      <c r="G95" s="224">
        <v>10</v>
      </c>
      <c r="H95" s="224"/>
      <c r="I95" s="224"/>
      <c r="J95" s="224"/>
      <c r="L95" s="55" t="str">
        <f t="shared" si="6"/>
        <v>33SANTA ANA</v>
      </c>
      <c r="M95" s="206">
        <v>33</v>
      </c>
      <c r="N95" s="204" t="s">
        <v>172</v>
      </c>
      <c r="O95" s="235" t="s">
        <v>73</v>
      </c>
      <c r="P95" s="224">
        <v>26.666666666666668</v>
      </c>
      <c r="Q95" s="224">
        <v>24</v>
      </c>
      <c r="R95" s="224">
        <v>28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32TIENDONA</v>
      </c>
      <c r="B96" s="205">
        <v>32</v>
      </c>
      <c r="C96" s="204" t="s">
        <v>190</v>
      </c>
      <c r="D96" s="236" t="s">
        <v>72</v>
      </c>
      <c r="E96" s="224">
        <v>5.333333333333333</v>
      </c>
      <c r="F96" s="224">
        <v>5</v>
      </c>
      <c r="G96" s="224">
        <v>6</v>
      </c>
      <c r="H96" s="224"/>
      <c r="I96" s="224"/>
      <c r="J96" s="224"/>
      <c r="L96" s="55" t="str">
        <f t="shared" si="6"/>
        <v>33SAN MIGUEL</v>
      </c>
      <c r="M96" s="206">
        <v>33</v>
      </c>
      <c r="N96" s="204" t="s">
        <v>174</v>
      </c>
      <c r="O96" s="235" t="s">
        <v>73</v>
      </c>
      <c r="P96" s="224">
        <v>24.333333333333332</v>
      </c>
      <c r="Q96" s="224">
        <v>24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33SAN FRANCISCO GOTERA</v>
      </c>
      <c r="B97" s="206">
        <v>33</v>
      </c>
      <c r="C97" s="204" t="s">
        <v>182</v>
      </c>
      <c r="D97" s="236" t="s">
        <v>73</v>
      </c>
      <c r="E97" s="224">
        <v>27.5</v>
      </c>
      <c r="F97" s="224">
        <v>27</v>
      </c>
      <c r="G97" s="224">
        <v>28</v>
      </c>
      <c r="H97" s="224"/>
      <c r="I97" s="224"/>
      <c r="J97" s="224"/>
      <c r="L97" s="55" t="str">
        <f t="shared" si="6"/>
        <v>33SENSUNTEPEQUE</v>
      </c>
      <c r="M97" s="205">
        <v>33</v>
      </c>
      <c r="N97" s="204" t="s">
        <v>181</v>
      </c>
      <c r="O97" s="235" t="s">
        <v>73</v>
      </c>
      <c r="P97" s="224">
        <v>29</v>
      </c>
      <c r="Q97" s="224">
        <v>28</v>
      </c>
      <c r="R97" s="224">
        <v>30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33SONSONATE</v>
      </c>
      <c r="B98" s="206">
        <v>33</v>
      </c>
      <c r="C98" s="204" t="s">
        <v>175</v>
      </c>
      <c r="D98" s="236" t="s">
        <v>73</v>
      </c>
      <c r="E98" s="224">
        <v>24</v>
      </c>
      <c r="F98" s="224">
        <v>22</v>
      </c>
      <c r="G98" s="224">
        <v>26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35" t="s">
        <v>74</v>
      </c>
      <c r="P98" s="224">
        <v>9</v>
      </c>
      <c r="Q98" s="224">
        <v>9</v>
      </c>
      <c r="R98" s="224">
        <v>9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33TIENDONA</v>
      </c>
      <c r="B99" s="205">
        <v>33</v>
      </c>
      <c r="C99" s="204" t="s">
        <v>190</v>
      </c>
      <c r="D99" s="236" t="s">
        <v>73</v>
      </c>
      <c r="E99" s="224">
        <v>20</v>
      </c>
      <c r="F99" s="224">
        <v>20</v>
      </c>
      <c r="G99" s="224">
        <v>20</v>
      </c>
      <c r="H99" s="224"/>
      <c r="I99" s="224"/>
      <c r="J99" s="224"/>
      <c r="L99" s="55" t="str">
        <f t="shared" si="6"/>
        <v>34SANTA ANA</v>
      </c>
      <c r="M99" s="206">
        <v>34</v>
      </c>
      <c r="N99" s="204" t="s">
        <v>172</v>
      </c>
      <c r="O99" s="235" t="s">
        <v>74</v>
      </c>
      <c r="P99" s="224">
        <v>10</v>
      </c>
      <c r="Q99" s="224">
        <v>8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34SAN FRANCISCO GOTERA</v>
      </c>
      <c r="B100" s="206">
        <v>34</v>
      </c>
      <c r="C100" s="204" t="s">
        <v>182</v>
      </c>
      <c r="D100" s="236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34SAN MIGUEL</v>
      </c>
      <c r="M100" s="206">
        <v>34</v>
      </c>
      <c r="N100" s="204" t="s">
        <v>174</v>
      </c>
      <c r="O100" s="235" t="s">
        <v>74</v>
      </c>
      <c r="P100" s="224">
        <v>11.666666666666666</v>
      </c>
      <c r="Q100" s="224">
        <v>10</v>
      </c>
      <c r="R100" s="224">
        <v>13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34SONSONATE</v>
      </c>
      <c r="B101" s="206">
        <v>34</v>
      </c>
      <c r="C101" s="204" t="s">
        <v>175</v>
      </c>
      <c r="D101" s="236" t="s">
        <v>74</v>
      </c>
      <c r="E101" s="224">
        <v>9.5</v>
      </c>
      <c r="F101" s="224">
        <v>9</v>
      </c>
      <c r="G101" s="224">
        <v>10</v>
      </c>
      <c r="H101" s="224"/>
      <c r="I101" s="224"/>
      <c r="J101" s="224"/>
      <c r="L101" s="55" t="str">
        <f t="shared" si="6"/>
        <v>34SENSUNTEPEQUE</v>
      </c>
      <c r="M101" s="205">
        <v>34</v>
      </c>
      <c r="N101" s="204" t="s">
        <v>181</v>
      </c>
      <c r="O101" s="235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34TIENDONA</v>
      </c>
      <c r="B102" s="206">
        <v>34</v>
      </c>
      <c r="C102" s="204" t="s">
        <v>190</v>
      </c>
      <c r="D102" s="236" t="s">
        <v>74</v>
      </c>
      <c r="E102" s="224">
        <v>8.75</v>
      </c>
      <c r="F102" s="224">
        <v>8</v>
      </c>
      <c r="G102" s="224">
        <v>9</v>
      </c>
      <c r="H102" s="224"/>
      <c r="I102" s="224"/>
      <c r="J102" s="224"/>
      <c r="L102" s="55" t="str">
        <f t="shared" si="6"/>
        <v>36TIENDONA</v>
      </c>
      <c r="M102" s="205">
        <v>36</v>
      </c>
      <c r="N102" s="204" t="s">
        <v>190</v>
      </c>
      <c r="O102" s="235" t="s">
        <v>138</v>
      </c>
      <c r="P102" s="224">
        <v>75</v>
      </c>
      <c r="Q102" s="224">
        <v>75</v>
      </c>
      <c r="R102" s="224">
        <v>75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34USULUTAN</v>
      </c>
      <c r="B103" s="205">
        <v>34</v>
      </c>
      <c r="C103" s="204" t="s">
        <v>259</v>
      </c>
      <c r="D103" s="236" t="s">
        <v>74</v>
      </c>
      <c r="E103" s="224">
        <v>11.75</v>
      </c>
      <c r="F103" s="224">
        <v>11</v>
      </c>
      <c r="G103" s="224">
        <v>13</v>
      </c>
      <c r="H103" s="224"/>
      <c r="I103" s="224"/>
      <c r="J103" s="224"/>
      <c r="L103" s="55" t="str">
        <f t="shared" si="6"/>
        <v>37TIENDONA</v>
      </c>
      <c r="M103" s="206">
        <v>37</v>
      </c>
      <c r="N103" s="204" t="s">
        <v>190</v>
      </c>
      <c r="O103" s="235" t="s">
        <v>75</v>
      </c>
      <c r="P103" s="224">
        <v>80</v>
      </c>
      <c r="Q103" s="224">
        <v>80</v>
      </c>
      <c r="R103" s="224">
        <v>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36TIENDONA</v>
      </c>
      <c r="B104" s="205">
        <v>36</v>
      </c>
      <c r="C104" s="204" t="s">
        <v>190</v>
      </c>
      <c r="D104" s="236" t="s">
        <v>138</v>
      </c>
      <c r="E104" s="224">
        <v>75</v>
      </c>
      <c r="F104" s="224">
        <v>75</v>
      </c>
      <c r="G104" s="224">
        <v>75</v>
      </c>
      <c r="H104" s="224"/>
      <c r="I104" s="224"/>
      <c r="J104" s="224"/>
      <c r="L104" s="55" t="str">
        <f t="shared" si="6"/>
        <v>37SAN MIGUEL</v>
      </c>
      <c r="M104" s="206">
        <v>37</v>
      </c>
      <c r="N104" s="204" t="s">
        <v>174</v>
      </c>
      <c r="O104" s="235" t="s">
        <v>75</v>
      </c>
      <c r="P104" s="224">
        <v>112.5</v>
      </c>
      <c r="Q104" s="224">
        <v>100</v>
      </c>
      <c r="R104" s="224">
        <v>125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37SAN FRANCISCO GOTERA</v>
      </c>
      <c r="B105" s="206">
        <v>37</v>
      </c>
      <c r="C105" s="204" t="s">
        <v>182</v>
      </c>
      <c r="D105" s="236" t="s">
        <v>75</v>
      </c>
      <c r="E105" s="224">
        <v>130</v>
      </c>
      <c r="F105" s="224">
        <v>130</v>
      </c>
      <c r="G105" s="224">
        <v>130</v>
      </c>
      <c r="H105" s="224"/>
      <c r="I105" s="224"/>
      <c r="J105" s="224"/>
      <c r="L105" s="55" t="str">
        <f t="shared" si="6"/>
        <v>37SENSUNTEPEQUE</v>
      </c>
      <c r="M105" s="205">
        <v>37</v>
      </c>
      <c r="N105" s="204" t="s">
        <v>181</v>
      </c>
      <c r="O105" s="235" t="s">
        <v>75</v>
      </c>
      <c r="P105" s="224">
        <v>120</v>
      </c>
      <c r="Q105" s="224">
        <v>120</v>
      </c>
      <c r="R105" s="224">
        <v>120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37TIENDONA</v>
      </c>
      <c r="B106" s="206">
        <v>37</v>
      </c>
      <c r="C106" s="204" t="s">
        <v>190</v>
      </c>
      <c r="D106" s="236" t="s">
        <v>75</v>
      </c>
      <c r="E106" s="224">
        <v>80</v>
      </c>
      <c r="F106" s="224">
        <v>80</v>
      </c>
      <c r="G106" s="224">
        <v>80</v>
      </c>
      <c r="H106" s="224"/>
      <c r="I106" s="224"/>
      <c r="J106" s="224"/>
      <c r="L106" s="55" t="str">
        <f t="shared" si="6"/>
        <v>38TIENDONA</v>
      </c>
      <c r="M106" s="206">
        <v>38</v>
      </c>
      <c r="N106" s="204" t="s">
        <v>190</v>
      </c>
      <c r="O106" s="235" t="s">
        <v>76</v>
      </c>
      <c r="P106" s="224">
        <v>60</v>
      </c>
      <c r="Q106" s="224">
        <v>60</v>
      </c>
      <c r="R106" s="224">
        <v>60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37USULUTAN</v>
      </c>
      <c r="B107" s="205">
        <v>37</v>
      </c>
      <c r="C107" s="204" t="s">
        <v>259</v>
      </c>
      <c r="D107" s="236" t="s">
        <v>75</v>
      </c>
      <c r="E107" s="224">
        <v>140</v>
      </c>
      <c r="F107" s="224">
        <v>140</v>
      </c>
      <c r="G107" s="224">
        <v>140</v>
      </c>
      <c r="H107" s="224"/>
      <c r="I107" s="224"/>
      <c r="J107" s="224"/>
      <c r="L107" s="55" t="str">
        <f t="shared" si="6"/>
        <v>38SAN MIGUEL</v>
      </c>
      <c r="M107" s="206">
        <v>38</v>
      </c>
      <c r="N107" s="204" t="s">
        <v>174</v>
      </c>
      <c r="O107" s="235" t="s">
        <v>76</v>
      </c>
      <c r="P107" s="224">
        <v>95</v>
      </c>
      <c r="Q107" s="224">
        <v>85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38SAN FRANCISCO GOTERA</v>
      </c>
      <c r="B108" s="206">
        <v>38</v>
      </c>
      <c r="C108" s="204" t="s">
        <v>182</v>
      </c>
      <c r="D108" s="236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38SENSUNTEPEQUE</v>
      </c>
      <c r="M108" s="205">
        <v>38</v>
      </c>
      <c r="N108" s="204" t="s">
        <v>181</v>
      </c>
      <c r="O108" s="235" t="s">
        <v>76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38TIENDONA</v>
      </c>
      <c r="B109" s="206">
        <v>38</v>
      </c>
      <c r="C109" s="204" t="s">
        <v>190</v>
      </c>
      <c r="D109" s="236" t="s">
        <v>76</v>
      </c>
      <c r="E109" s="224">
        <v>60</v>
      </c>
      <c r="F109" s="224">
        <v>60</v>
      </c>
      <c r="G109" s="224">
        <v>60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5" t="s">
        <v>78</v>
      </c>
      <c r="P109" s="224">
        <v>48</v>
      </c>
      <c r="Q109" s="224">
        <v>48</v>
      </c>
      <c r="R109" s="224">
        <v>48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38USULUTAN</v>
      </c>
      <c r="B110" s="205">
        <v>38</v>
      </c>
      <c r="C110" s="204" t="s">
        <v>259</v>
      </c>
      <c r="D110" s="236" t="s">
        <v>76</v>
      </c>
      <c r="E110" s="224">
        <v>110</v>
      </c>
      <c r="F110" s="224">
        <v>100</v>
      </c>
      <c r="G110" s="224">
        <v>120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5" t="s">
        <v>78</v>
      </c>
      <c r="P110" s="224">
        <v>50.111111111111114</v>
      </c>
      <c r="Q110" s="224">
        <v>50</v>
      </c>
      <c r="R110" s="224">
        <v>51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40MERCADO CENTRAL</v>
      </c>
      <c r="B111" s="206">
        <v>40</v>
      </c>
      <c r="C111" s="204" t="s">
        <v>229</v>
      </c>
      <c r="D111" s="236" t="s">
        <v>78</v>
      </c>
      <c r="E111" s="224">
        <v>48</v>
      </c>
      <c r="F111" s="224">
        <v>48</v>
      </c>
      <c r="G111" s="224">
        <v>48</v>
      </c>
      <c r="H111" s="224"/>
      <c r="I111" s="224"/>
      <c r="J111" s="224"/>
      <c r="L111" s="55" t="str">
        <f t="shared" si="6"/>
        <v>40SANTA ANA</v>
      </c>
      <c r="M111" s="206">
        <v>40</v>
      </c>
      <c r="N111" s="204" t="s">
        <v>172</v>
      </c>
      <c r="O111" s="235" t="s">
        <v>78</v>
      </c>
      <c r="P111" s="224">
        <v>47</v>
      </c>
      <c r="Q111" s="224">
        <v>45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40SAN FRANCISCO GOTERA</v>
      </c>
      <c r="B112" s="206">
        <v>40</v>
      </c>
      <c r="C112" s="204" t="s">
        <v>182</v>
      </c>
      <c r="D112" s="236" t="s">
        <v>78</v>
      </c>
      <c r="E112" s="224">
        <v>51</v>
      </c>
      <c r="F112" s="224">
        <v>50</v>
      </c>
      <c r="G112" s="224">
        <v>52</v>
      </c>
      <c r="H112" s="224"/>
      <c r="I112" s="224"/>
      <c r="J112" s="224"/>
      <c r="L112" s="55" t="str">
        <f t="shared" si="6"/>
        <v>40SAN MIGUEL</v>
      </c>
      <c r="M112" s="206">
        <v>40</v>
      </c>
      <c r="N112" s="204" t="s">
        <v>174</v>
      </c>
      <c r="O112" s="235" t="s">
        <v>78</v>
      </c>
      <c r="P112" s="224">
        <v>51</v>
      </c>
      <c r="Q112" s="224">
        <v>50</v>
      </c>
      <c r="R112" s="224">
        <v>52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40SONSONATE</v>
      </c>
      <c r="B113" s="206">
        <v>40</v>
      </c>
      <c r="C113" s="204" t="s">
        <v>175</v>
      </c>
      <c r="D113" s="236" t="s">
        <v>78</v>
      </c>
      <c r="E113" s="224">
        <v>47.25</v>
      </c>
      <c r="F113" s="224">
        <v>46</v>
      </c>
      <c r="G113" s="224">
        <v>48</v>
      </c>
      <c r="H113" s="224"/>
      <c r="I113" s="224"/>
      <c r="J113" s="224"/>
      <c r="L113" s="55" t="str">
        <f t="shared" si="6"/>
        <v>40SENSUNTEPEQUE</v>
      </c>
      <c r="M113" s="205">
        <v>40</v>
      </c>
      <c r="N113" s="204" t="s">
        <v>181</v>
      </c>
      <c r="O113" s="235" t="s">
        <v>78</v>
      </c>
      <c r="P113" s="224">
        <v>53.5</v>
      </c>
      <c r="Q113" s="224">
        <v>53</v>
      </c>
      <c r="R113" s="224">
        <v>54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40TIENDONA</v>
      </c>
      <c r="B114" s="206">
        <v>40</v>
      </c>
      <c r="C114" s="204" t="s">
        <v>190</v>
      </c>
      <c r="D114" s="236" t="s">
        <v>78</v>
      </c>
      <c r="E114" s="224">
        <v>50.375</v>
      </c>
      <c r="F114" s="224">
        <v>50</v>
      </c>
      <c r="G114" s="224">
        <v>51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5" t="s">
        <v>79</v>
      </c>
      <c r="P114" s="224">
        <v>48.111111111111114</v>
      </c>
      <c r="Q114" s="224">
        <v>48</v>
      </c>
      <c r="R114" s="224">
        <v>49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40USULUTAN</v>
      </c>
      <c r="B115" s="205">
        <v>40</v>
      </c>
      <c r="C115" s="204" t="s">
        <v>259</v>
      </c>
      <c r="D115" s="236" t="s">
        <v>78</v>
      </c>
      <c r="E115" s="224">
        <v>51</v>
      </c>
      <c r="F115" s="224">
        <v>50</v>
      </c>
      <c r="G115" s="224">
        <v>54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5" t="s">
        <v>80</v>
      </c>
      <c r="P115" s="224">
        <v>25</v>
      </c>
      <c r="Q115" s="224">
        <v>25</v>
      </c>
      <c r="R115" s="224">
        <v>25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41TIENDONA</v>
      </c>
      <c r="B116" s="205">
        <v>41</v>
      </c>
      <c r="C116" s="204" t="s">
        <v>190</v>
      </c>
      <c r="D116" s="236" t="s">
        <v>79</v>
      </c>
      <c r="E116" s="224">
        <v>48.25</v>
      </c>
      <c r="F116" s="224">
        <v>48</v>
      </c>
      <c r="G116" s="224">
        <v>49</v>
      </c>
      <c r="H116" s="224"/>
      <c r="I116" s="224"/>
      <c r="J116" s="224"/>
      <c r="L116" s="55" t="str">
        <f t="shared" si="6"/>
        <v>42SAN MIGUEL</v>
      </c>
      <c r="M116" s="206">
        <v>42</v>
      </c>
      <c r="N116" s="204" t="s">
        <v>174</v>
      </c>
      <c r="O116" s="235" t="s">
        <v>80</v>
      </c>
      <c r="P116" s="224">
        <v>23.75</v>
      </c>
      <c r="Q116" s="224">
        <v>23</v>
      </c>
      <c r="R116" s="224">
        <v>24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42SAN FRANCISCO GOTERA</v>
      </c>
      <c r="B117" s="206">
        <v>42</v>
      </c>
      <c r="C117" s="204" t="s">
        <v>182</v>
      </c>
      <c r="D117" s="236" t="s">
        <v>80</v>
      </c>
      <c r="E117" s="224">
        <v>22</v>
      </c>
      <c r="F117" s="224">
        <v>20</v>
      </c>
      <c r="G117" s="224">
        <v>24</v>
      </c>
      <c r="H117" s="224"/>
      <c r="I117" s="224"/>
      <c r="J117" s="224"/>
      <c r="L117" s="55" t="str">
        <f t="shared" si="6"/>
        <v>42SENSUNTEPEQUE</v>
      </c>
      <c r="M117" s="205">
        <v>42</v>
      </c>
      <c r="N117" s="204" t="s">
        <v>181</v>
      </c>
      <c r="O117" s="235" t="s">
        <v>80</v>
      </c>
      <c r="P117" s="224">
        <v>29</v>
      </c>
      <c r="Q117" s="224">
        <v>28</v>
      </c>
      <c r="R117" s="224">
        <v>30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42TIENDONA</v>
      </c>
      <c r="B118" s="206">
        <v>42</v>
      </c>
      <c r="C118" s="204" t="s">
        <v>190</v>
      </c>
      <c r="D118" s="236" t="s">
        <v>80</v>
      </c>
      <c r="E118" s="224">
        <v>22</v>
      </c>
      <c r="F118" s="224">
        <v>22</v>
      </c>
      <c r="G118" s="224">
        <v>22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5" t="s">
        <v>81</v>
      </c>
      <c r="P118" s="224">
        <v>23</v>
      </c>
      <c r="Q118" s="224">
        <v>23</v>
      </c>
      <c r="R118" s="224">
        <v>23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42USULUTAN</v>
      </c>
      <c r="B119" s="205">
        <v>42</v>
      </c>
      <c r="C119" s="204" t="s">
        <v>259</v>
      </c>
      <c r="D119" s="236" t="s">
        <v>80</v>
      </c>
      <c r="E119" s="224">
        <v>25.75</v>
      </c>
      <c r="F119" s="224">
        <v>22</v>
      </c>
      <c r="G119" s="224">
        <v>30</v>
      </c>
      <c r="H119" s="224"/>
      <c r="I119" s="224"/>
      <c r="J119" s="224"/>
      <c r="L119" s="55" t="str">
        <f t="shared" si="6"/>
        <v>44TIENDONA</v>
      </c>
      <c r="M119" s="205">
        <v>44</v>
      </c>
      <c r="N119" s="204" t="s">
        <v>190</v>
      </c>
      <c r="O119" s="235" t="s">
        <v>82</v>
      </c>
      <c r="P119" s="224">
        <v>16</v>
      </c>
      <c r="Q119" s="224">
        <v>16</v>
      </c>
      <c r="R119" s="224">
        <v>16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43TIENDONA</v>
      </c>
      <c r="B120" s="206">
        <v>43</v>
      </c>
      <c r="C120" s="204" t="s">
        <v>190</v>
      </c>
      <c r="D120" s="236" t="s">
        <v>81</v>
      </c>
      <c r="E120" s="224">
        <v>20</v>
      </c>
      <c r="F120" s="224">
        <v>20</v>
      </c>
      <c r="G120" s="224">
        <v>20</v>
      </c>
      <c r="H120" s="224"/>
      <c r="I120" s="224"/>
      <c r="J120" s="224"/>
      <c r="L120" s="55" t="str">
        <f t="shared" si="6"/>
        <v>45TIENDONA</v>
      </c>
      <c r="M120" s="206">
        <v>45</v>
      </c>
      <c r="N120" s="204" t="s">
        <v>190</v>
      </c>
      <c r="O120" s="235" t="s">
        <v>83</v>
      </c>
      <c r="P120" s="224">
        <v>14</v>
      </c>
      <c r="Q120" s="224">
        <v>14</v>
      </c>
      <c r="R120" s="224">
        <v>14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43USULUTAN</v>
      </c>
      <c r="B121" s="205">
        <v>43</v>
      </c>
      <c r="C121" s="204" t="s">
        <v>259</v>
      </c>
      <c r="D121" s="236" t="s">
        <v>81</v>
      </c>
      <c r="E121" s="224">
        <v>21</v>
      </c>
      <c r="F121" s="224">
        <v>20</v>
      </c>
      <c r="G121" s="224">
        <v>22</v>
      </c>
      <c r="H121" s="224"/>
      <c r="I121" s="224"/>
      <c r="J121" s="224"/>
      <c r="L121" s="55" t="str">
        <f t="shared" si="6"/>
        <v>45SAN MIGUEL</v>
      </c>
      <c r="M121" s="206">
        <v>45</v>
      </c>
      <c r="N121" s="204" t="s">
        <v>174</v>
      </c>
      <c r="O121" s="235" t="s">
        <v>83</v>
      </c>
      <c r="P121" s="224">
        <v>12</v>
      </c>
      <c r="Q121" s="224">
        <v>12</v>
      </c>
      <c r="R121" s="224">
        <v>12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44TIENDONA</v>
      </c>
      <c r="B122" s="205">
        <v>44</v>
      </c>
      <c r="C122" s="204" t="s">
        <v>190</v>
      </c>
      <c r="D122" s="236" t="s">
        <v>82</v>
      </c>
      <c r="E122" s="224">
        <v>14</v>
      </c>
      <c r="F122" s="224">
        <v>14</v>
      </c>
      <c r="G122" s="224">
        <v>14</v>
      </c>
      <c r="H122" s="224"/>
      <c r="I122" s="224"/>
      <c r="J122" s="224"/>
      <c r="L122" s="55" t="str">
        <f t="shared" si="6"/>
        <v>45SENSUNTEPEQUE</v>
      </c>
      <c r="M122" s="205">
        <v>45</v>
      </c>
      <c r="N122" s="204" t="s">
        <v>181</v>
      </c>
      <c r="O122" s="235" t="s">
        <v>83</v>
      </c>
      <c r="P122" s="224">
        <v>19</v>
      </c>
      <c r="Q122" s="224">
        <v>18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45SAN FRANCISCO GOTERA</v>
      </c>
      <c r="B123" s="206">
        <v>45</v>
      </c>
      <c r="C123" s="204" t="s">
        <v>182</v>
      </c>
      <c r="D123" s="236" t="s">
        <v>83</v>
      </c>
      <c r="E123" s="224">
        <v>14</v>
      </c>
      <c r="F123" s="224">
        <v>14</v>
      </c>
      <c r="G123" s="224">
        <v>14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5" t="s">
        <v>84</v>
      </c>
      <c r="P123" s="224">
        <v>9.75</v>
      </c>
      <c r="Q123" s="224">
        <v>9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45TIENDONA</v>
      </c>
      <c r="B124" s="206">
        <v>45</v>
      </c>
      <c r="C124" s="204" t="s">
        <v>190</v>
      </c>
      <c r="D124" s="236" t="s">
        <v>83</v>
      </c>
      <c r="E124" s="224">
        <v>12</v>
      </c>
      <c r="F124" s="224">
        <v>12</v>
      </c>
      <c r="G124" s="224">
        <v>12</v>
      </c>
      <c r="H124" s="224"/>
      <c r="I124" s="224"/>
      <c r="J124" s="224"/>
      <c r="L124" s="55" t="str">
        <f t="shared" si="6"/>
        <v>46SAN MIGUEL</v>
      </c>
      <c r="M124" s="206">
        <v>46</v>
      </c>
      <c r="N124" s="204" t="s">
        <v>174</v>
      </c>
      <c r="O124" s="235" t="s">
        <v>84</v>
      </c>
      <c r="P124" s="224">
        <v>9.75</v>
      </c>
      <c r="Q124" s="224">
        <v>9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45USULUTAN</v>
      </c>
      <c r="B125" s="205">
        <v>45</v>
      </c>
      <c r="C125" s="204" t="s">
        <v>259</v>
      </c>
      <c r="D125" s="236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46SENSUNTEPEQUE</v>
      </c>
      <c r="M125" s="205">
        <v>46</v>
      </c>
      <c r="N125" s="204" t="s">
        <v>181</v>
      </c>
      <c r="O125" s="235" t="s">
        <v>84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46SAN FRANCISCO GOTERA</v>
      </c>
      <c r="B126" s="206">
        <v>46</v>
      </c>
      <c r="C126" s="204" t="s">
        <v>182</v>
      </c>
      <c r="D126" s="236" t="s">
        <v>84</v>
      </c>
      <c r="E126" s="224">
        <v>11.5</v>
      </c>
      <c r="F126" s="224">
        <v>11</v>
      </c>
      <c r="G126" s="224">
        <v>12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5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46TIENDONA</v>
      </c>
      <c r="B127" s="206">
        <v>46</v>
      </c>
      <c r="C127" s="204" t="s">
        <v>190</v>
      </c>
      <c r="D127" s="236" t="s">
        <v>84</v>
      </c>
      <c r="E127" s="224">
        <v>9.75</v>
      </c>
      <c r="F127" s="224">
        <v>9</v>
      </c>
      <c r="G127" s="224">
        <v>10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5" t="s">
        <v>86</v>
      </c>
      <c r="P127" s="224">
        <v>100</v>
      </c>
      <c r="Q127" s="224">
        <v>100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46USULUTAN</v>
      </c>
      <c r="B128" s="205">
        <v>46</v>
      </c>
      <c r="C128" s="204" t="s">
        <v>259</v>
      </c>
      <c r="D128" s="236" t="s">
        <v>84</v>
      </c>
      <c r="E128" s="224">
        <v>10</v>
      </c>
      <c r="F128" s="224">
        <v>10</v>
      </c>
      <c r="G128" s="224">
        <v>10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5" t="s">
        <v>86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47SAN FRANCISCO GOTERA</v>
      </c>
      <c r="B129" s="206">
        <v>47</v>
      </c>
      <c r="C129" s="204" t="s">
        <v>182</v>
      </c>
      <c r="D129" s="236" t="s">
        <v>85</v>
      </c>
      <c r="E129" s="224">
        <v>25</v>
      </c>
      <c r="F129" s="224">
        <v>25</v>
      </c>
      <c r="G129" s="224">
        <v>25</v>
      </c>
      <c r="H129" s="224"/>
      <c r="I129" s="224"/>
      <c r="J129" s="224"/>
      <c r="L129" s="55" t="str">
        <f t="shared" si="6"/>
        <v>49SANTA ANA</v>
      </c>
      <c r="M129" s="206">
        <v>49</v>
      </c>
      <c r="N129" s="204" t="s">
        <v>172</v>
      </c>
      <c r="O129" s="235" t="s">
        <v>86</v>
      </c>
      <c r="P129" s="224">
        <v>15.5</v>
      </c>
      <c r="Q129" s="224">
        <v>14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47TIENDONA</v>
      </c>
      <c r="B130" s="205">
        <v>47</v>
      </c>
      <c r="C130" s="204" t="s">
        <v>190</v>
      </c>
      <c r="D130" s="236" t="s">
        <v>85</v>
      </c>
      <c r="E130" s="224">
        <v>21.333333333333332</v>
      </c>
      <c r="F130" s="224">
        <v>20</v>
      </c>
      <c r="G130" s="224">
        <v>22</v>
      </c>
      <c r="H130" s="224"/>
      <c r="I130" s="224"/>
      <c r="J130" s="224"/>
      <c r="L130" s="55" t="str">
        <f t="shared" si="6"/>
        <v>49SAN MIGUEL</v>
      </c>
      <c r="M130" s="206">
        <v>49</v>
      </c>
      <c r="N130" s="204" t="s">
        <v>174</v>
      </c>
      <c r="O130" s="235" t="s">
        <v>86</v>
      </c>
      <c r="P130" s="224">
        <v>13.75</v>
      </c>
      <c r="Q130" s="224">
        <v>13</v>
      </c>
      <c r="R130" s="224">
        <v>14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48TIENDONA</v>
      </c>
      <c r="B131" s="205">
        <v>48</v>
      </c>
      <c r="C131" s="204" t="s">
        <v>190</v>
      </c>
      <c r="D131" s="236" t="s">
        <v>86</v>
      </c>
      <c r="E131" s="224">
        <v>80</v>
      </c>
      <c r="F131" s="224">
        <v>80</v>
      </c>
      <c r="G131" s="224">
        <v>80</v>
      </c>
      <c r="H131" s="224"/>
      <c r="I131" s="224"/>
      <c r="J131" s="224"/>
      <c r="L131" s="55" t="str">
        <f t="shared" si="6"/>
        <v>49SENSUNTEPEQUE</v>
      </c>
      <c r="M131" s="205">
        <v>49</v>
      </c>
      <c r="N131" s="204" t="s">
        <v>181</v>
      </c>
      <c r="O131" s="235" t="s">
        <v>86</v>
      </c>
      <c r="P131" s="224">
        <v>17</v>
      </c>
      <c r="Q131" s="224">
        <v>17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49SAN FRANCISCO GOTERA</v>
      </c>
      <c r="B132" s="206">
        <v>49</v>
      </c>
      <c r="C132" s="204" t="s">
        <v>182</v>
      </c>
      <c r="D132" s="236" t="s">
        <v>86</v>
      </c>
      <c r="E132" s="224">
        <v>15.5</v>
      </c>
      <c r="F132" s="224">
        <v>15</v>
      </c>
      <c r="G132" s="224">
        <v>16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5" t="s">
        <v>87</v>
      </c>
      <c r="P132" s="224">
        <v>60</v>
      </c>
      <c r="Q132" s="224">
        <v>60</v>
      </c>
      <c r="R132" s="224">
        <v>60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49SONSONATE</v>
      </c>
      <c r="B133" s="206">
        <v>49</v>
      </c>
      <c r="C133" s="204" t="s">
        <v>175</v>
      </c>
      <c r="D133" s="236" t="s">
        <v>86</v>
      </c>
      <c r="E133" s="224">
        <v>14.25</v>
      </c>
      <c r="F133" s="224">
        <v>14</v>
      </c>
      <c r="G133" s="224">
        <v>15</v>
      </c>
      <c r="H133" s="224"/>
      <c r="I133" s="224"/>
      <c r="J133" s="224"/>
      <c r="L133" s="55" t="str">
        <f t="shared" si="6"/>
        <v>51TIENDONA</v>
      </c>
      <c r="M133" s="205">
        <v>51</v>
      </c>
      <c r="N133" s="204" t="s">
        <v>190</v>
      </c>
      <c r="O133" s="235" t="s">
        <v>87</v>
      </c>
      <c r="P133" s="224">
        <v>11</v>
      </c>
      <c r="Q133" s="224">
        <v>11</v>
      </c>
      <c r="R133" s="224">
        <v>11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49TIENDONA</v>
      </c>
      <c r="B134" s="206">
        <v>49</v>
      </c>
      <c r="C134" s="204" t="s">
        <v>190</v>
      </c>
      <c r="D134" s="236" t="s">
        <v>86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52TIENDONA</v>
      </c>
      <c r="M134" s="206">
        <v>52</v>
      </c>
      <c r="N134" s="204" t="s">
        <v>190</v>
      </c>
      <c r="O134" s="235" t="s">
        <v>88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49USULUTAN</v>
      </c>
      <c r="B135" s="205">
        <v>49</v>
      </c>
      <c r="C135" s="204" t="s">
        <v>259</v>
      </c>
      <c r="D135" s="236" t="s">
        <v>86</v>
      </c>
      <c r="E135" s="224">
        <v>16.25</v>
      </c>
      <c r="F135" s="224">
        <v>15</v>
      </c>
      <c r="G135" s="224">
        <v>18</v>
      </c>
      <c r="H135" s="224"/>
      <c r="I135" s="224"/>
      <c r="J135" s="224"/>
      <c r="L135" s="55" t="str">
        <f t="shared" si="9"/>
        <v>52SAN MIGUEL</v>
      </c>
      <c r="M135" s="206">
        <v>52</v>
      </c>
      <c r="N135" s="204" t="s">
        <v>174</v>
      </c>
      <c r="O135" s="235" t="s">
        <v>88</v>
      </c>
      <c r="P135" s="224">
        <v>252.5</v>
      </c>
      <c r="Q135" s="224">
        <v>250</v>
      </c>
      <c r="R135" s="224">
        <v>255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50TIENDONA</v>
      </c>
      <c r="B136" s="205">
        <v>50</v>
      </c>
      <c r="C136" s="204" t="s">
        <v>190</v>
      </c>
      <c r="D136" s="236" t="s">
        <v>87</v>
      </c>
      <c r="E136" s="224">
        <v>50</v>
      </c>
      <c r="F136" s="224">
        <v>50</v>
      </c>
      <c r="G136" s="224">
        <v>50</v>
      </c>
      <c r="H136" s="224"/>
      <c r="I136" s="224"/>
      <c r="J136" s="224"/>
      <c r="L136" s="55" t="str">
        <f t="shared" si="9"/>
        <v>52SENSUNTEPEQUE</v>
      </c>
      <c r="M136" s="205">
        <v>52</v>
      </c>
      <c r="N136" s="204" t="s">
        <v>181</v>
      </c>
      <c r="O136" s="235" t="s">
        <v>88</v>
      </c>
      <c r="P136" s="224">
        <v>275</v>
      </c>
      <c r="Q136" s="224">
        <v>275</v>
      </c>
      <c r="R136" s="224">
        <v>275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51TIENDONA</v>
      </c>
      <c r="B137" s="205">
        <v>51</v>
      </c>
      <c r="C137" s="204" t="s">
        <v>190</v>
      </c>
      <c r="D137" s="236" t="s">
        <v>87</v>
      </c>
      <c r="E137" s="224">
        <v>10</v>
      </c>
      <c r="F137" s="224">
        <v>10</v>
      </c>
      <c r="G137" s="224">
        <v>10</v>
      </c>
      <c r="H137" s="224"/>
      <c r="I137" s="224"/>
      <c r="J137" s="224"/>
      <c r="L137" s="55" t="str">
        <f t="shared" si="9"/>
        <v>53TIENDONA</v>
      </c>
      <c r="M137" s="206">
        <v>53</v>
      </c>
      <c r="N137" s="204" t="s">
        <v>190</v>
      </c>
      <c r="O137" s="235" t="s">
        <v>89</v>
      </c>
      <c r="P137" s="224">
        <v>150</v>
      </c>
      <c r="Q137" s="224">
        <v>150</v>
      </c>
      <c r="R137" s="224">
        <v>150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52SAN FRANCISCO GOTERA</v>
      </c>
      <c r="B138" s="206">
        <v>52</v>
      </c>
      <c r="C138" s="204" t="s">
        <v>182</v>
      </c>
      <c r="D138" s="236" t="s">
        <v>88</v>
      </c>
      <c r="E138" s="224">
        <v>275</v>
      </c>
      <c r="F138" s="224">
        <v>275</v>
      </c>
      <c r="G138" s="224">
        <v>275</v>
      </c>
      <c r="H138" s="224"/>
      <c r="I138" s="224"/>
      <c r="J138" s="224"/>
      <c r="L138" s="55" t="str">
        <f t="shared" si="9"/>
        <v>53SAN MIGUEL</v>
      </c>
      <c r="M138" s="205">
        <v>53</v>
      </c>
      <c r="N138" s="204" t="s">
        <v>174</v>
      </c>
      <c r="O138" s="235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52TIENDONA</v>
      </c>
      <c r="B139" s="205">
        <v>52</v>
      </c>
      <c r="C139" s="204" t="s">
        <v>190</v>
      </c>
      <c r="D139" s="236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54TIENDONA</v>
      </c>
      <c r="M139" s="206">
        <v>54</v>
      </c>
      <c r="N139" s="204" t="s">
        <v>190</v>
      </c>
      <c r="O139" s="235" t="s">
        <v>90</v>
      </c>
      <c r="P139" s="224">
        <v>11.416666666666666</v>
      </c>
      <c r="Q139" s="224">
        <v>10</v>
      </c>
      <c r="R139" s="224">
        <v>13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53SAN FRANCISCO GOTERA</v>
      </c>
      <c r="B140" s="206">
        <v>53</v>
      </c>
      <c r="C140" s="204" t="s">
        <v>182</v>
      </c>
      <c r="D140" s="236" t="s">
        <v>89</v>
      </c>
      <c r="E140" s="224">
        <v>200</v>
      </c>
      <c r="F140" s="224">
        <v>200</v>
      </c>
      <c r="G140" s="224">
        <v>200</v>
      </c>
      <c r="H140" s="224"/>
      <c r="I140" s="224"/>
      <c r="J140" s="224"/>
      <c r="L140" s="55" t="str">
        <f t="shared" si="9"/>
        <v>54SENSUNTEPEQUE</v>
      </c>
      <c r="M140" s="205">
        <v>54</v>
      </c>
      <c r="N140" s="204" t="s">
        <v>181</v>
      </c>
      <c r="O140" s="235" t="s">
        <v>90</v>
      </c>
      <c r="P140" s="224">
        <v>14</v>
      </c>
      <c r="Q140" s="224">
        <v>14</v>
      </c>
      <c r="R140" s="224">
        <v>14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53TIENDONA</v>
      </c>
      <c r="B141" s="206">
        <v>53</v>
      </c>
      <c r="C141" s="204" t="s">
        <v>190</v>
      </c>
      <c r="D141" s="236" t="s">
        <v>89</v>
      </c>
      <c r="E141" s="224">
        <v>150</v>
      </c>
      <c r="F141" s="224">
        <v>150</v>
      </c>
      <c r="G141" s="224">
        <v>150</v>
      </c>
      <c r="H141" s="224"/>
      <c r="I141" s="224"/>
      <c r="J141" s="224"/>
      <c r="L141" s="55" t="str">
        <f t="shared" si="9"/>
        <v>56MERCADO CENTRAL</v>
      </c>
      <c r="M141" s="206">
        <v>56</v>
      </c>
      <c r="N141" s="204" t="s">
        <v>229</v>
      </c>
      <c r="O141" s="235" t="s">
        <v>91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53USULUTAN</v>
      </c>
      <c r="B142" s="205">
        <v>53</v>
      </c>
      <c r="C142" s="204" t="s">
        <v>259</v>
      </c>
      <c r="D142" s="236" t="s">
        <v>89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35" t="s">
        <v>91</v>
      </c>
      <c r="P142" s="224">
        <v>13.416666666666666</v>
      </c>
      <c r="Q142" s="224">
        <v>12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54TIENDONA</v>
      </c>
      <c r="B143" s="206">
        <v>54</v>
      </c>
      <c r="C143" s="204" t="s">
        <v>190</v>
      </c>
      <c r="D143" s="236" t="s">
        <v>90</v>
      </c>
      <c r="E143" s="224">
        <v>11.272727272727273</v>
      </c>
      <c r="F143" s="224">
        <v>10</v>
      </c>
      <c r="G143" s="224">
        <v>12</v>
      </c>
      <c r="H143" s="224"/>
      <c r="I143" s="224"/>
      <c r="J143" s="224"/>
      <c r="L143" s="55" t="str">
        <f t="shared" si="9"/>
        <v>56SANTA ANA</v>
      </c>
      <c r="M143" s="206">
        <v>56</v>
      </c>
      <c r="N143" s="204" t="s">
        <v>172</v>
      </c>
      <c r="O143" s="235" t="s">
        <v>91</v>
      </c>
      <c r="P143" s="224">
        <v>16.25</v>
      </c>
      <c r="Q143" s="224">
        <v>14</v>
      </c>
      <c r="R143" s="224">
        <v>17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54USULUTAN</v>
      </c>
      <c r="B144" s="205">
        <v>54</v>
      </c>
      <c r="C144" s="204" t="s">
        <v>259</v>
      </c>
      <c r="D144" s="236" t="s">
        <v>90</v>
      </c>
      <c r="E144" s="224">
        <v>12.666666666666666</v>
      </c>
      <c r="F144" s="224">
        <v>12</v>
      </c>
      <c r="G144" s="224">
        <v>14</v>
      </c>
      <c r="H144" s="224"/>
      <c r="I144" s="224"/>
      <c r="J144" s="224"/>
      <c r="L144" s="55" t="str">
        <f t="shared" si="9"/>
        <v>56SAN MIGUEL</v>
      </c>
      <c r="M144" s="206">
        <v>56</v>
      </c>
      <c r="N144" s="204" t="s">
        <v>174</v>
      </c>
      <c r="O144" s="235" t="s">
        <v>91</v>
      </c>
      <c r="P144" s="224">
        <v>14.166666666666666</v>
      </c>
      <c r="Q144" s="224">
        <v>12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56MERCADO CENTRAL</v>
      </c>
      <c r="B145" s="206">
        <v>56</v>
      </c>
      <c r="C145" s="204" t="s">
        <v>229</v>
      </c>
      <c r="D145" s="236" t="s">
        <v>91</v>
      </c>
      <c r="E145" s="224">
        <v>14</v>
      </c>
      <c r="F145" s="224">
        <v>14</v>
      </c>
      <c r="G145" s="224">
        <v>14</v>
      </c>
      <c r="H145" s="224"/>
      <c r="I145" s="224"/>
      <c r="J145" s="224"/>
      <c r="L145" s="55" t="str">
        <f t="shared" si="9"/>
        <v>56SENSUNTEPEQUE</v>
      </c>
      <c r="M145" s="205">
        <v>56</v>
      </c>
      <c r="N145" s="204" t="s">
        <v>181</v>
      </c>
      <c r="O145" s="235" t="s">
        <v>91</v>
      </c>
      <c r="P145" s="224">
        <v>16</v>
      </c>
      <c r="Q145" s="224">
        <v>16</v>
      </c>
      <c r="R145" s="224">
        <v>16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56SAN FRANCISCO GOTERA</v>
      </c>
      <c r="B146" s="206">
        <v>56</v>
      </c>
      <c r="C146" s="204" t="s">
        <v>182</v>
      </c>
      <c r="D146" s="236" t="s">
        <v>91</v>
      </c>
      <c r="E146" s="224">
        <v>18</v>
      </c>
      <c r="F146" s="224">
        <v>18</v>
      </c>
      <c r="G146" s="224">
        <v>18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35" t="s">
        <v>92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56SONSONATE</v>
      </c>
      <c r="B147" s="206">
        <v>56</v>
      </c>
      <c r="C147" s="204" t="s">
        <v>175</v>
      </c>
      <c r="D147" s="236" t="s">
        <v>91</v>
      </c>
      <c r="E147" s="224">
        <v>16.75</v>
      </c>
      <c r="F147" s="224">
        <v>16</v>
      </c>
      <c r="G147" s="224">
        <v>17</v>
      </c>
      <c r="H147" s="224"/>
      <c r="I147" s="224"/>
      <c r="J147" s="224"/>
      <c r="L147" s="55" t="str">
        <f t="shared" si="9"/>
        <v>57SAN MIGUEL</v>
      </c>
      <c r="M147" s="206">
        <v>57</v>
      </c>
      <c r="N147" s="204" t="s">
        <v>174</v>
      </c>
      <c r="O147" s="235" t="s">
        <v>92</v>
      </c>
      <c r="P147" s="224">
        <v>22.333333333333332</v>
      </c>
      <c r="Q147" s="224">
        <v>22</v>
      </c>
      <c r="R147" s="224">
        <v>23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56TIENDONA</v>
      </c>
      <c r="B148" s="206">
        <v>56</v>
      </c>
      <c r="C148" s="204" t="s">
        <v>190</v>
      </c>
      <c r="D148" s="236" t="s">
        <v>91</v>
      </c>
      <c r="E148" s="224">
        <v>13.272727272727273</v>
      </c>
      <c r="F148" s="224">
        <v>12</v>
      </c>
      <c r="G148" s="224">
        <v>14</v>
      </c>
      <c r="H148" s="224"/>
      <c r="I148" s="224"/>
      <c r="J148" s="224"/>
      <c r="L148" s="55" t="str">
        <f t="shared" si="9"/>
        <v>57SENSUNTEPEQUE</v>
      </c>
      <c r="M148" s="205">
        <v>57</v>
      </c>
      <c r="N148" s="204" t="s">
        <v>181</v>
      </c>
      <c r="O148" s="235" t="s">
        <v>92</v>
      </c>
      <c r="P148" s="224">
        <v>28</v>
      </c>
      <c r="Q148" s="224">
        <v>28</v>
      </c>
      <c r="R148" s="224">
        <v>28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56USULUTAN</v>
      </c>
      <c r="B149" s="205">
        <v>56</v>
      </c>
      <c r="C149" s="204" t="s">
        <v>259</v>
      </c>
      <c r="D149" s="236" t="s">
        <v>91</v>
      </c>
      <c r="E149" s="224">
        <v>15.4</v>
      </c>
      <c r="F149" s="224">
        <v>14</v>
      </c>
      <c r="G149" s="224">
        <v>16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35" t="s">
        <v>93</v>
      </c>
      <c r="P149" s="224">
        <v>30</v>
      </c>
      <c r="Q149" s="224">
        <v>30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57SAN FRANCISCO GOTERA</v>
      </c>
      <c r="B150" s="206">
        <v>57</v>
      </c>
      <c r="C150" s="204" t="s">
        <v>182</v>
      </c>
      <c r="D150" s="236" t="s">
        <v>92</v>
      </c>
      <c r="E150" s="224">
        <v>25</v>
      </c>
      <c r="F150" s="224">
        <v>24</v>
      </c>
      <c r="G150" s="224">
        <v>26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5" t="s">
        <v>93</v>
      </c>
      <c r="P150" s="224">
        <v>28.833333333333332</v>
      </c>
      <c r="Q150" s="224">
        <v>28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57TIENDONA</v>
      </c>
      <c r="B151" s="206">
        <v>57</v>
      </c>
      <c r="C151" s="204" t="s">
        <v>190</v>
      </c>
      <c r="D151" s="236" t="s">
        <v>92</v>
      </c>
      <c r="E151" s="224">
        <v>25</v>
      </c>
      <c r="F151" s="224">
        <v>25</v>
      </c>
      <c r="G151" s="224">
        <v>25</v>
      </c>
      <c r="H151" s="224"/>
      <c r="I151" s="224"/>
      <c r="J151" s="224"/>
      <c r="L151" s="55" t="str">
        <f t="shared" si="9"/>
        <v>58SANTA ANA</v>
      </c>
      <c r="M151" s="206">
        <v>58</v>
      </c>
      <c r="N151" s="204" t="s">
        <v>172</v>
      </c>
      <c r="O151" s="235" t="s">
        <v>93</v>
      </c>
      <c r="P151" s="224">
        <v>32</v>
      </c>
      <c r="Q151" s="224">
        <v>32</v>
      </c>
      <c r="R151" s="224">
        <v>32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57USULUTAN</v>
      </c>
      <c r="B152" s="205">
        <v>57</v>
      </c>
      <c r="C152" s="204" t="s">
        <v>259</v>
      </c>
      <c r="D152" s="236" t="s">
        <v>92</v>
      </c>
      <c r="E152" s="224">
        <v>22</v>
      </c>
      <c r="F152" s="224">
        <v>20</v>
      </c>
      <c r="G152" s="224">
        <v>24</v>
      </c>
      <c r="H152" s="224"/>
      <c r="I152" s="224"/>
      <c r="J152" s="224"/>
      <c r="L152" s="55" t="str">
        <f t="shared" si="9"/>
        <v>58SAN MIGUEL</v>
      </c>
      <c r="M152" s="205">
        <v>58</v>
      </c>
      <c r="N152" s="204" t="s">
        <v>174</v>
      </c>
      <c r="O152" s="235" t="s">
        <v>93</v>
      </c>
      <c r="P152" s="224">
        <v>31.75</v>
      </c>
      <c r="Q152" s="224">
        <v>30</v>
      </c>
      <c r="R152" s="224">
        <v>33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58MERCADO CENTRAL</v>
      </c>
      <c r="B153" s="206">
        <v>58</v>
      </c>
      <c r="C153" s="204" t="s">
        <v>229</v>
      </c>
      <c r="D153" s="236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59MERCADO CENTRAL</v>
      </c>
      <c r="M153" s="206">
        <v>59</v>
      </c>
      <c r="N153" s="204" t="s">
        <v>229</v>
      </c>
      <c r="O153" s="235" t="s">
        <v>94</v>
      </c>
      <c r="P153" s="224">
        <v>12</v>
      </c>
      <c r="Q153" s="224">
        <v>12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58SAN FRANCISCO GOTERA</v>
      </c>
      <c r="B154" s="206">
        <v>58</v>
      </c>
      <c r="C154" s="204" t="s">
        <v>182</v>
      </c>
      <c r="D154" s="236" t="s">
        <v>93</v>
      </c>
      <c r="E154" s="224">
        <v>33.5</v>
      </c>
      <c r="F154" s="224">
        <v>33</v>
      </c>
      <c r="G154" s="224">
        <v>34</v>
      </c>
      <c r="H154" s="224"/>
      <c r="I154" s="224"/>
      <c r="J154" s="224"/>
      <c r="L154" s="55" t="str">
        <f t="shared" si="9"/>
        <v>59TIENDONA</v>
      </c>
      <c r="M154" s="206">
        <v>59</v>
      </c>
      <c r="N154" s="204" t="s">
        <v>190</v>
      </c>
      <c r="O154" s="235" t="s">
        <v>94</v>
      </c>
      <c r="P154" s="224">
        <v>12.142857142857142</v>
      </c>
      <c r="Q154" s="224">
        <v>11</v>
      </c>
      <c r="R154" s="224">
        <v>14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58SONSONATE</v>
      </c>
      <c r="B155" s="206">
        <v>58</v>
      </c>
      <c r="C155" s="204" t="s">
        <v>175</v>
      </c>
      <c r="D155" s="236" t="s">
        <v>93</v>
      </c>
      <c r="E155" s="224">
        <v>31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59SAN MIGUEL</v>
      </c>
      <c r="M155" s="206">
        <v>59</v>
      </c>
      <c r="N155" s="204" t="s">
        <v>174</v>
      </c>
      <c r="O155" s="235" t="s">
        <v>94</v>
      </c>
      <c r="P155" s="224">
        <v>15</v>
      </c>
      <c r="Q155" s="224">
        <v>14</v>
      </c>
      <c r="R155" s="224">
        <v>17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58TIENDONA</v>
      </c>
      <c r="B156" s="206">
        <v>58</v>
      </c>
      <c r="C156" s="204" t="s">
        <v>190</v>
      </c>
      <c r="D156" s="236" t="s">
        <v>93</v>
      </c>
      <c r="E156" s="224">
        <v>28.333333333333332</v>
      </c>
      <c r="F156" s="224">
        <v>28</v>
      </c>
      <c r="G156" s="224">
        <v>29</v>
      </c>
      <c r="H156" s="224"/>
      <c r="I156" s="224"/>
      <c r="J156" s="224"/>
      <c r="L156" s="55" t="str">
        <f t="shared" si="9"/>
        <v>59SENSUNTEPEQUE</v>
      </c>
      <c r="M156" s="205">
        <v>59</v>
      </c>
      <c r="N156" s="204" t="s">
        <v>181</v>
      </c>
      <c r="O156" s="235" t="s">
        <v>94</v>
      </c>
      <c r="P156" s="224">
        <v>16.5</v>
      </c>
      <c r="Q156" s="224">
        <v>16</v>
      </c>
      <c r="R156" s="224">
        <v>17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58USULUTAN</v>
      </c>
      <c r="B157" s="205">
        <v>58</v>
      </c>
      <c r="C157" s="204" t="s">
        <v>259</v>
      </c>
      <c r="D157" s="236" t="s">
        <v>93</v>
      </c>
      <c r="E157" s="224">
        <v>33</v>
      </c>
      <c r="F157" s="224">
        <v>32</v>
      </c>
      <c r="G157" s="224">
        <v>34</v>
      </c>
      <c r="H157" s="224"/>
      <c r="I157" s="224"/>
      <c r="J157" s="224"/>
      <c r="L157" s="55" t="str">
        <f t="shared" si="9"/>
        <v>61SENSUNTEPEQUE</v>
      </c>
      <c r="M157" s="205">
        <v>61</v>
      </c>
      <c r="N157" s="204" t="s">
        <v>181</v>
      </c>
      <c r="O157" s="235" t="s">
        <v>136</v>
      </c>
      <c r="P157" s="224">
        <v>21</v>
      </c>
      <c r="Q157" s="224">
        <v>21</v>
      </c>
      <c r="R157" s="224">
        <v>21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59MERCADO CENTRAL</v>
      </c>
      <c r="B158" s="206">
        <v>59</v>
      </c>
      <c r="C158" s="204" t="s">
        <v>229</v>
      </c>
      <c r="D158" s="236" t="s">
        <v>94</v>
      </c>
      <c r="E158" s="224">
        <v>12</v>
      </c>
      <c r="F158" s="224">
        <v>12</v>
      </c>
      <c r="G158" s="224">
        <v>12</v>
      </c>
      <c r="H158" s="224"/>
      <c r="I158" s="224"/>
      <c r="J158" s="224"/>
      <c r="L158" s="55" t="str">
        <f t="shared" si="9"/>
        <v>62MERCADO CENTRAL</v>
      </c>
      <c r="M158" s="206">
        <v>62</v>
      </c>
      <c r="N158" s="204" t="s">
        <v>229</v>
      </c>
      <c r="O158" s="235" t="s">
        <v>96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59SAN FRANCISCO GOTERA</v>
      </c>
      <c r="B159" s="206">
        <v>59</v>
      </c>
      <c r="C159" s="204" t="s">
        <v>182</v>
      </c>
      <c r="D159" s="236" t="s">
        <v>94</v>
      </c>
      <c r="E159" s="224">
        <v>15.5</v>
      </c>
      <c r="F159" s="224">
        <v>15</v>
      </c>
      <c r="G159" s="224">
        <v>16</v>
      </c>
      <c r="H159" s="224"/>
      <c r="I159" s="224"/>
      <c r="J159" s="224"/>
      <c r="L159" s="55" t="str">
        <f t="shared" si="9"/>
        <v>62TIENDONA</v>
      </c>
      <c r="M159" s="206">
        <v>62</v>
      </c>
      <c r="N159" s="204" t="s">
        <v>190</v>
      </c>
      <c r="O159" s="235" t="s">
        <v>96</v>
      </c>
      <c r="P159" s="224">
        <v>22.6</v>
      </c>
      <c r="Q159" s="224">
        <v>22</v>
      </c>
      <c r="R159" s="224">
        <v>23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59TIENDONA</v>
      </c>
      <c r="B160" s="206">
        <v>59</v>
      </c>
      <c r="C160" s="204" t="s">
        <v>190</v>
      </c>
      <c r="D160" s="236" t="s">
        <v>94</v>
      </c>
      <c r="E160" s="224">
        <v>11.857142857142858</v>
      </c>
      <c r="F160" s="224">
        <v>11</v>
      </c>
      <c r="G160" s="224">
        <v>12</v>
      </c>
      <c r="H160" s="224"/>
      <c r="I160" s="224"/>
      <c r="J160" s="224"/>
      <c r="L160" s="55" t="str">
        <f t="shared" si="9"/>
        <v>62SAN MIGUEL</v>
      </c>
      <c r="M160" s="206">
        <v>62</v>
      </c>
      <c r="N160" s="204" t="s">
        <v>174</v>
      </c>
      <c r="O160" s="235" t="s">
        <v>96</v>
      </c>
      <c r="P160" s="224">
        <v>30</v>
      </c>
      <c r="Q160" s="224">
        <v>30</v>
      </c>
      <c r="R160" s="224">
        <v>30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59USULUTAN</v>
      </c>
      <c r="B161" s="205">
        <v>59</v>
      </c>
      <c r="C161" s="204" t="s">
        <v>259</v>
      </c>
      <c r="D161" s="236" t="s">
        <v>94</v>
      </c>
      <c r="E161" s="224">
        <v>13.5</v>
      </c>
      <c r="F161" s="224">
        <v>13</v>
      </c>
      <c r="G161" s="224">
        <v>14</v>
      </c>
      <c r="H161" s="224"/>
      <c r="I161" s="224"/>
      <c r="J161" s="224"/>
      <c r="L161" s="55" t="str">
        <f t="shared" si="9"/>
        <v>62SENSUNTEPEQUE</v>
      </c>
      <c r="M161" s="205">
        <v>62</v>
      </c>
      <c r="N161" s="204" t="s">
        <v>181</v>
      </c>
      <c r="O161" s="235" t="s">
        <v>96</v>
      </c>
      <c r="P161" s="224">
        <v>22</v>
      </c>
      <c r="Q161" s="224">
        <v>22</v>
      </c>
      <c r="R161" s="224">
        <v>22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62MERCADO CENTRAL</v>
      </c>
      <c r="B162" s="206">
        <v>62</v>
      </c>
      <c r="C162" s="204" t="s">
        <v>229</v>
      </c>
      <c r="D162" s="236" t="s">
        <v>96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63TIENDONA</v>
      </c>
      <c r="M162" s="206">
        <v>63</v>
      </c>
      <c r="N162" s="204" t="s">
        <v>190</v>
      </c>
      <c r="O162" s="235" t="s">
        <v>97</v>
      </c>
      <c r="P162" s="224">
        <v>20</v>
      </c>
      <c r="Q162" s="224">
        <v>19</v>
      </c>
      <c r="R162" s="224">
        <v>21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62SAN FRANCISCO GOTERA</v>
      </c>
      <c r="B163" s="206">
        <v>62</v>
      </c>
      <c r="C163" s="204" t="s">
        <v>182</v>
      </c>
      <c r="D163" s="236" t="s">
        <v>96</v>
      </c>
      <c r="E163" s="224">
        <v>28</v>
      </c>
      <c r="F163" s="224">
        <v>28</v>
      </c>
      <c r="G163" s="224">
        <v>28</v>
      </c>
      <c r="H163" s="224"/>
      <c r="I163" s="224"/>
      <c r="J163" s="224"/>
      <c r="L163" s="55" t="str">
        <f t="shared" si="9"/>
        <v>63SANTA ANA</v>
      </c>
      <c r="M163" s="206">
        <v>63</v>
      </c>
      <c r="N163" s="204" t="s">
        <v>172</v>
      </c>
      <c r="O163" s="235" t="s">
        <v>97</v>
      </c>
      <c r="P163" s="224">
        <v>20</v>
      </c>
      <c r="Q163" s="224">
        <v>20</v>
      </c>
      <c r="R163" s="224">
        <v>20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62TIENDONA</v>
      </c>
      <c r="B164" s="205">
        <v>62</v>
      </c>
      <c r="C164" s="204" t="s">
        <v>190</v>
      </c>
      <c r="D164" s="236" t="s">
        <v>96</v>
      </c>
      <c r="E164" s="224">
        <v>22.2</v>
      </c>
      <c r="F164" s="224">
        <v>22</v>
      </c>
      <c r="G164" s="224">
        <v>23</v>
      </c>
      <c r="H164" s="224"/>
      <c r="I164" s="224"/>
      <c r="J164" s="224"/>
      <c r="L164" s="55" t="str">
        <f t="shared" si="9"/>
        <v>63SAN MIGUEL</v>
      </c>
      <c r="M164" s="206">
        <v>63</v>
      </c>
      <c r="N164" s="204" t="s">
        <v>174</v>
      </c>
      <c r="O164" s="235" t="s">
        <v>97</v>
      </c>
      <c r="P164" s="224">
        <v>23.25</v>
      </c>
      <c r="Q164" s="224">
        <v>22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63SAN FRANCISCO GOTERA</v>
      </c>
      <c r="B165" s="206">
        <v>63</v>
      </c>
      <c r="C165" s="204" t="s">
        <v>182</v>
      </c>
      <c r="D165" s="236" t="s">
        <v>97</v>
      </c>
      <c r="E165" s="224">
        <v>23</v>
      </c>
      <c r="F165" s="224">
        <v>22</v>
      </c>
      <c r="G165" s="224">
        <v>24</v>
      </c>
      <c r="H165" s="224"/>
      <c r="I165" s="224"/>
      <c r="J165" s="224"/>
      <c r="L165" s="55" t="str">
        <f t="shared" si="9"/>
        <v>63SENSUNTEPEQUE</v>
      </c>
      <c r="M165" s="205">
        <v>63</v>
      </c>
      <c r="N165" s="204" t="s">
        <v>181</v>
      </c>
      <c r="O165" s="235" t="s">
        <v>97</v>
      </c>
      <c r="P165" s="224">
        <v>20</v>
      </c>
      <c r="Q165" s="224">
        <v>20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63SONSONATE</v>
      </c>
      <c r="B166" s="206">
        <v>63</v>
      </c>
      <c r="C166" s="204" t="s">
        <v>175</v>
      </c>
      <c r="D166" s="236" t="s">
        <v>97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64TIENDONA</v>
      </c>
      <c r="M166" s="206">
        <v>64</v>
      </c>
      <c r="N166" s="204" t="s">
        <v>190</v>
      </c>
      <c r="O166" s="235" t="s">
        <v>98</v>
      </c>
      <c r="P166" s="224">
        <v>10.6</v>
      </c>
      <c r="Q166" s="224">
        <v>9</v>
      </c>
      <c r="R166" s="224">
        <v>11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63TIENDONA</v>
      </c>
      <c r="B167" s="206">
        <v>63</v>
      </c>
      <c r="C167" s="204" t="s">
        <v>190</v>
      </c>
      <c r="D167" s="236" t="s">
        <v>97</v>
      </c>
      <c r="E167" s="224">
        <v>19.8</v>
      </c>
      <c r="F167" s="224">
        <v>19</v>
      </c>
      <c r="G167" s="224">
        <v>21</v>
      </c>
      <c r="H167" s="224"/>
      <c r="I167" s="224"/>
      <c r="J167" s="224"/>
      <c r="L167" s="55" t="str">
        <f t="shared" si="9"/>
        <v>64SANTA ANA</v>
      </c>
      <c r="M167" s="206">
        <v>64</v>
      </c>
      <c r="N167" s="204" t="s">
        <v>172</v>
      </c>
      <c r="O167" s="235" t="s">
        <v>98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63USULUTAN</v>
      </c>
      <c r="B168" s="205">
        <v>63</v>
      </c>
      <c r="C168" s="204" t="s">
        <v>259</v>
      </c>
      <c r="D168" s="236" t="s">
        <v>97</v>
      </c>
      <c r="E168" s="224">
        <v>21.5</v>
      </c>
      <c r="F168" s="224">
        <v>21</v>
      </c>
      <c r="G168" s="224">
        <v>22</v>
      </c>
      <c r="H168" s="224"/>
      <c r="I168" s="224"/>
      <c r="J168" s="224"/>
      <c r="L168" s="55" t="str">
        <f t="shared" si="9"/>
        <v>64SAN MIGUEL</v>
      </c>
      <c r="M168" s="206">
        <v>64</v>
      </c>
      <c r="N168" s="204" t="s">
        <v>174</v>
      </c>
      <c r="O168" s="235" t="s">
        <v>98</v>
      </c>
      <c r="P168" s="224">
        <v>9.75</v>
      </c>
      <c r="Q168" s="224">
        <v>9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64SAN FRANCISCO GOTERA</v>
      </c>
      <c r="B169" s="206">
        <v>64</v>
      </c>
      <c r="C169" s="204" t="s">
        <v>182</v>
      </c>
      <c r="D169" s="236" t="s">
        <v>98</v>
      </c>
      <c r="E169" s="224">
        <v>11.5</v>
      </c>
      <c r="F169" s="224">
        <v>11</v>
      </c>
      <c r="G169" s="224">
        <v>12</v>
      </c>
      <c r="H169" s="224"/>
      <c r="I169" s="224"/>
      <c r="J169" s="224"/>
      <c r="L169" s="55" t="str">
        <f t="shared" si="9"/>
        <v>64SENSUNTEPEQUE</v>
      </c>
      <c r="M169" s="205">
        <v>64</v>
      </c>
      <c r="N169" s="204" t="s">
        <v>181</v>
      </c>
      <c r="O169" s="235" t="s">
        <v>98</v>
      </c>
      <c r="P169" s="224">
        <v>14</v>
      </c>
      <c r="Q169" s="224">
        <v>13</v>
      </c>
      <c r="R169" s="224">
        <v>15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64SONSONATE</v>
      </c>
      <c r="B170" s="206">
        <v>64</v>
      </c>
      <c r="C170" s="204" t="s">
        <v>175</v>
      </c>
      <c r="D170" s="236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65MERCADO CENTRAL</v>
      </c>
      <c r="M170" s="206">
        <v>65</v>
      </c>
      <c r="N170" s="204" t="s">
        <v>229</v>
      </c>
      <c r="O170" s="235" t="s">
        <v>98</v>
      </c>
      <c r="P170" s="224">
        <v>8</v>
      </c>
      <c r="Q170" s="224">
        <v>8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64TIENDONA</v>
      </c>
      <c r="B171" s="206">
        <v>64</v>
      </c>
      <c r="C171" s="204" t="s">
        <v>190</v>
      </c>
      <c r="D171" s="236" t="s">
        <v>98</v>
      </c>
      <c r="E171" s="224">
        <v>13.666666666666666</v>
      </c>
      <c r="F171" s="224">
        <v>13</v>
      </c>
      <c r="G171" s="224">
        <v>14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5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64USULUTAN</v>
      </c>
      <c r="B172" s="205">
        <v>64</v>
      </c>
      <c r="C172" s="204" t="s">
        <v>259</v>
      </c>
      <c r="D172" s="236" t="s">
        <v>98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65SANTA ANA</v>
      </c>
      <c r="M172" s="206">
        <v>65</v>
      </c>
      <c r="N172" s="204" t="s">
        <v>172</v>
      </c>
      <c r="O172" s="235" t="s">
        <v>98</v>
      </c>
      <c r="P172" s="224">
        <v>6</v>
      </c>
      <c r="Q172" s="224">
        <v>6</v>
      </c>
      <c r="R172" s="224">
        <v>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65MERCADO CENTRAL</v>
      </c>
      <c r="B173" s="206">
        <v>65</v>
      </c>
      <c r="C173" s="204" t="s">
        <v>229</v>
      </c>
      <c r="D173" s="236" t="s">
        <v>98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65SAN MIGUEL</v>
      </c>
      <c r="M173" s="206">
        <v>65</v>
      </c>
      <c r="N173" s="204" t="s">
        <v>174</v>
      </c>
      <c r="O173" s="235" t="s">
        <v>98</v>
      </c>
      <c r="P173" s="224">
        <v>7.5</v>
      </c>
      <c r="Q173" s="224">
        <v>7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65SAN FRANCISCO GOTERA</v>
      </c>
      <c r="B174" s="206">
        <v>65</v>
      </c>
      <c r="C174" s="204" t="s">
        <v>182</v>
      </c>
      <c r="D174" s="236" t="s">
        <v>98</v>
      </c>
      <c r="E174" s="224">
        <v>7.5</v>
      </c>
      <c r="F174" s="224">
        <v>7</v>
      </c>
      <c r="G174" s="224">
        <v>8</v>
      </c>
      <c r="H174" s="224"/>
      <c r="I174" s="224"/>
      <c r="J174" s="224"/>
      <c r="L174" s="55" t="str">
        <f t="shared" si="9"/>
        <v>65SENSUNTEPEQUE</v>
      </c>
      <c r="M174" s="205">
        <v>65</v>
      </c>
      <c r="N174" s="204" t="s">
        <v>181</v>
      </c>
      <c r="O174" s="235" t="s">
        <v>98</v>
      </c>
      <c r="P174" s="224">
        <v>12.5</v>
      </c>
      <c r="Q174" s="224">
        <v>10</v>
      </c>
      <c r="R174" s="224">
        <v>15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65TIENDONA</v>
      </c>
      <c r="B175" s="205">
        <v>65</v>
      </c>
      <c r="C175" s="204" t="s">
        <v>190</v>
      </c>
      <c r="D175" s="236" t="s">
        <v>98</v>
      </c>
      <c r="E175" s="224">
        <v>8.3333333333333339</v>
      </c>
      <c r="F175" s="224">
        <v>8</v>
      </c>
      <c r="G175" s="224">
        <v>9</v>
      </c>
      <c r="H175" s="224"/>
      <c r="I175" s="224"/>
      <c r="J175" s="224"/>
      <c r="L175" s="55" t="str">
        <f t="shared" si="9"/>
        <v>66TIENDONA</v>
      </c>
      <c r="M175" s="206">
        <v>66</v>
      </c>
      <c r="N175" s="204" t="s">
        <v>190</v>
      </c>
      <c r="O175" s="235" t="s">
        <v>99</v>
      </c>
      <c r="P175" s="224">
        <v>50</v>
      </c>
      <c r="Q175" s="224">
        <v>50</v>
      </c>
      <c r="R175" s="224">
        <v>50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66SONSONATE</v>
      </c>
      <c r="B176" s="206">
        <v>66</v>
      </c>
      <c r="C176" s="204" t="s">
        <v>175</v>
      </c>
      <c r="D176" s="236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66SANTA ANA</v>
      </c>
      <c r="M176" s="205">
        <v>66</v>
      </c>
      <c r="N176" s="204" t="s">
        <v>172</v>
      </c>
      <c r="O176" s="235" t="s">
        <v>99</v>
      </c>
      <c r="P176" s="224">
        <v>55</v>
      </c>
      <c r="Q176" s="224">
        <v>55</v>
      </c>
      <c r="R176" s="224">
        <v>55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66TIENDONA</v>
      </c>
      <c r="B177" s="205">
        <v>66</v>
      </c>
      <c r="C177" s="204" t="s">
        <v>190</v>
      </c>
      <c r="D177" s="236" t="s">
        <v>99</v>
      </c>
      <c r="E177" s="224">
        <v>50</v>
      </c>
      <c r="F177" s="224">
        <v>50</v>
      </c>
      <c r="G177" s="224">
        <v>50</v>
      </c>
      <c r="H177" s="224"/>
      <c r="I177" s="224"/>
      <c r="J177" s="224"/>
      <c r="L177" s="55" t="str">
        <f t="shared" si="9"/>
        <v>67TIENDONA</v>
      </c>
      <c r="M177" s="205">
        <v>67</v>
      </c>
      <c r="N177" s="204" t="s">
        <v>190</v>
      </c>
      <c r="O177" s="235" t="s">
        <v>100</v>
      </c>
      <c r="P177" s="224">
        <v>66.666666666666671</v>
      </c>
      <c r="Q177" s="224">
        <v>65</v>
      </c>
      <c r="R177" s="224">
        <v>70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67TIENDONA</v>
      </c>
      <c r="B178" s="205">
        <v>67</v>
      </c>
      <c r="C178" s="204" t="s">
        <v>190</v>
      </c>
      <c r="D178" s="236" t="s">
        <v>100</v>
      </c>
      <c r="E178" s="224">
        <v>56.666666666666664</v>
      </c>
      <c r="F178" s="224">
        <v>55</v>
      </c>
      <c r="G178" s="224">
        <v>60</v>
      </c>
      <c r="H178" s="224"/>
      <c r="I178" s="224"/>
      <c r="J178" s="224"/>
      <c r="L178" s="55" t="str">
        <f t="shared" si="9"/>
        <v>68TIENDONA</v>
      </c>
      <c r="M178" s="206">
        <v>68</v>
      </c>
      <c r="N178" s="204" t="s">
        <v>190</v>
      </c>
      <c r="O178" s="235" t="s">
        <v>101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68SAN FRANCISCO GOTERA</v>
      </c>
      <c r="B179" s="206">
        <v>68</v>
      </c>
      <c r="C179" s="204" t="s">
        <v>182</v>
      </c>
      <c r="D179" s="236" t="s">
        <v>101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68SAN MIGUEL</v>
      </c>
      <c r="M179" s="206">
        <v>68</v>
      </c>
      <c r="N179" s="204" t="s">
        <v>174</v>
      </c>
      <c r="O179" s="235" t="s">
        <v>101</v>
      </c>
      <c r="P179" s="224">
        <v>12.333333333333334</v>
      </c>
      <c r="Q179" s="224">
        <v>12</v>
      </c>
      <c r="R179" s="224">
        <v>13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68TIENDONA</v>
      </c>
      <c r="B180" s="205">
        <v>68</v>
      </c>
      <c r="C180" s="204" t="s">
        <v>190</v>
      </c>
      <c r="D180" s="236" t="s">
        <v>101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68SENSUNTEPEQUE</v>
      </c>
      <c r="M180" s="205">
        <v>68</v>
      </c>
      <c r="N180" s="204" t="s">
        <v>181</v>
      </c>
      <c r="O180" s="235" t="s">
        <v>101</v>
      </c>
      <c r="P180" s="224">
        <v>15.5</v>
      </c>
      <c r="Q180" s="224">
        <v>15</v>
      </c>
      <c r="R180" s="224">
        <v>16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69MERCADO CENTRAL</v>
      </c>
      <c r="B181" s="206">
        <v>69</v>
      </c>
      <c r="C181" s="204" t="s">
        <v>229</v>
      </c>
      <c r="D181" s="236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69MERCADO CENTRAL</v>
      </c>
      <c r="M181" s="206">
        <v>69</v>
      </c>
      <c r="N181" s="204" t="s">
        <v>229</v>
      </c>
      <c r="O181" s="235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69SONSONATE</v>
      </c>
      <c r="B182" s="206">
        <v>69</v>
      </c>
      <c r="C182" s="204" t="s">
        <v>175</v>
      </c>
      <c r="D182" s="236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69TIENDONA</v>
      </c>
      <c r="M182" s="206">
        <v>69</v>
      </c>
      <c r="N182" s="204" t="s">
        <v>190</v>
      </c>
      <c r="O182" s="235" t="s">
        <v>102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69TIENDONA</v>
      </c>
      <c r="B183" s="206">
        <v>69</v>
      </c>
      <c r="C183" s="204" t="s">
        <v>190</v>
      </c>
      <c r="D183" s="236" t="s">
        <v>102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69SANTA ANA</v>
      </c>
      <c r="M183" s="206">
        <v>69</v>
      </c>
      <c r="N183" s="204" t="s">
        <v>172</v>
      </c>
      <c r="O183" s="235" t="s">
        <v>102</v>
      </c>
      <c r="P183" s="224">
        <v>7</v>
      </c>
      <c r="Q183" s="224">
        <v>7</v>
      </c>
      <c r="R183" s="224">
        <v>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69USULUTAN</v>
      </c>
      <c r="B184" s="205">
        <v>69</v>
      </c>
      <c r="C184" s="204" t="s">
        <v>259</v>
      </c>
      <c r="D184" s="236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69SENSUNTEPEQUE</v>
      </c>
      <c r="M184" s="205">
        <v>69</v>
      </c>
      <c r="N184" s="204" t="s">
        <v>181</v>
      </c>
      <c r="O184" s="235" t="s">
        <v>102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72MERCADO CENTRAL</v>
      </c>
      <c r="B185" s="206">
        <v>72</v>
      </c>
      <c r="C185" s="204" t="s">
        <v>229</v>
      </c>
      <c r="D185" s="236" t="s">
        <v>103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5" t="s">
        <v>103</v>
      </c>
      <c r="P185" s="224">
        <v>10</v>
      </c>
      <c r="Q185" s="224">
        <v>10</v>
      </c>
      <c r="R185" s="224">
        <v>10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72SAN FRANCISCO GOTERA</v>
      </c>
      <c r="B186" s="206">
        <v>72</v>
      </c>
      <c r="C186" s="204" t="s">
        <v>182</v>
      </c>
      <c r="D186" s="236" t="s">
        <v>103</v>
      </c>
      <c r="E186" s="224">
        <v>13</v>
      </c>
      <c r="F186" s="224">
        <v>12</v>
      </c>
      <c r="G186" s="224">
        <v>14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35" t="s">
        <v>103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72SONSONATE</v>
      </c>
      <c r="B187" s="206">
        <v>72</v>
      </c>
      <c r="C187" s="204" t="s">
        <v>175</v>
      </c>
      <c r="D187" s="236" t="s">
        <v>103</v>
      </c>
      <c r="E187" s="224">
        <v>11</v>
      </c>
      <c r="F187" s="224">
        <v>11</v>
      </c>
      <c r="G187" s="224">
        <v>11</v>
      </c>
      <c r="H187" s="224"/>
      <c r="I187" s="224"/>
      <c r="J187" s="224"/>
      <c r="L187" s="55" t="str">
        <f t="shared" si="9"/>
        <v>72SANTA ANA</v>
      </c>
      <c r="M187" s="206">
        <v>72</v>
      </c>
      <c r="N187" s="204" t="s">
        <v>172</v>
      </c>
      <c r="O187" s="235" t="s">
        <v>103</v>
      </c>
      <c r="P187" s="224">
        <v>11</v>
      </c>
      <c r="Q187" s="224">
        <v>10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72TIENDONA</v>
      </c>
      <c r="B188" s="206">
        <v>72</v>
      </c>
      <c r="C188" s="204" t="s">
        <v>190</v>
      </c>
      <c r="D188" s="236" t="s">
        <v>103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72SAN MIGUEL</v>
      </c>
      <c r="M188" s="206">
        <v>72</v>
      </c>
      <c r="N188" s="204" t="s">
        <v>174</v>
      </c>
      <c r="O188" s="235" t="s">
        <v>103</v>
      </c>
      <c r="P188" s="224">
        <v>11.5</v>
      </c>
      <c r="Q188" s="224">
        <v>10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72USULUTAN</v>
      </c>
      <c r="B189" s="205">
        <v>72</v>
      </c>
      <c r="C189" s="204" t="s">
        <v>259</v>
      </c>
      <c r="D189" s="236" t="s">
        <v>103</v>
      </c>
      <c r="E189" s="224">
        <v>11</v>
      </c>
      <c r="F189" s="224">
        <v>10</v>
      </c>
      <c r="G189" s="224">
        <v>12</v>
      </c>
      <c r="H189" s="224"/>
      <c r="I189" s="224"/>
      <c r="J189" s="224"/>
      <c r="L189" s="55" t="str">
        <f t="shared" si="9"/>
        <v>72SENSUNTEPEQUE</v>
      </c>
      <c r="M189" s="205">
        <v>72</v>
      </c>
      <c r="N189" s="204" t="s">
        <v>181</v>
      </c>
      <c r="O189" s="235" t="s">
        <v>103</v>
      </c>
      <c r="P189" s="224">
        <v>12.666666666666666</v>
      </c>
      <c r="Q189" s="224">
        <v>12</v>
      </c>
      <c r="R189" s="224">
        <v>13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73TIENDONA</v>
      </c>
      <c r="B190" s="205">
        <v>73</v>
      </c>
      <c r="C190" s="204" t="s">
        <v>190</v>
      </c>
      <c r="D190" s="236" t="s">
        <v>104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73TIENDONA</v>
      </c>
      <c r="M190" s="206">
        <v>73</v>
      </c>
      <c r="N190" s="204" t="s">
        <v>190</v>
      </c>
      <c r="O190" s="235" t="s">
        <v>104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75SONSONATE</v>
      </c>
      <c r="B191" s="206">
        <v>75</v>
      </c>
      <c r="C191" s="204" t="s">
        <v>175</v>
      </c>
      <c r="D191" s="236" t="s">
        <v>106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73SENSUNTEPEQUE</v>
      </c>
      <c r="M191" s="205">
        <v>73</v>
      </c>
      <c r="N191" s="204" t="s">
        <v>181</v>
      </c>
      <c r="O191" s="235" t="s">
        <v>104</v>
      </c>
      <c r="P191" s="224">
        <v>11</v>
      </c>
      <c r="Q191" s="224">
        <v>11</v>
      </c>
      <c r="R191" s="224">
        <v>11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75TIENDONA</v>
      </c>
      <c r="B192" s="206">
        <v>75</v>
      </c>
      <c r="C192" s="204" t="s">
        <v>190</v>
      </c>
      <c r="D192" s="236" t="s">
        <v>106</v>
      </c>
      <c r="E192" s="224">
        <v>6.666666666666667</v>
      </c>
      <c r="F192" s="224">
        <v>6</v>
      </c>
      <c r="G192" s="224">
        <v>8</v>
      </c>
      <c r="H192" s="224"/>
      <c r="I192" s="224"/>
      <c r="J192" s="224"/>
      <c r="L192" s="55" t="str">
        <f t="shared" si="9"/>
        <v>75TIENDONA</v>
      </c>
      <c r="M192" s="206">
        <v>75</v>
      </c>
      <c r="N192" s="204" t="s">
        <v>190</v>
      </c>
      <c r="O192" s="235" t="s">
        <v>106</v>
      </c>
      <c r="P192" s="224">
        <v>6</v>
      </c>
      <c r="Q192" s="224">
        <v>6</v>
      </c>
      <c r="R192" s="224">
        <v>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75USULUTAN</v>
      </c>
      <c r="B193" s="205">
        <v>75</v>
      </c>
      <c r="C193" s="204" t="s">
        <v>259</v>
      </c>
      <c r="D193" s="236" t="s">
        <v>106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75SANTA ANA</v>
      </c>
      <c r="M193" s="206">
        <v>75</v>
      </c>
      <c r="N193" s="204" t="s">
        <v>172</v>
      </c>
      <c r="O193" s="235" t="s">
        <v>106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76TIENDONA</v>
      </c>
      <c r="B194" s="205">
        <v>76</v>
      </c>
      <c r="C194" s="204" t="s">
        <v>190</v>
      </c>
      <c r="D194" s="236" t="s">
        <v>107</v>
      </c>
      <c r="E194" s="224">
        <v>28</v>
      </c>
      <c r="F194" s="224">
        <v>28</v>
      </c>
      <c r="G194" s="224">
        <v>28</v>
      </c>
      <c r="H194" s="224"/>
      <c r="I194" s="224"/>
      <c r="J194" s="224"/>
      <c r="L194" s="55" t="str">
        <f t="shared" si="9"/>
        <v>75SENSUNTEPEQUE</v>
      </c>
      <c r="M194" s="205">
        <v>75</v>
      </c>
      <c r="N194" s="204" t="s">
        <v>181</v>
      </c>
      <c r="O194" s="235" t="s">
        <v>106</v>
      </c>
      <c r="P194" s="224">
        <v>10</v>
      </c>
      <c r="Q194" s="224">
        <v>10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77TIENDONA</v>
      </c>
      <c r="B195" s="205">
        <v>77</v>
      </c>
      <c r="C195" s="204" t="s">
        <v>190</v>
      </c>
      <c r="D195" s="236" t="s">
        <v>108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>76TIENDONA</v>
      </c>
      <c r="M195" s="206">
        <v>76</v>
      </c>
      <c r="N195" s="204" t="s">
        <v>190</v>
      </c>
      <c r="O195" s="235" t="s">
        <v>107</v>
      </c>
      <c r="P195" s="224">
        <v>28</v>
      </c>
      <c r="Q195" s="224">
        <v>28</v>
      </c>
      <c r="R195" s="224">
        <v>28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78SAN FRANCISCO GOTERA</v>
      </c>
      <c r="B196" s="206">
        <v>78</v>
      </c>
      <c r="C196" s="204" t="s">
        <v>182</v>
      </c>
      <c r="D196" s="236" t="s">
        <v>109</v>
      </c>
      <c r="E196" s="224">
        <v>27</v>
      </c>
      <c r="F196" s="224">
        <v>27</v>
      </c>
      <c r="G196" s="224">
        <v>27</v>
      </c>
      <c r="H196" s="224"/>
      <c r="I196" s="224"/>
      <c r="J196" s="224"/>
      <c r="L196" s="55" t="str">
        <f t="shared" si="9"/>
        <v>76SENSUNTEPEQUE</v>
      </c>
      <c r="M196" s="205">
        <v>76</v>
      </c>
      <c r="N196" s="204" t="s">
        <v>181</v>
      </c>
      <c r="O196" s="235" t="s">
        <v>107</v>
      </c>
      <c r="P196" s="224">
        <v>32.5</v>
      </c>
      <c r="Q196" s="224">
        <v>30</v>
      </c>
      <c r="R196" s="224">
        <v>35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78TIENDONA</v>
      </c>
      <c r="B197" s="206">
        <v>78</v>
      </c>
      <c r="C197" s="204" t="s">
        <v>190</v>
      </c>
      <c r="D197" s="236" t="s">
        <v>109</v>
      </c>
      <c r="E197" s="224">
        <v>24</v>
      </c>
      <c r="F197" s="224">
        <v>24</v>
      </c>
      <c r="G197" s="224">
        <v>24</v>
      </c>
      <c r="H197" s="224"/>
      <c r="I197" s="224"/>
      <c r="J197" s="224"/>
      <c r="L197" s="55" t="str">
        <f t="shared" si="9"/>
        <v>77TIENDONA</v>
      </c>
      <c r="M197" s="205">
        <v>77</v>
      </c>
      <c r="N197" s="204" t="s">
        <v>190</v>
      </c>
      <c r="O197" s="235" t="s">
        <v>108</v>
      </c>
      <c r="P197" s="224">
        <v>20</v>
      </c>
      <c r="Q197" s="224">
        <v>20</v>
      </c>
      <c r="R197" s="224">
        <v>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78USULUTAN</v>
      </c>
      <c r="B198" s="205">
        <v>78</v>
      </c>
      <c r="C198" s="204" t="s">
        <v>259</v>
      </c>
      <c r="D198" s="236" t="s">
        <v>109</v>
      </c>
      <c r="E198" s="224">
        <v>26</v>
      </c>
      <c r="F198" s="224">
        <v>24</v>
      </c>
      <c r="G198" s="224">
        <v>28</v>
      </c>
      <c r="H198" s="224"/>
      <c r="I198" s="224"/>
      <c r="J198" s="224"/>
      <c r="L198" s="55" t="str">
        <f t="shared" ref="L198:L258" si="11">+M198&amp;N198</f>
        <v>78TIENDONA</v>
      </c>
      <c r="M198" s="206">
        <v>78</v>
      </c>
      <c r="N198" s="204" t="s">
        <v>190</v>
      </c>
      <c r="O198" s="235" t="s">
        <v>109</v>
      </c>
      <c r="P198" s="224">
        <v>23.333333333333332</v>
      </c>
      <c r="Q198" s="224">
        <v>22</v>
      </c>
      <c r="R198" s="224">
        <v>24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79MERCADO CENTRAL</v>
      </c>
      <c r="B199" s="206">
        <v>79</v>
      </c>
      <c r="C199" s="204" t="s">
        <v>229</v>
      </c>
      <c r="D199" s="236" t="s">
        <v>110</v>
      </c>
      <c r="E199" s="224">
        <v>7</v>
      </c>
      <c r="F199" s="224">
        <v>7</v>
      </c>
      <c r="G199" s="224">
        <v>7</v>
      </c>
      <c r="H199" s="224"/>
      <c r="I199" s="224"/>
      <c r="J199" s="224"/>
      <c r="L199" s="55" t="str">
        <f t="shared" si="11"/>
        <v>78SAN MIGUEL</v>
      </c>
      <c r="M199" s="206">
        <v>78</v>
      </c>
      <c r="N199" s="204" t="s">
        <v>174</v>
      </c>
      <c r="O199" s="235" t="s">
        <v>109</v>
      </c>
      <c r="P199" s="224">
        <v>24.666666666666668</v>
      </c>
      <c r="Q199" s="224">
        <v>24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79SAN FRANCISCO GOTERA</v>
      </c>
      <c r="B200" s="206">
        <v>79</v>
      </c>
      <c r="C200" s="204" t="s">
        <v>182</v>
      </c>
      <c r="D200" s="236" t="s">
        <v>110</v>
      </c>
      <c r="E200" s="224">
        <v>7</v>
      </c>
      <c r="F200" s="224">
        <v>7</v>
      </c>
      <c r="G200" s="224">
        <v>7</v>
      </c>
      <c r="H200" s="224"/>
      <c r="I200" s="224"/>
      <c r="J200" s="224"/>
      <c r="L200" s="55" t="str">
        <f t="shared" si="11"/>
        <v>78SENSUNTEPEQUE</v>
      </c>
      <c r="M200" s="205">
        <v>78</v>
      </c>
      <c r="N200" s="204" t="s">
        <v>181</v>
      </c>
      <c r="O200" s="235" t="s">
        <v>109</v>
      </c>
      <c r="P200" s="224">
        <v>30</v>
      </c>
      <c r="Q200" s="224">
        <v>30</v>
      </c>
      <c r="R200" s="224">
        <v>30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79SONSONATE</v>
      </c>
      <c r="B201" s="206">
        <v>79</v>
      </c>
      <c r="C201" s="204" t="s">
        <v>175</v>
      </c>
      <c r="D201" s="236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79MERCADO CENTRAL</v>
      </c>
      <c r="M201" s="206">
        <v>79</v>
      </c>
      <c r="N201" s="204" t="s">
        <v>229</v>
      </c>
      <c r="O201" s="235" t="s">
        <v>110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79TIENDONA</v>
      </c>
      <c r="B202" s="206">
        <v>79</v>
      </c>
      <c r="C202" s="204" t="s">
        <v>190</v>
      </c>
      <c r="D202" s="236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35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79USULUTAN</v>
      </c>
      <c r="B203" s="205">
        <v>79</v>
      </c>
      <c r="C203" s="204" t="s">
        <v>259</v>
      </c>
      <c r="D203" s="236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79SANTA ANA</v>
      </c>
      <c r="M203" s="206">
        <v>79</v>
      </c>
      <c r="N203" s="204" t="s">
        <v>172</v>
      </c>
      <c r="O203" s="235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80MERCADO CENTRAL</v>
      </c>
      <c r="B204" s="206">
        <v>80</v>
      </c>
      <c r="C204" s="204" t="s">
        <v>229</v>
      </c>
      <c r="D204" s="236" t="s">
        <v>111</v>
      </c>
      <c r="E204" s="224">
        <v>14</v>
      </c>
      <c r="F204" s="224">
        <v>14</v>
      </c>
      <c r="G204" s="224">
        <v>14</v>
      </c>
      <c r="H204" s="224"/>
      <c r="I204" s="224"/>
      <c r="J204" s="224"/>
      <c r="L204" s="55" t="str">
        <f t="shared" si="11"/>
        <v>79SAN MIGUEL</v>
      </c>
      <c r="M204" s="206">
        <v>79</v>
      </c>
      <c r="N204" s="204" t="s">
        <v>174</v>
      </c>
      <c r="O204" s="235" t="s">
        <v>110</v>
      </c>
      <c r="P204" s="224">
        <v>5.25</v>
      </c>
      <c r="Q204" s="224">
        <v>5</v>
      </c>
      <c r="R204" s="224">
        <v>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80SAN FRANCISCO GOTERA</v>
      </c>
      <c r="B205" s="206">
        <v>80</v>
      </c>
      <c r="C205" s="204" t="s">
        <v>182</v>
      </c>
      <c r="D205" s="236" t="s">
        <v>111</v>
      </c>
      <c r="E205" s="224">
        <v>12</v>
      </c>
      <c r="F205" s="224">
        <v>12</v>
      </c>
      <c r="G205" s="224">
        <v>12</v>
      </c>
      <c r="H205" s="224"/>
      <c r="I205" s="224"/>
      <c r="J205" s="224"/>
      <c r="L205" s="55" t="str">
        <f t="shared" si="11"/>
        <v>79SENSUNTEPEQUE</v>
      </c>
      <c r="M205" s="205">
        <v>79</v>
      </c>
      <c r="N205" s="204" t="s">
        <v>181</v>
      </c>
      <c r="O205" s="235" t="s">
        <v>110</v>
      </c>
      <c r="P205" s="224">
        <v>9.5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80SONSONATE</v>
      </c>
      <c r="B206" s="206">
        <v>80</v>
      </c>
      <c r="C206" s="204" t="s">
        <v>175</v>
      </c>
      <c r="D206" s="236" t="s">
        <v>111</v>
      </c>
      <c r="E206" s="224">
        <v>15</v>
      </c>
      <c r="F206" s="224">
        <v>15</v>
      </c>
      <c r="G206" s="224">
        <v>15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5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80TIENDONA</v>
      </c>
      <c r="B207" s="206">
        <v>80</v>
      </c>
      <c r="C207" s="204" t="s">
        <v>190</v>
      </c>
      <c r="D207" s="236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5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80USULUTAN</v>
      </c>
      <c r="B208" s="205">
        <v>80</v>
      </c>
      <c r="C208" s="204" t="s">
        <v>259</v>
      </c>
      <c r="D208" s="236" t="s">
        <v>111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80SANTA ANA</v>
      </c>
      <c r="M208" s="206">
        <v>80</v>
      </c>
      <c r="N208" s="204" t="s">
        <v>172</v>
      </c>
      <c r="O208" s="235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81SAN FRANCISCO GOTERA</v>
      </c>
      <c r="B209" s="206">
        <v>81</v>
      </c>
      <c r="C209" s="204" t="s">
        <v>182</v>
      </c>
      <c r="D209" s="236" t="s">
        <v>112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80SAN MIGUEL</v>
      </c>
      <c r="M209" s="206">
        <v>80</v>
      </c>
      <c r="N209" s="204" t="s">
        <v>174</v>
      </c>
      <c r="O209" s="235" t="s">
        <v>111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81TIENDONA</v>
      </c>
      <c r="B210" s="205">
        <v>81</v>
      </c>
      <c r="C210" s="204" t="s">
        <v>190</v>
      </c>
      <c r="D210" s="236" t="s">
        <v>112</v>
      </c>
      <c r="E210" s="224">
        <v>10</v>
      </c>
      <c r="F210" s="224">
        <v>10</v>
      </c>
      <c r="G210" s="224">
        <v>10</v>
      </c>
      <c r="H210" s="224"/>
      <c r="I210" s="224"/>
      <c r="J210" s="224"/>
      <c r="L210" s="55" t="str">
        <f t="shared" si="11"/>
        <v>80SENSUNTEPEQUE</v>
      </c>
      <c r="M210" s="205">
        <v>80</v>
      </c>
      <c r="N210" s="204" t="s">
        <v>181</v>
      </c>
      <c r="O210" s="235" t="s">
        <v>111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82TIENDONA</v>
      </c>
      <c r="B211" s="205">
        <v>82</v>
      </c>
      <c r="C211" s="204" t="s">
        <v>190</v>
      </c>
      <c r="D211" s="236" t="s">
        <v>113</v>
      </c>
      <c r="E211" s="224">
        <v>9</v>
      </c>
      <c r="F211" s="224">
        <v>9</v>
      </c>
      <c r="G211" s="224">
        <v>9</v>
      </c>
      <c r="H211" s="224"/>
      <c r="I211" s="224"/>
      <c r="J211" s="224"/>
      <c r="L211" s="55" t="str">
        <f t="shared" si="11"/>
        <v>81TIENDONA</v>
      </c>
      <c r="M211" s="205">
        <v>81</v>
      </c>
      <c r="N211" s="204" t="s">
        <v>190</v>
      </c>
      <c r="O211" s="235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84SAN FRANCISCO GOTERA</v>
      </c>
      <c r="B212" s="206">
        <v>84</v>
      </c>
      <c r="C212" s="204" t="s">
        <v>182</v>
      </c>
      <c r="D212" s="236" t="s">
        <v>115</v>
      </c>
      <c r="E212" s="224">
        <v>13.5</v>
      </c>
      <c r="F212" s="224">
        <v>13</v>
      </c>
      <c r="G212" s="224">
        <v>14</v>
      </c>
      <c r="H212" s="224"/>
      <c r="I212" s="224"/>
      <c r="J212" s="224"/>
      <c r="L212" s="55" t="str">
        <f t="shared" si="11"/>
        <v>82TIENDONA</v>
      </c>
      <c r="M212" s="206">
        <v>82</v>
      </c>
      <c r="N212" s="204" t="s">
        <v>190</v>
      </c>
      <c r="O212" s="235" t="s">
        <v>113</v>
      </c>
      <c r="P212" s="224">
        <v>9</v>
      </c>
      <c r="Q212" s="224">
        <v>9</v>
      </c>
      <c r="R212" s="224">
        <v>9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84SONSONATE</v>
      </c>
      <c r="B213" s="206">
        <v>84</v>
      </c>
      <c r="C213" s="204" t="s">
        <v>175</v>
      </c>
      <c r="D213" s="236" t="s">
        <v>115</v>
      </c>
      <c r="E213" s="224">
        <v>13</v>
      </c>
      <c r="F213" s="224">
        <v>13</v>
      </c>
      <c r="G213" s="224">
        <v>13</v>
      </c>
      <c r="H213" s="224"/>
      <c r="I213" s="224"/>
      <c r="J213" s="224"/>
      <c r="L213" s="55" t="str">
        <f t="shared" si="11"/>
        <v>82SENSUNTEPEQUE</v>
      </c>
      <c r="M213" s="205">
        <v>82</v>
      </c>
      <c r="N213" s="204" t="s">
        <v>181</v>
      </c>
      <c r="O213" s="235" t="s">
        <v>113</v>
      </c>
      <c r="P213" s="224">
        <v>15</v>
      </c>
      <c r="Q213" s="224">
        <v>15</v>
      </c>
      <c r="R213" s="224">
        <v>15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84TIENDONA</v>
      </c>
      <c r="B214" s="206">
        <v>84</v>
      </c>
      <c r="C214" s="204" t="s">
        <v>190</v>
      </c>
      <c r="D214" s="236" t="s">
        <v>115</v>
      </c>
      <c r="E214" s="224">
        <v>13.166666666666666</v>
      </c>
      <c r="F214" s="224">
        <v>11</v>
      </c>
      <c r="G214" s="224">
        <v>22</v>
      </c>
      <c r="H214" s="224"/>
      <c r="I214" s="224"/>
      <c r="J214" s="224"/>
      <c r="L214" s="55" t="str">
        <f t="shared" si="11"/>
        <v>84TIENDONA</v>
      </c>
      <c r="M214" s="206">
        <v>84</v>
      </c>
      <c r="N214" s="204" t="s">
        <v>190</v>
      </c>
      <c r="O214" s="235" t="s">
        <v>115</v>
      </c>
      <c r="P214" s="224">
        <v>11.166666666666666</v>
      </c>
      <c r="Q214" s="224">
        <v>11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84USULUTAN</v>
      </c>
      <c r="B215" s="205">
        <v>84</v>
      </c>
      <c r="C215" s="204" t="s">
        <v>259</v>
      </c>
      <c r="D215" s="236" t="s">
        <v>115</v>
      </c>
      <c r="E215" s="224">
        <v>13.666666666666666</v>
      </c>
      <c r="F215" s="224">
        <v>13</v>
      </c>
      <c r="G215" s="224">
        <v>14</v>
      </c>
      <c r="H215" s="224"/>
      <c r="I215" s="224"/>
      <c r="J215" s="224"/>
      <c r="L215" s="55" t="str">
        <f t="shared" si="11"/>
        <v>84SANTA ANA</v>
      </c>
      <c r="M215" s="206">
        <v>84</v>
      </c>
      <c r="N215" s="204" t="s">
        <v>172</v>
      </c>
      <c r="O215" s="235" t="s">
        <v>115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85TIENDONA</v>
      </c>
      <c r="B216" s="206">
        <v>85</v>
      </c>
      <c r="C216" s="204" t="s">
        <v>190</v>
      </c>
      <c r="D216" s="236" t="s">
        <v>116</v>
      </c>
      <c r="E216" s="224">
        <v>10.333333333333334</v>
      </c>
      <c r="F216" s="224">
        <v>9</v>
      </c>
      <c r="G216" s="224">
        <v>15</v>
      </c>
      <c r="H216" s="224"/>
      <c r="I216" s="224"/>
      <c r="J216" s="224"/>
      <c r="L216" s="55" t="str">
        <f t="shared" si="11"/>
        <v>84SAN MIGUEL</v>
      </c>
      <c r="M216" s="206">
        <v>84</v>
      </c>
      <c r="N216" s="204" t="s">
        <v>174</v>
      </c>
      <c r="O216" s="235" t="s">
        <v>115</v>
      </c>
      <c r="P216" s="224">
        <v>13</v>
      </c>
      <c r="Q216" s="224">
        <v>12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85USULUTAN</v>
      </c>
      <c r="B217" s="205">
        <v>85</v>
      </c>
      <c r="C217" s="204" t="s">
        <v>259</v>
      </c>
      <c r="D217" s="236" t="s">
        <v>116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84SENSUNTEPEQUE</v>
      </c>
      <c r="M217" s="205">
        <v>84</v>
      </c>
      <c r="N217" s="204" t="s">
        <v>181</v>
      </c>
      <c r="O217" s="235" t="s">
        <v>115</v>
      </c>
      <c r="P217" s="224">
        <v>14.666666666666666</v>
      </c>
      <c r="Q217" s="224">
        <v>14</v>
      </c>
      <c r="R217" s="224">
        <v>15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86MERCADO CENTRAL</v>
      </c>
      <c r="B218" s="206">
        <v>86</v>
      </c>
      <c r="C218" s="204" t="s">
        <v>229</v>
      </c>
      <c r="D218" s="236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85TIENDONA</v>
      </c>
      <c r="M218" s="205">
        <v>85</v>
      </c>
      <c r="N218" s="204" t="s">
        <v>190</v>
      </c>
      <c r="O218" s="235" t="s">
        <v>116</v>
      </c>
      <c r="P218" s="224">
        <v>9.1666666666666661</v>
      </c>
      <c r="Q218" s="224">
        <v>9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86SAN FRANCISCO GOTERA</v>
      </c>
      <c r="B219" s="206">
        <v>86</v>
      </c>
      <c r="C219" s="204" t="s">
        <v>182</v>
      </c>
      <c r="D219" s="236" t="s">
        <v>117</v>
      </c>
      <c r="E219" s="224">
        <v>195</v>
      </c>
      <c r="F219" s="224">
        <v>190</v>
      </c>
      <c r="G219" s="224">
        <v>200</v>
      </c>
      <c r="H219" s="224"/>
      <c r="I219" s="224"/>
      <c r="J219" s="224"/>
      <c r="L219" s="55" t="str">
        <f t="shared" si="11"/>
        <v>86MERCADO CENTRAL</v>
      </c>
      <c r="M219" s="206">
        <v>86</v>
      </c>
      <c r="N219" s="204" t="s">
        <v>229</v>
      </c>
      <c r="O219" s="235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86SONSONATE</v>
      </c>
      <c r="B220" s="206">
        <v>86</v>
      </c>
      <c r="C220" s="204" t="s">
        <v>175</v>
      </c>
      <c r="D220" s="236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35" t="s">
        <v>117</v>
      </c>
      <c r="P220" s="224">
        <v>180</v>
      </c>
      <c r="Q220" s="224">
        <v>180</v>
      </c>
      <c r="R220" s="224">
        <v>180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86TIENDONA</v>
      </c>
      <c r="B221" s="206">
        <v>86</v>
      </c>
      <c r="C221" s="204" t="s">
        <v>190</v>
      </c>
      <c r="D221" s="236" t="s">
        <v>117</v>
      </c>
      <c r="E221" s="224">
        <v>180</v>
      </c>
      <c r="F221" s="224">
        <v>180</v>
      </c>
      <c r="G221" s="224">
        <v>180</v>
      </c>
      <c r="H221" s="224"/>
      <c r="I221" s="224"/>
      <c r="J221" s="224"/>
      <c r="L221" s="55" t="str">
        <f t="shared" si="11"/>
        <v>86SANTA ANA</v>
      </c>
      <c r="M221" s="206">
        <v>86</v>
      </c>
      <c r="N221" s="204" t="s">
        <v>172</v>
      </c>
      <c r="O221" s="235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86USULUTAN</v>
      </c>
      <c r="B222" s="205">
        <v>86</v>
      </c>
      <c r="C222" s="204" t="s">
        <v>259</v>
      </c>
      <c r="D222" s="236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86SAN MIGUEL</v>
      </c>
      <c r="M222" s="206">
        <v>86</v>
      </c>
      <c r="N222" s="204" t="s">
        <v>174</v>
      </c>
      <c r="O222" s="235" t="s">
        <v>117</v>
      </c>
      <c r="P222" s="224">
        <v>181.25</v>
      </c>
      <c r="Q222" s="224">
        <v>180</v>
      </c>
      <c r="R222" s="224">
        <v>185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87TIENDONA</v>
      </c>
      <c r="B223" s="206">
        <v>87</v>
      </c>
      <c r="C223" s="204" t="s">
        <v>190</v>
      </c>
      <c r="D223" s="236" t="s">
        <v>118</v>
      </c>
      <c r="E223" s="224">
        <v>135</v>
      </c>
      <c r="F223" s="224">
        <v>135</v>
      </c>
      <c r="G223" s="224">
        <v>135</v>
      </c>
      <c r="H223" s="224"/>
      <c r="I223" s="224"/>
      <c r="J223" s="224"/>
      <c r="L223" s="55" t="str">
        <f t="shared" si="11"/>
        <v>86SENSUNTEPEQUE</v>
      </c>
      <c r="M223" s="205">
        <v>86</v>
      </c>
      <c r="N223" s="204" t="s">
        <v>181</v>
      </c>
      <c r="O223" s="235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87USULUTAN</v>
      </c>
      <c r="B224" s="205">
        <v>87</v>
      </c>
      <c r="C224" s="204" t="s">
        <v>259</v>
      </c>
      <c r="D224" s="236" t="s">
        <v>118</v>
      </c>
      <c r="E224" s="224">
        <v>190</v>
      </c>
      <c r="F224" s="224">
        <v>190</v>
      </c>
      <c r="G224" s="224">
        <v>190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5" t="s">
        <v>118</v>
      </c>
      <c r="P224" s="224">
        <v>135</v>
      </c>
      <c r="Q224" s="224">
        <v>135</v>
      </c>
      <c r="R224" s="224">
        <v>135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88SAN FRANCISCO GOTERA</v>
      </c>
      <c r="B225" s="206">
        <v>88</v>
      </c>
      <c r="C225" s="204" t="s">
        <v>182</v>
      </c>
      <c r="D225" s="236" t="s">
        <v>119</v>
      </c>
      <c r="E225" s="224">
        <v>150</v>
      </c>
      <c r="F225" s="224">
        <v>150</v>
      </c>
      <c r="G225" s="224">
        <v>150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5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>88SONSONATE</v>
      </c>
      <c r="B226" s="206">
        <v>88</v>
      </c>
      <c r="C226" s="204" t="s">
        <v>175</v>
      </c>
      <c r="D226" s="236" t="s">
        <v>119</v>
      </c>
      <c r="E226" s="224">
        <v>90</v>
      </c>
      <c r="F226" s="224">
        <v>90</v>
      </c>
      <c r="G226" s="224">
        <v>90</v>
      </c>
      <c r="H226" s="224"/>
      <c r="I226" s="224"/>
      <c r="J226" s="224"/>
      <c r="L226" s="55" t="str">
        <f t="shared" si="11"/>
        <v>88SAN MIGUEL</v>
      </c>
      <c r="M226" s="205">
        <v>88</v>
      </c>
      <c r="N226" s="204" t="s">
        <v>174</v>
      </c>
      <c r="O226" s="235" t="s">
        <v>119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88TIENDONA</v>
      </c>
      <c r="B227" s="205">
        <v>88</v>
      </c>
      <c r="C227" s="204" t="s">
        <v>190</v>
      </c>
      <c r="D227" s="236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89MERCADO CENTRAL</v>
      </c>
      <c r="M227" s="206">
        <v>89</v>
      </c>
      <c r="N227" s="204" t="s">
        <v>229</v>
      </c>
      <c r="O227" s="235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 x14ac:dyDescent="0.25">
      <c r="A228" s="177" t="str">
        <f t="shared" si="12"/>
        <v>89MERCADO CENTRAL</v>
      </c>
      <c r="B228" s="206">
        <v>89</v>
      </c>
      <c r="C228" s="204" t="s">
        <v>229</v>
      </c>
      <c r="D228" s="236" t="s">
        <v>120</v>
      </c>
      <c r="E228" s="224">
        <v>21</v>
      </c>
      <c r="F228" s="224">
        <v>21</v>
      </c>
      <c r="G228" s="224">
        <v>21</v>
      </c>
      <c r="H228" s="224"/>
      <c r="I228" s="224"/>
      <c r="J228" s="224"/>
      <c r="L228" s="55" t="str">
        <f t="shared" si="11"/>
        <v>89TIENDONA</v>
      </c>
      <c r="M228" s="206">
        <v>89</v>
      </c>
      <c r="N228" s="204" t="s">
        <v>190</v>
      </c>
      <c r="O228" s="235" t="s">
        <v>120</v>
      </c>
      <c r="P228" s="224">
        <v>22.8</v>
      </c>
      <c r="Q228" s="224">
        <v>22</v>
      </c>
      <c r="R228" s="224">
        <v>23</v>
      </c>
      <c r="S228" s="224"/>
      <c r="T228" s="224"/>
      <c r="U228" s="224"/>
      <c r="V228" s="104"/>
      <c r="W228" s="45" t="str">
        <f t="shared" si="13"/>
        <v/>
      </c>
    </row>
    <row r="229" spans="1:23" ht="15.75" x14ac:dyDescent="0.25">
      <c r="A229" s="177" t="str">
        <f t="shared" si="12"/>
        <v>89SAN FRANCISCO GOTERA</v>
      </c>
      <c r="B229" s="206">
        <v>89</v>
      </c>
      <c r="C229" s="204" t="s">
        <v>182</v>
      </c>
      <c r="D229" s="236" t="s">
        <v>120</v>
      </c>
      <c r="E229" s="224">
        <v>21.5</v>
      </c>
      <c r="F229" s="224">
        <v>21</v>
      </c>
      <c r="G229" s="224">
        <v>22</v>
      </c>
      <c r="H229" s="224"/>
      <c r="I229" s="224"/>
      <c r="J229" s="224"/>
      <c r="L229" s="55" t="str">
        <f t="shared" si="11"/>
        <v>89SANTA ANA</v>
      </c>
      <c r="M229" s="206">
        <v>89</v>
      </c>
      <c r="N229" s="204" t="s">
        <v>172</v>
      </c>
      <c r="O229" s="235" t="s">
        <v>120</v>
      </c>
      <c r="P229" s="224">
        <v>22</v>
      </c>
      <c r="Q229" s="224">
        <v>22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 x14ac:dyDescent="0.25">
      <c r="A230" s="177" t="str">
        <f t="shared" si="12"/>
        <v>89SONSONATE</v>
      </c>
      <c r="B230" s="206">
        <v>89</v>
      </c>
      <c r="C230" s="204" t="s">
        <v>175</v>
      </c>
      <c r="D230" s="236" t="s">
        <v>120</v>
      </c>
      <c r="E230" s="224">
        <v>22.333333333333332</v>
      </c>
      <c r="F230" s="224">
        <v>22</v>
      </c>
      <c r="G230" s="224">
        <v>23</v>
      </c>
      <c r="H230" s="224"/>
      <c r="I230" s="224"/>
      <c r="J230" s="224"/>
      <c r="L230" s="55" t="str">
        <f t="shared" si="11"/>
        <v>89SAN MIGUEL</v>
      </c>
      <c r="M230" s="206">
        <v>89</v>
      </c>
      <c r="N230" s="204" t="s">
        <v>174</v>
      </c>
      <c r="O230" s="235" t="s">
        <v>120</v>
      </c>
      <c r="P230" s="224">
        <v>20.75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89TIENDONA</v>
      </c>
      <c r="B231" s="206">
        <v>89</v>
      </c>
      <c r="C231" s="204" t="s">
        <v>190</v>
      </c>
      <c r="D231" s="236" t="s">
        <v>120</v>
      </c>
      <c r="E231" s="224">
        <v>22.25</v>
      </c>
      <c r="F231" s="224">
        <v>22</v>
      </c>
      <c r="G231" s="224">
        <v>23</v>
      </c>
      <c r="H231" s="224"/>
      <c r="I231" s="224"/>
      <c r="J231" s="224"/>
      <c r="L231" s="55" t="str">
        <f t="shared" si="11"/>
        <v>89SENSUNTEPEQUE</v>
      </c>
      <c r="M231" s="205">
        <v>89</v>
      </c>
      <c r="N231" s="204" t="s">
        <v>181</v>
      </c>
      <c r="O231" s="235" t="s">
        <v>120</v>
      </c>
      <c r="P231" s="224">
        <v>22.5</v>
      </c>
      <c r="Q231" s="224">
        <v>21</v>
      </c>
      <c r="R231" s="224">
        <v>23</v>
      </c>
      <c r="S231" s="224"/>
      <c r="T231" s="224"/>
      <c r="U231" s="224"/>
      <c r="V231" s="104"/>
      <c r="W231" s="45" t="str">
        <f t="shared" si="13"/>
        <v/>
      </c>
    </row>
    <row r="232" spans="1:23" ht="15.75" x14ac:dyDescent="0.25">
      <c r="A232" s="177" t="str">
        <f t="shared" si="12"/>
        <v>89USULUTAN</v>
      </c>
      <c r="B232" s="205">
        <v>89</v>
      </c>
      <c r="C232" s="204" t="s">
        <v>259</v>
      </c>
      <c r="D232" s="236" t="s">
        <v>120</v>
      </c>
      <c r="E232" s="224">
        <v>21.5</v>
      </c>
      <c r="F232" s="224">
        <v>21</v>
      </c>
      <c r="G232" s="224">
        <v>22</v>
      </c>
      <c r="H232" s="224"/>
      <c r="I232" s="224"/>
      <c r="J232" s="224"/>
      <c r="L232" s="55" t="str">
        <f t="shared" si="11"/>
        <v>90TIENDONA</v>
      </c>
      <c r="M232" s="206">
        <v>90</v>
      </c>
      <c r="N232" s="204" t="s">
        <v>190</v>
      </c>
      <c r="O232" s="235" t="s">
        <v>121</v>
      </c>
      <c r="P232" s="224">
        <v>15.8</v>
      </c>
      <c r="Q232" s="224">
        <v>15</v>
      </c>
      <c r="R232" s="224">
        <v>16</v>
      </c>
      <c r="S232" s="224"/>
      <c r="T232" s="224"/>
      <c r="U232" s="224"/>
      <c r="V232" s="104"/>
      <c r="W232" s="45" t="str">
        <f t="shared" si="13"/>
        <v/>
      </c>
    </row>
    <row r="233" spans="1:23" ht="15.75" x14ac:dyDescent="0.25">
      <c r="A233" s="177" t="str">
        <f t="shared" si="12"/>
        <v>90SAN FRANCISCO GOTERA</v>
      </c>
      <c r="B233" s="206">
        <v>90</v>
      </c>
      <c r="C233" s="204" t="s">
        <v>182</v>
      </c>
      <c r="D233" s="236" t="s">
        <v>121</v>
      </c>
      <c r="E233" s="224">
        <v>16</v>
      </c>
      <c r="F233" s="224">
        <v>16</v>
      </c>
      <c r="G233" s="224">
        <v>16</v>
      </c>
      <c r="H233" s="224"/>
      <c r="I233" s="224"/>
      <c r="J233" s="224"/>
      <c r="L233" s="55" t="str">
        <f t="shared" si="11"/>
        <v>90SAN MIGUEL</v>
      </c>
      <c r="M233" s="206">
        <v>90</v>
      </c>
      <c r="N233" s="204" t="s">
        <v>174</v>
      </c>
      <c r="O233" s="235" t="s">
        <v>121</v>
      </c>
      <c r="P233" s="224">
        <v>15</v>
      </c>
      <c r="Q233" s="224">
        <v>15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 x14ac:dyDescent="0.25">
      <c r="A234" s="177" t="str">
        <f t="shared" si="12"/>
        <v>90TIENDONA</v>
      </c>
      <c r="B234" s="206">
        <v>90</v>
      </c>
      <c r="C234" s="204" t="s">
        <v>190</v>
      </c>
      <c r="D234" s="236" t="s">
        <v>121</v>
      </c>
      <c r="E234" s="224">
        <v>14.2</v>
      </c>
      <c r="F234" s="224">
        <v>10</v>
      </c>
      <c r="G234" s="224">
        <v>16</v>
      </c>
      <c r="H234" s="224"/>
      <c r="I234" s="224"/>
      <c r="J234" s="224"/>
      <c r="L234" s="55" t="str">
        <f t="shared" si="11"/>
        <v>90SENSUNTEPEQUE</v>
      </c>
      <c r="M234" s="205">
        <v>90</v>
      </c>
      <c r="N234" s="204" t="s">
        <v>181</v>
      </c>
      <c r="O234" s="235" t="s">
        <v>121</v>
      </c>
      <c r="P234" s="224">
        <v>20.5</v>
      </c>
      <c r="Q234" s="224">
        <v>20</v>
      </c>
      <c r="R234" s="224">
        <v>21</v>
      </c>
      <c r="S234" s="224"/>
      <c r="T234" s="224"/>
      <c r="U234" s="224"/>
      <c r="V234" s="104"/>
      <c r="W234" s="45" t="str">
        <f t="shared" si="13"/>
        <v/>
      </c>
    </row>
    <row r="235" spans="1:23" ht="15.75" x14ac:dyDescent="0.25">
      <c r="A235" s="177" t="str">
        <f t="shared" si="12"/>
        <v>90USULUTAN</v>
      </c>
      <c r="B235" s="205">
        <v>90</v>
      </c>
      <c r="C235" s="204" t="s">
        <v>259</v>
      </c>
      <c r="D235" s="236" t="s">
        <v>121</v>
      </c>
      <c r="E235" s="224">
        <v>18</v>
      </c>
      <c r="F235" s="224">
        <v>18</v>
      </c>
      <c r="G235" s="224">
        <v>18</v>
      </c>
      <c r="H235" s="224"/>
      <c r="I235" s="224"/>
      <c r="J235" s="224"/>
      <c r="L235" s="55" t="str">
        <f t="shared" si="11"/>
        <v>92TIENDONA</v>
      </c>
      <c r="M235" s="206">
        <v>92</v>
      </c>
      <c r="N235" s="204" t="s">
        <v>190</v>
      </c>
      <c r="O235" s="235" t="s">
        <v>122</v>
      </c>
      <c r="P235" s="224">
        <v>88.75</v>
      </c>
      <c r="Q235" s="224">
        <v>85</v>
      </c>
      <c r="R235" s="224">
        <v>90</v>
      </c>
      <c r="S235" s="224"/>
      <c r="T235" s="224"/>
      <c r="U235" s="224"/>
      <c r="V235" s="104"/>
      <c r="W235" s="45"/>
    </row>
    <row r="236" spans="1:23" ht="15.75" x14ac:dyDescent="0.25">
      <c r="A236" s="177" t="str">
        <f t="shared" si="12"/>
        <v>92SAN FRANCISCO GOTERA</v>
      </c>
      <c r="B236" s="206">
        <v>92</v>
      </c>
      <c r="C236" s="204" t="s">
        <v>182</v>
      </c>
      <c r="D236" s="236" t="s">
        <v>122</v>
      </c>
      <c r="E236" s="224">
        <v>106.5</v>
      </c>
      <c r="F236" s="224">
        <v>105</v>
      </c>
      <c r="G236" s="224">
        <v>108</v>
      </c>
      <c r="H236" s="224"/>
      <c r="I236" s="224"/>
      <c r="J236" s="224"/>
      <c r="L236" s="55" t="str">
        <f t="shared" si="11"/>
        <v>92SAN MIGUEL</v>
      </c>
      <c r="M236" s="206">
        <v>92</v>
      </c>
      <c r="N236" s="204" t="s">
        <v>174</v>
      </c>
      <c r="O236" s="235" t="s">
        <v>122</v>
      </c>
      <c r="P236" s="224">
        <v>95</v>
      </c>
      <c r="Q236" s="224">
        <v>90</v>
      </c>
      <c r="R236" s="224">
        <v>100</v>
      </c>
      <c r="S236" s="224"/>
      <c r="T236" s="224"/>
      <c r="U236" s="224"/>
      <c r="V236" s="104"/>
      <c r="W236" s="45"/>
    </row>
    <row r="237" spans="1:23" ht="15.75" x14ac:dyDescent="0.25">
      <c r="A237" s="177" t="str">
        <f t="shared" si="12"/>
        <v>92TIENDONA</v>
      </c>
      <c r="B237" s="206">
        <v>92</v>
      </c>
      <c r="C237" s="204" t="s">
        <v>190</v>
      </c>
      <c r="D237" s="236" t="s">
        <v>122</v>
      </c>
      <c r="E237" s="224">
        <v>88.75</v>
      </c>
      <c r="F237" s="224">
        <v>85</v>
      </c>
      <c r="G237" s="224">
        <v>90</v>
      </c>
      <c r="H237" s="224"/>
      <c r="I237" s="224"/>
      <c r="J237" s="224"/>
      <c r="L237" s="55" t="str">
        <f t="shared" si="11"/>
        <v>92SENSUNTEPEQUE</v>
      </c>
      <c r="M237" s="205">
        <v>92</v>
      </c>
      <c r="N237" s="204" t="s">
        <v>181</v>
      </c>
      <c r="O237" s="235" t="s">
        <v>122</v>
      </c>
      <c r="P237" s="224">
        <v>95</v>
      </c>
      <c r="Q237" s="224">
        <v>95</v>
      </c>
      <c r="R237" s="224">
        <v>95</v>
      </c>
      <c r="S237" s="224"/>
      <c r="T237" s="224"/>
      <c r="U237" s="224"/>
      <c r="V237" s="104"/>
      <c r="W237" s="45"/>
    </row>
    <row r="238" spans="1:23" ht="15.75" x14ac:dyDescent="0.25">
      <c r="A238" s="177" t="str">
        <f t="shared" si="12"/>
        <v>92USULUTAN</v>
      </c>
      <c r="B238" s="205">
        <v>92</v>
      </c>
      <c r="C238" s="204" t="s">
        <v>259</v>
      </c>
      <c r="D238" s="236" t="s">
        <v>122</v>
      </c>
      <c r="E238" s="224">
        <v>97.5</v>
      </c>
      <c r="F238" s="224">
        <v>95</v>
      </c>
      <c r="G238" s="224">
        <v>100</v>
      </c>
      <c r="H238" s="224"/>
      <c r="I238" s="224"/>
      <c r="J238" s="224"/>
      <c r="L238" s="55" t="str">
        <f t="shared" si="11"/>
        <v>93TIENDONA</v>
      </c>
      <c r="M238" s="205">
        <v>93</v>
      </c>
      <c r="N238" s="204" t="s">
        <v>190</v>
      </c>
      <c r="O238" s="235" t="s">
        <v>123</v>
      </c>
      <c r="P238" s="224">
        <v>24</v>
      </c>
      <c r="Q238" s="224">
        <v>23</v>
      </c>
      <c r="R238" s="224">
        <v>25</v>
      </c>
      <c r="S238" s="224"/>
      <c r="T238" s="224"/>
      <c r="U238" s="224"/>
      <c r="V238" s="104"/>
      <c r="W238" s="45"/>
    </row>
    <row r="239" spans="1:23" ht="15.75" x14ac:dyDescent="0.25">
      <c r="A239" s="177" t="str">
        <f t="shared" si="12"/>
        <v>93TIENDONA</v>
      </c>
      <c r="B239" s="205">
        <v>93</v>
      </c>
      <c r="C239" s="204" t="s">
        <v>190</v>
      </c>
      <c r="D239" s="236" t="s">
        <v>123</v>
      </c>
      <c r="E239" s="224">
        <v>23.333333333333332</v>
      </c>
      <c r="F239" s="224">
        <v>23</v>
      </c>
      <c r="G239" s="224">
        <v>24</v>
      </c>
      <c r="H239" s="224"/>
      <c r="I239" s="224"/>
      <c r="J239" s="224"/>
      <c r="L239" s="55" t="str">
        <f t="shared" si="11"/>
        <v xml:space="preserve">94GERARDO BARRIOS </v>
      </c>
      <c r="M239" s="206">
        <v>94</v>
      </c>
      <c r="N239" s="204" t="s">
        <v>262</v>
      </c>
      <c r="O239" s="235" t="s">
        <v>265</v>
      </c>
      <c r="P239" s="224">
        <v>53</v>
      </c>
      <c r="Q239" s="224">
        <v>53</v>
      </c>
      <c r="R239" s="224">
        <v>53</v>
      </c>
      <c r="S239" s="224"/>
      <c r="T239" s="224"/>
      <c r="U239" s="224"/>
      <c r="V239" s="104"/>
      <c r="W239" s="45"/>
    </row>
    <row r="240" spans="1:23" ht="15.75" x14ac:dyDescent="0.25">
      <c r="A240" s="177" t="str">
        <f t="shared" si="12"/>
        <v xml:space="preserve">94GERARDO BARRIOS </v>
      </c>
      <c r="B240" s="206">
        <v>94</v>
      </c>
      <c r="C240" s="204" t="s">
        <v>262</v>
      </c>
      <c r="D240" s="236" t="s">
        <v>265</v>
      </c>
      <c r="E240" s="224">
        <v>60</v>
      </c>
      <c r="F240" s="224">
        <v>60</v>
      </c>
      <c r="G240" s="224">
        <v>60</v>
      </c>
      <c r="H240" s="224">
        <v>0.8</v>
      </c>
      <c r="I240" s="224">
        <v>0.8</v>
      </c>
      <c r="J240" s="224">
        <v>0.8</v>
      </c>
      <c r="L240" s="55" t="str">
        <f t="shared" si="11"/>
        <v>94MERCADO CENTRAL</v>
      </c>
      <c r="M240" s="205">
        <v>94</v>
      </c>
      <c r="N240" s="204" t="s">
        <v>229</v>
      </c>
      <c r="O240" s="235" t="s">
        <v>265</v>
      </c>
      <c r="P240" s="224">
        <v>60</v>
      </c>
      <c r="Q240" s="224">
        <v>60</v>
      </c>
      <c r="R240" s="224">
        <v>60</v>
      </c>
      <c r="S240" s="224">
        <v>0.9</v>
      </c>
      <c r="T240" s="224">
        <v>0.9</v>
      </c>
      <c r="U240" s="224">
        <v>0.9</v>
      </c>
      <c r="V240" s="104"/>
      <c r="W240" s="45"/>
    </row>
    <row r="241" spans="1:23" ht="15.75" x14ac:dyDescent="0.25">
      <c r="A241" s="177" t="str">
        <f t="shared" si="12"/>
        <v>94MERCADO CENTRAL</v>
      </c>
      <c r="B241" s="206">
        <v>94</v>
      </c>
      <c r="C241" s="204" t="s">
        <v>229</v>
      </c>
      <c r="D241" s="236" t="s">
        <v>265</v>
      </c>
      <c r="E241" s="224">
        <v>55</v>
      </c>
      <c r="F241" s="224">
        <v>55</v>
      </c>
      <c r="G241" s="224">
        <v>55</v>
      </c>
      <c r="H241" s="224"/>
      <c r="I241" s="224"/>
      <c r="J241" s="224"/>
      <c r="L241" s="55" t="str">
        <f t="shared" si="11"/>
        <v xml:space="preserve">95GERARDO BARRIOS </v>
      </c>
      <c r="M241" s="206">
        <v>95</v>
      </c>
      <c r="N241" s="204" t="s">
        <v>262</v>
      </c>
      <c r="O241" s="235" t="s">
        <v>204</v>
      </c>
      <c r="P241" s="224">
        <v>110</v>
      </c>
      <c r="Q241" s="224">
        <v>110</v>
      </c>
      <c r="R241" s="224">
        <v>110</v>
      </c>
      <c r="S241" s="224"/>
      <c r="T241" s="224"/>
      <c r="U241" s="224"/>
      <c r="V241" s="104"/>
      <c r="W241" s="45"/>
    </row>
    <row r="242" spans="1:23" ht="15.75" x14ac:dyDescent="0.25">
      <c r="A242" s="177" t="str">
        <f t="shared" si="12"/>
        <v>94USULUTAN</v>
      </c>
      <c r="B242" s="205">
        <v>94</v>
      </c>
      <c r="C242" s="204" t="s">
        <v>259</v>
      </c>
      <c r="D242" s="236" t="s">
        <v>265</v>
      </c>
      <c r="E242" s="224"/>
      <c r="F242" s="224"/>
      <c r="G242" s="224"/>
      <c r="H242" s="224">
        <v>1.5</v>
      </c>
      <c r="I242" s="224">
        <v>1.5</v>
      </c>
      <c r="J242" s="224">
        <v>1.5</v>
      </c>
      <c r="L242" s="55" t="str">
        <f t="shared" si="11"/>
        <v>95MERCADO CENTRAL</v>
      </c>
      <c r="M242" s="206">
        <v>95</v>
      </c>
      <c r="N242" s="204" t="s">
        <v>229</v>
      </c>
      <c r="O242" s="235" t="s">
        <v>204</v>
      </c>
      <c r="P242" s="224">
        <v>120</v>
      </c>
      <c r="Q242" s="224">
        <v>120</v>
      </c>
      <c r="R242" s="224">
        <v>120</v>
      </c>
      <c r="S242" s="224">
        <v>1.3</v>
      </c>
      <c r="T242" s="224">
        <v>1.3</v>
      </c>
      <c r="U242" s="224">
        <v>1.3</v>
      </c>
      <c r="V242" s="104"/>
      <c r="W242" s="45"/>
    </row>
    <row r="243" spans="1:23" ht="15.75" x14ac:dyDescent="0.25">
      <c r="A243" s="177" t="str">
        <f t="shared" si="12"/>
        <v xml:space="preserve">95GERARDO BARRIOS </v>
      </c>
      <c r="B243" s="206">
        <v>95</v>
      </c>
      <c r="C243" s="204" t="s">
        <v>262</v>
      </c>
      <c r="D243" s="236" t="s">
        <v>204</v>
      </c>
      <c r="E243" s="224">
        <v>125</v>
      </c>
      <c r="F243" s="224">
        <v>125</v>
      </c>
      <c r="G243" s="224">
        <v>125</v>
      </c>
      <c r="H243" s="224">
        <v>1.4</v>
      </c>
      <c r="I243" s="224">
        <v>1.4</v>
      </c>
      <c r="J243" s="224">
        <v>1.4</v>
      </c>
      <c r="L243" s="55" t="str">
        <f t="shared" si="11"/>
        <v>95SAN MIGUEL</v>
      </c>
      <c r="M243" s="206">
        <v>95</v>
      </c>
      <c r="N243" s="204" t="s">
        <v>174</v>
      </c>
      <c r="O243" s="235" t="s">
        <v>204</v>
      </c>
      <c r="P243" s="224">
        <v>132.5</v>
      </c>
      <c r="Q243" s="224">
        <v>120</v>
      </c>
      <c r="R243" s="224">
        <v>145</v>
      </c>
      <c r="S243" s="224">
        <v>1.5833333333333333</v>
      </c>
      <c r="T243" s="224">
        <v>1.5</v>
      </c>
      <c r="U243" s="224">
        <v>1.7</v>
      </c>
      <c r="V243" s="104"/>
      <c r="W243" s="45"/>
    </row>
    <row r="244" spans="1:23" ht="15.75" x14ac:dyDescent="0.25">
      <c r="A244" s="177" t="str">
        <f t="shared" si="12"/>
        <v>95MERCADO CENTRAL</v>
      </c>
      <c r="B244" s="206">
        <v>95</v>
      </c>
      <c r="C244" s="204" t="s">
        <v>229</v>
      </c>
      <c r="D244" s="236" t="s">
        <v>204</v>
      </c>
      <c r="E244" s="224">
        <v>110</v>
      </c>
      <c r="F244" s="224">
        <v>110</v>
      </c>
      <c r="G244" s="224">
        <v>110</v>
      </c>
      <c r="H244" s="224"/>
      <c r="I244" s="224"/>
      <c r="J244" s="224"/>
      <c r="L244" s="55" t="str">
        <f t="shared" si="11"/>
        <v>95SENSUNTEPEQUE</v>
      </c>
      <c r="M244" s="205">
        <v>95</v>
      </c>
      <c r="N244" s="204" t="s">
        <v>181</v>
      </c>
      <c r="O244" s="235" t="s">
        <v>204</v>
      </c>
      <c r="P244" s="224">
        <v>135</v>
      </c>
      <c r="Q244" s="224">
        <v>135</v>
      </c>
      <c r="R244" s="224">
        <v>135</v>
      </c>
      <c r="S244" s="224">
        <v>1.657142857142857</v>
      </c>
      <c r="T244" s="224">
        <v>1.5</v>
      </c>
      <c r="U244" s="224">
        <v>1.75</v>
      </c>
      <c r="V244" s="104"/>
      <c r="W244" s="45"/>
    </row>
    <row r="245" spans="1:23" ht="15.75" x14ac:dyDescent="0.25">
      <c r="A245" s="177" t="str">
        <f t="shared" si="12"/>
        <v>95SAN FRANCISCO GOTERA</v>
      </c>
      <c r="B245" s="206">
        <v>95</v>
      </c>
      <c r="C245" s="204" t="s">
        <v>182</v>
      </c>
      <c r="D245" s="236" t="s">
        <v>204</v>
      </c>
      <c r="E245" s="224"/>
      <c r="F245" s="224"/>
      <c r="G245" s="224"/>
      <c r="H245" s="224">
        <v>1.5357142857142858</v>
      </c>
      <c r="I245" s="224">
        <v>1.25</v>
      </c>
      <c r="J245" s="224">
        <v>1.75</v>
      </c>
      <c r="L245" s="55" t="str">
        <f t="shared" si="11"/>
        <v xml:space="preserve">96GERARDO BARRIOS </v>
      </c>
      <c r="M245" s="206">
        <v>96</v>
      </c>
      <c r="N245" s="204" t="s">
        <v>262</v>
      </c>
      <c r="O245" s="235" t="s">
        <v>205</v>
      </c>
      <c r="P245" s="224">
        <v>48</v>
      </c>
      <c r="Q245" s="224">
        <v>48</v>
      </c>
      <c r="R245" s="224">
        <v>48</v>
      </c>
      <c r="S245" s="224">
        <v>0.54285714285714282</v>
      </c>
      <c r="T245" s="224">
        <v>0.5</v>
      </c>
      <c r="U245" s="224">
        <v>0.55000000000000004</v>
      </c>
      <c r="V245" s="104"/>
      <c r="W245" s="45"/>
    </row>
    <row r="246" spans="1:23" ht="15.75" x14ac:dyDescent="0.25">
      <c r="A246" s="177" t="str">
        <f t="shared" si="12"/>
        <v>95SONSONATE</v>
      </c>
      <c r="B246" s="206">
        <v>95</v>
      </c>
      <c r="C246" s="204" t="s">
        <v>175</v>
      </c>
      <c r="D246" s="236" t="s">
        <v>204</v>
      </c>
      <c r="E246" s="224"/>
      <c r="F246" s="224"/>
      <c r="G246" s="224"/>
      <c r="H246" s="224">
        <v>1.6</v>
      </c>
      <c r="I246" s="224">
        <v>1.6</v>
      </c>
      <c r="J246" s="224">
        <v>1.6</v>
      </c>
      <c r="L246" s="55" t="str">
        <f t="shared" si="11"/>
        <v>96MERCADO CENTRAL</v>
      </c>
      <c r="M246" s="206">
        <v>96</v>
      </c>
      <c r="N246" s="204" t="s">
        <v>229</v>
      </c>
      <c r="O246" s="235" t="s">
        <v>205</v>
      </c>
      <c r="P246" s="224">
        <v>48</v>
      </c>
      <c r="Q246" s="224">
        <v>48</v>
      </c>
      <c r="R246" s="224">
        <v>48</v>
      </c>
      <c r="S246" s="224">
        <v>0.55000000000000004</v>
      </c>
      <c r="T246" s="224">
        <v>0.55000000000000004</v>
      </c>
      <c r="U246" s="224">
        <v>0.55000000000000004</v>
      </c>
      <c r="V246" s="104"/>
      <c r="W246" s="45"/>
    </row>
    <row r="247" spans="1:23" ht="15.75" x14ac:dyDescent="0.25">
      <c r="A247" s="177" t="str">
        <f t="shared" si="12"/>
        <v>95USULUTAN</v>
      </c>
      <c r="B247" s="205">
        <v>95</v>
      </c>
      <c r="C247" s="204" t="s">
        <v>259</v>
      </c>
      <c r="D247" s="236" t="s">
        <v>204</v>
      </c>
      <c r="E247" s="224">
        <v>140</v>
      </c>
      <c r="F247" s="224">
        <v>140</v>
      </c>
      <c r="G247" s="224">
        <v>140</v>
      </c>
      <c r="H247" s="224">
        <v>1.58</v>
      </c>
      <c r="I247" s="224">
        <v>1.5</v>
      </c>
      <c r="J247" s="224">
        <v>1.6</v>
      </c>
      <c r="L247" s="55" t="str">
        <f t="shared" si="11"/>
        <v>96SANTA ANA</v>
      </c>
      <c r="M247" s="206">
        <v>96</v>
      </c>
      <c r="N247" s="204" t="s">
        <v>172</v>
      </c>
      <c r="O247" s="235" t="s">
        <v>205</v>
      </c>
      <c r="P247" s="224">
        <v>48</v>
      </c>
      <c r="Q247" s="224">
        <v>48</v>
      </c>
      <c r="R247" s="224">
        <v>48</v>
      </c>
      <c r="S247" s="224">
        <v>0.6</v>
      </c>
      <c r="T247" s="224">
        <v>0.6</v>
      </c>
      <c r="U247" s="224">
        <v>0.6</v>
      </c>
      <c r="V247" s="104"/>
      <c r="W247" s="45"/>
    </row>
    <row r="248" spans="1:23" ht="15.75" x14ac:dyDescent="0.25">
      <c r="A248" s="177" t="str">
        <f t="shared" si="12"/>
        <v xml:space="preserve">96GERARDO BARRIOS </v>
      </c>
      <c r="B248" s="206">
        <v>96</v>
      </c>
      <c r="C248" s="204" t="s">
        <v>262</v>
      </c>
      <c r="D248" s="236" t="s">
        <v>205</v>
      </c>
      <c r="E248" s="224">
        <v>48</v>
      </c>
      <c r="F248" s="224">
        <v>48</v>
      </c>
      <c r="G248" s="224">
        <v>48</v>
      </c>
      <c r="H248" s="224">
        <v>0.54999999999999993</v>
      </c>
      <c r="I248" s="224">
        <v>0.55000000000000004</v>
      </c>
      <c r="J248" s="224">
        <v>0.55000000000000004</v>
      </c>
      <c r="L248" s="55" t="str">
        <f t="shared" si="11"/>
        <v>96SAN MIGUEL</v>
      </c>
      <c r="M248" s="206">
        <v>96</v>
      </c>
      <c r="N248" s="204" t="s">
        <v>174</v>
      </c>
      <c r="O248" s="235" t="s">
        <v>205</v>
      </c>
      <c r="P248" s="224">
        <v>47.75</v>
      </c>
      <c r="Q248" s="224">
        <v>47</v>
      </c>
      <c r="R248" s="224">
        <v>48.5</v>
      </c>
      <c r="S248" s="224">
        <v>0.51666666666666672</v>
      </c>
      <c r="T248" s="224">
        <v>0.5</v>
      </c>
      <c r="U248" s="224">
        <v>0.55000000000000004</v>
      </c>
      <c r="V248" s="104"/>
      <c r="W248" s="45"/>
    </row>
    <row r="249" spans="1:23" ht="15.75" x14ac:dyDescent="0.25">
      <c r="A249" s="177" t="str">
        <f t="shared" si="12"/>
        <v>96MERCADO CENTRAL</v>
      </c>
      <c r="B249" s="206">
        <v>96</v>
      </c>
      <c r="C249" s="204" t="s">
        <v>229</v>
      </c>
      <c r="D249" s="236" t="s">
        <v>205</v>
      </c>
      <c r="E249" s="224">
        <v>48</v>
      </c>
      <c r="F249" s="224">
        <v>48</v>
      </c>
      <c r="G249" s="224">
        <v>48</v>
      </c>
      <c r="H249" s="224"/>
      <c r="I249" s="224"/>
      <c r="J249" s="224"/>
      <c r="L249" s="55" t="str">
        <f t="shared" si="11"/>
        <v>96SENSUNTEPEQUE</v>
      </c>
      <c r="M249" s="205">
        <v>96</v>
      </c>
      <c r="N249" s="204" t="s">
        <v>181</v>
      </c>
      <c r="O249" s="235" t="s">
        <v>205</v>
      </c>
      <c r="P249" s="224">
        <v>48.333333333333336</v>
      </c>
      <c r="Q249" s="224">
        <v>48</v>
      </c>
      <c r="R249" s="224">
        <v>49</v>
      </c>
      <c r="S249" s="224">
        <v>0.58333333333333337</v>
      </c>
      <c r="T249" s="224">
        <v>0.55000000000000004</v>
      </c>
      <c r="U249" s="224">
        <v>0.6</v>
      </c>
      <c r="V249" s="104"/>
      <c r="W249" s="45"/>
    </row>
    <row r="250" spans="1:23" ht="15.75" x14ac:dyDescent="0.25">
      <c r="A250" s="177" t="str">
        <f t="shared" si="12"/>
        <v>96SAN FRANCISCO GOTERA</v>
      </c>
      <c r="B250" s="206">
        <v>96</v>
      </c>
      <c r="C250" s="204" t="s">
        <v>182</v>
      </c>
      <c r="D250" s="236" t="s">
        <v>205</v>
      </c>
      <c r="E250" s="224">
        <v>48.5</v>
      </c>
      <c r="F250" s="224">
        <v>48</v>
      </c>
      <c r="G250" s="224">
        <v>49</v>
      </c>
      <c r="H250" s="224">
        <v>0.54374999999999996</v>
      </c>
      <c r="I250" s="224">
        <v>0.5</v>
      </c>
      <c r="J250" s="224">
        <v>0.6</v>
      </c>
      <c r="L250" s="56" t="str">
        <f t="shared" si="11"/>
        <v xml:space="preserve">97GERARDO BARRIOS </v>
      </c>
      <c r="M250" s="206">
        <v>97</v>
      </c>
      <c r="N250" s="204" t="s">
        <v>262</v>
      </c>
      <c r="O250" s="235" t="s">
        <v>206</v>
      </c>
      <c r="P250" s="224">
        <v>80</v>
      </c>
      <c r="Q250" s="224">
        <v>80</v>
      </c>
      <c r="R250" s="224">
        <v>80</v>
      </c>
      <c r="S250" s="224"/>
      <c r="T250" s="224"/>
      <c r="U250" s="224"/>
      <c r="V250" s="104"/>
      <c r="W250" s="45"/>
    </row>
    <row r="251" spans="1:23" ht="15.75" x14ac:dyDescent="0.25">
      <c r="A251" s="177" t="str">
        <f t="shared" si="12"/>
        <v>96SONSONATE</v>
      </c>
      <c r="B251" s="206">
        <v>96</v>
      </c>
      <c r="C251" s="204" t="s">
        <v>175</v>
      </c>
      <c r="D251" s="236" t="s">
        <v>205</v>
      </c>
      <c r="E251" s="224">
        <v>48</v>
      </c>
      <c r="F251" s="224">
        <v>48</v>
      </c>
      <c r="G251" s="224">
        <v>48</v>
      </c>
      <c r="H251" s="224">
        <v>0.6</v>
      </c>
      <c r="I251" s="224">
        <v>0.6</v>
      </c>
      <c r="J251" s="224">
        <v>0.6</v>
      </c>
      <c r="L251" s="56" t="str">
        <f t="shared" si="11"/>
        <v>97MERCADO CENTRAL</v>
      </c>
      <c r="M251" s="206">
        <v>97</v>
      </c>
      <c r="N251" s="204" t="s">
        <v>229</v>
      </c>
      <c r="O251" s="235" t="s">
        <v>206</v>
      </c>
      <c r="P251" s="224">
        <v>85</v>
      </c>
      <c r="Q251" s="224">
        <v>85</v>
      </c>
      <c r="R251" s="224">
        <v>85</v>
      </c>
      <c r="S251" s="224">
        <v>1</v>
      </c>
      <c r="T251" s="224">
        <v>1</v>
      </c>
      <c r="U251" s="224">
        <v>1</v>
      </c>
      <c r="V251" s="104"/>
      <c r="W251" s="45"/>
    </row>
    <row r="252" spans="1:23" ht="15.75" x14ac:dyDescent="0.25">
      <c r="A252" s="177" t="str">
        <f t="shared" si="12"/>
        <v>96USULUTAN</v>
      </c>
      <c r="B252" s="205">
        <v>96</v>
      </c>
      <c r="C252" s="204" t="s">
        <v>259</v>
      </c>
      <c r="D252" s="236" t="s">
        <v>205</v>
      </c>
      <c r="E252" s="224">
        <v>48.5</v>
      </c>
      <c r="F252" s="224">
        <v>48</v>
      </c>
      <c r="G252" s="224">
        <v>49</v>
      </c>
      <c r="H252" s="224">
        <v>0.5714285714285714</v>
      </c>
      <c r="I252" s="224">
        <v>0.55000000000000004</v>
      </c>
      <c r="J252" s="224">
        <v>0.6</v>
      </c>
      <c r="L252" s="56" t="str">
        <f t="shared" si="11"/>
        <v>97SANTA ANA</v>
      </c>
      <c r="M252" s="206">
        <v>97</v>
      </c>
      <c r="N252" s="204" t="s">
        <v>172</v>
      </c>
      <c r="O252" s="235" t="s">
        <v>206</v>
      </c>
      <c r="P252" s="224">
        <v>85</v>
      </c>
      <c r="Q252" s="224">
        <v>85</v>
      </c>
      <c r="R252" s="224">
        <v>85</v>
      </c>
      <c r="S252" s="224">
        <v>1.1000000000000001</v>
      </c>
      <c r="T252" s="224">
        <v>1.1000000000000001</v>
      </c>
      <c r="U252" s="224">
        <v>1.1000000000000001</v>
      </c>
      <c r="V252" s="104"/>
      <c r="W252" s="45"/>
    </row>
    <row r="253" spans="1:23" ht="15.75" x14ac:dyDescent="0.25">
      <c r="A253" s="177" t="str">
        <f t="shared" si="12"/>
        <v xml:space="preserve">97GERARDO BARRIOS </v>
      </c>
      <c r="B253" s="206">
        <v>97</v>
      </c>
      <c r="C253" s="204" t="s">
        <v>262</v>
      </c>
      <c r="D253" s="236" t="s">
        <v>206</v>
      </c>
      <c r="E253" s="224">
        <v>86</v>
      </c>
      <c r="F253" s="224">
        <v>86</v>
      </c>
      <c r="G253" s="224">
        <v>86</v>
      </c>
      <c r="H253" s="224">
        <v>1</v>
      </c>
      <c r="I253" s="224">
        <v>1</v>
      </c>
      <c r="J253" s="224">
        <v>1</v>
      </c>
      <c r="L253" s="56" t="str">
        <f t="shared" si="11"/>
        <v>97SAN MIGUEL</v>
      </c>
      <c r="M253" s="206">
        <v>97</v>
      </c>
      <c r="N253" s="204" t="s">
        <v>174</v>
      </c>
      <c r="O253" s="235" t="s">
        <v>206</v>
      </c>
      <c r="P253" s="224">
        <v>90</v>
      </c>
      <c r="Q253" s="224">
        <v>90</v>
      </c>
      <c r="R253" s="224">
        <v>90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 x14ac:dyDescent="0.25">
      <c r="A254" s="177" t="str">
        <f t="shared" si="12"/>
        <v>97MERCADO CENTRAL</v>
      </c>
      <c r="B254" s="206">
        <v>97</v>
      </c>
      <c r="C254" s="204" t="s">
        <v>229</v>
      </c>
      <c r="D254" s="236" t="s">
        <v>206</v>
      </c>
      <c r="E254" s="224">
        <v>80</v>
      </c>
      <c r="F254" s="224">
        <v>80</v>
      </c>
      <c r="G254" s="224">
        <v>80</v>
      </c>
      <c r="H254" s="224"/>
      <c r="I254" s="224"/>
      <c r="J254" s="224"/>
      <c r="L254" s="56" t="str">
        <f t="shared" si="11"/>
        <v>97SENSUNTEPEQUE</v>
      </c>
      <c r="M254" s="205">
        <v>97</v>
      </c>
      <c r="N254" s="204" t="s">
        <v>181</v>
      </c>
      <c r="O254" s="235" t="s">
        <v>206</v>
      </c>
      <c r="P254" s="224">
        <v>90</v>
      </c>
      <c r="Q254" s="224">
        <v>80</v>
      </c>
      <c r="R254" s="224">
        <v>100</v>
      </c>
      <c r="S254" s="224">
        <v>1.2166666666666668</v>
      </c>
      <c r="T254" s="224">
        <v>1.1000000000000001</v>
      </c>
      <c r="U254" s="224">
        <v>1.3</v>
      </c>
      <c r="V254" s="104"/>
      <c r="W254" s="45"/>
    </row>
    <row r="255" spans="1:23" ht="15.75" x14ac:dyDescent="0.25">
      <c r="A255" s="177" t="str">
        <f t="shared" si="12"/>
        <v>97SAN FRANCISCO GOTERA</v>
      </c>
      <c r="B255" s="206">
        <v>97</v>
      </c>
      <c r="C255" s="204" t="s">
        <v>182</v>
      </c>
      <c r="D255" s="236" t="s">
        <v>206</v>
      </c>
      <c r="E255" s="224"/>
      <c r="F255" s="224"/>
      <c r="G255" s="224"/>
      <c r="H255" s="224">
        <v>1.15625</v>
      </c>
      <c r="I255" s="224">
        <v>1</v>
      </c>
      <c r="J255" s="224">
        <v>1.25</v>
      </c>
      <c r="L255" s="56" t="str">
        <f t="shared" si="11"/>
        <v xml:space="preserve">98GERARDO BARRIOS </v>
      </c>
      <c r="M255" s="206">
        <v>98</v>
      </c>
      <c r="N255" s="204" t="s">
        <v>262</v>
      </c>
      <c r="O255" s="235" t="s">
        <v>266</v>
      </c>
      <c r="P255" s="224">
        <v>145</v>
      </c>
      <c r="Q255" s="224">
        <v>145</v>
      </c>
      <c r="R255" s="224">
        <v>145</v>
      </c>
      <c r="S255" s="224"/>
      <c r="T255" s="224"/>
      <c r="U255" s="224"/>
      <c r="V255" s="104"/>
      <c r="W255" s="45"/>
    </row>
    <row r="256" spans="1:23" ht="15.75" x14ac:dyDescent="0.25">
      <c r="A256" s="177" t="str">
        <f t="shared" si="12"/>
        <v>97SONSONATE</v>
      </c>
      <c r="B256" s="206">
        <v>97</v>
      </c>
      <c r="C256" s="204" t="s">
        <v>175</v>
      </c>
      <c r="D256" s="236" t="s">
        <v>206</v>
      </c>
      <c r="E256" s="224">
        <v>90</v>
      </c>
      <c r="F256" s="224">
        <v>90</v>
      </c>
      <c r="G256" s="224">
        <v>90</v>
      </c>
      <c r="H256" s="224">
        <v>1.1000000000000001</v>
      </c>
      <c r="I256" s="224">
        <v>1.1000000000000001</v>
      </c>
      <c r="J256" s="224">
        <v>1.1000000000000001</v>
      </c>
      <c r="L256" s="56" t="str">
        <f t="shared" si="11"/>
        <v>98MERCADO CENTRAL</v>
      </c>
      <c r="M256" s="206">
        <v>98</v>
      </c>
      <c r="N256" s="204" t="s">
        <v>229</v>
      </c>
      <c r="O256" s="235" t="s">
        <v>266</v>
      </c>
      <c r="P256" s="224">
        <v>145</v>
      </c>
      <c r="Q256" s="224">
        <v>145</v>
      </c>
      <c r="R256" s="224">
        <v>145</v>
      </c>
      <c r="S256" s="224">
        <v>1.6</v>
      </c>
      <c r="T256" s="224">
        <v>1.6</v>
      </c>
      <c r="U256" s="224">
        <v>1.6</v>
      </c>
      <c r="V256" s="104"/>
      <c r="W256" s="45"/>
    </row>
    <row r="257" spans="1:23" ht="15.75" x14ac:dyDescent="0.25">
      <c r="A257" s="177" t="str">
        <f t="shared" si="12"/>
        <v>97USULUTAN</v>
      </c>
      <c r="B257" s="205">
        <v>97</v>
      </c>
      <c r="C257" s="204" t="s">
        <v>259</v>
      </c>
      <c r="D257" s="236" t="s">
        <v>206</v>
      </c>
      <c r="E257" s="224">
        <v>96.25</v>
      </c>
      <c r="F257" s="224">
        <v>90</v>
      </c>
      <c r="G257" s="224">
        <v>100</v>
      </c>
      <c r="H257" s="224">
        <v>1.1300000000000001</v>
      </c>
      <c r="I257" s="224">
        <v>1</v>
      </c>
      <c r="J257" s="224">
        <v>1.25</v>
      </c>
      <c r="L257" s="56" t="str">
        <f t="shared" si="11"/>
        <v>98SANTA ANA</v>
      </c>
      <c r="M257" s="206">
        <v>98</v>
      </c>
      <c r="N257" s="204" t="s">
        <v>172</v>
      </c>
      <c r="O257" s="235" t="s">
        <v>266</v>
      </c>
      <c r="P257" s="224">
        <v>150</v>
      </c>
      <c r="Q257" s="224">
        <v>150</v>
      </c>
      <c r="R257" s="224">
        <v>150</v>
      </c>
      <c r="S257" s="224">
        <v>2</v>
      </c>
      <c r="T257" s="224">
        <v>2</v>
      </c>
      <c r="U257" s="224">
        <v>2</v>
      </c>
      <c r="V257" s="104"/>
      <c r="W257" s="45"/>
    </row>
    <row r="258" spans="1:23" ht="15.75" x14ac:dyDescent="0.25">
      <c r="A258" s="177" t="str">
        <f t="shared" si="12"/>
        <v xml:space="preserve">98GERARDO BARRIOS </v>
      </c>
      <c r="B258" s="206">
        <v>98</v>
      </c>
      <c r="C258" s="204" t="s">
        <v>262</v>
      </c>
      <c r="D258" s="236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98SAN MIGUEL</v>
      </c>
      <c r="M258" s="206">
        <v>98</v>
      </c>
      <c r="N258" s="204" t="s">
        <v>174</v>
      </c>
      <c r="O258" s="235" t="s">
        <v>266</v>
      </c>
      <c r="P258" s="224">
        <v>152.5</v>
      </c>
      <c r="Q258" s="224">
        <v>150</v>
      </c>
      <c r="R258" s="224">
        <v>155</v>
      </c>
      <c r="S258" s="224">
        <v>1.6666666666666667</v>
      </c>
      <c r="T258" s="224">
        <v>1.6</v>
      </c>
      <c r="U258" s="224">
        <v>1.75</v>
      </c>
      <c r="V258" s="104"/>
      <c r="W258" s="45"/>
    </row>
    <row r="259" spans="1:23" ht="15.75" x14ac:dyDescent="0.25">
      <c r="A259" s="177" t="str">
        <f t="shared" si="12"/>
        <v>98MERCADO CENTRAL</v>
      </c>
      <c r="B259" s="206">
        <v>98</v>
      </c>
      <c r="C259" s="204" t="s">
        <v>229</v>
      </c>
      <c r="D259" s="236" t="s">
        <v>266</v>
      </c>
      <c r="E259" s="224">
        <v>145</v>
      </c>
      <c r="F259" s="224">
        <v>145</v>
      </c>
      <c r="G259" s="224">
        <v>145</v>
      </c>
      <c r="H259" s="224"/>
      <c r="I259" s="224"/>
      <c r="J259" s="224"/>
      <c r="L259" s="56" t="e">
        <f>+#REF!&amp;#REF!</f>
        <v>#REF!</v>
      </c>
      <c r="M259" s="205">
        <v>98</v>
      </c>
      <c r="N259" s="204" t="s">
        <v>181</v>
      </c>
      <c r="O259" s="235" t="s">
        <v>266</v>
      </c>
      <c r="P259" s="224">
        <v>146.66666666666666</v>
      </c>
      <c r="Q259" s="224">
        <v>140</v>
      </c>
      <c r="R259" s="224">
        <v>160</v>
      </c>
      <c r="S259" s="224">
        <v>1.9642857142857142</v>
      </c>
      <c r="T259" s="224">
        <v>1.75</v>
      </c>
      <c r="U259" s="224">
        <v>2</v>
      </c>
      <c r="V259" s="104"/>
      <c r="W259" s="45"/>
    </row>
    <row r="260" spans="1:23" ht="15.75" x14ac:dyDescent="0.25">
      <c r="A260" s="177" t="str">
        <f t="shared" si="12"/>
        <v>98SAN FRANCISCO GOTERA</v>
      </c>
      <c r="B260" s="206">
        <v>98</v>
      </c>
      <c r="C260" s="204" t="s">
        <v>182</v>
      </c>
      <c r="D260" s="236" t="s">
        <v>266</v>
      </c>
      <c r="E260" s="224"/>
      <c r="F260" s="224"/>
      <c r="G260" s="224"/>
      <c r="H260" s="224">
        <v>2</v>
      </c>
      <c r="I260" s="224">
        <v>2</v>
      </c>
      <c r="J260" s="224">
        <v>2</v>
      </c>
      <c r="L260" s="56" t="str">
        <f t="shared" ref="L260:L291" si="14">+M259&amp;N259</f>
        <v>98SENSUNTEPEQUE</v>
      </c>
      <c r="M260" s="206">
        <v>99</v>
      </c>
      <c r="N260" s="204" t="s">
        <v>229</v>
      </c>
      <c r="O260" s="235" t="s">
        <v>208</v>
      </c>
      <c r="P260" s="224">
        <v>26</v>
      </c>
      <c r="Q260" s="224">
        <v>26</v>
      </c>
      <c r="R260" s="224">
        <v>26</v>
      </c>
      <c r="S260" s="224"/>
      <c r="T260" s="224"/>
      <c r="U260" s="224"/>
      <c r="V260" s="104"/>
      <c r="W260" s="45"/>
    </row>
    <row r="261" spans="1:23" ht="15.75" x14ac:dyDescent="0.25">
      <c r="A261" s="177" t="str">
        <f t="shared" si="12"/>
        <v>98SONSONATE</v>
      </c>
      <c r="B261" s="206">
        <v>98</v>
      </c>
      <c r="C261" s="204" t="s">
        <v>175</v>
      </c>
      <c r="D261" s="236" t="s">
        <v>266</v>
      </c>
      <c r="E261" s="224">
        <v>155</v>
      </c>
      <c r="F261" s="224">
        <v>155</v>
      </c>
      <c r="G261" s="224">
        <v>155</v>
      </c>
      <c r="H261" s="224">
        <v>2</v>
      </c>
      <c r="I261" s="224">
        <v>2</v>
      </c>
      <c r="J261" s="224">
        <v>2</v>
      </c>
      <c r="L261" s="56" t="str">
        <f t="shared" si="14"/>
        <v>99MERCADO CENTRAL</v>
      </c>
      <c r="M261" s="205">
        <v>99</v>
      </c>
      <c r="N261" s="204" t="s">
        <v>172</v>
      </c>
      <c r="O261" s="235" t="s">
        <v>208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 x14ac:dyDescent="0.25">
      <c r="A262" s="177" t="str">
        <f t="shared" si="12"/>
        <v>98USULUTAN</v>
      </c>
      <c r="B262" s="205">
        <v>98</v>
      </c>
      <c r="C262" s="204" t="s">
        <v>259</v>
      </c>
      <c r="D262" s="236" t="s">
        <v>266</v>
      </c>
      <c r="E262" s="224">
        <v>157.5</v>
      </c>
      <c r="F262" s="224">
        <v>155</v>
      </c>
      <c r="G262" s="224">
        <v>160</v>
      </c>
      <c r="H262" s="224">
        <v>1.8399999999999999</v>
      </c>
      <c r="I262" s="224">
        <v>1.7</v>
      </c>
      <c r="J262" s="224">
        <v>2</v>
      </c>
      <c r="L262" s="56" t="str">
        <f t="shared" si="14"/>
        <v>99SANTA ANA</v>
      </c>
      <c r="M262" s="206">
        <v>100</v>
      </c>
      <c r="N262" s="204" t="s">
        <v>229</v>
      </c>
      <c r="O262" s="235" t="s">
        <v>209</v>
      </c>
      <c r="P262" s="224">
        <v>24</v>
      </c>
      <c r="Q262" s="224">
        <v>24</v>
      </c>
      <c r="R262" s="224">
        <v>24</v>
      </c>
      <c r="S262" s="224"/>
      <c r="T262" s="224"/>
      <c r="U262" s="224"/>
      <c r="V262" s="104"/>
      <c r="W262" s="45"/>
    </row>
    <row r="263" spans="1:23" ht="15.75" x14ac:dyDescent="0.25">
      <c r="A263" s="177" t="str">
        <f t="shared" si="12"/>
        <v>99MERCADO CENTRAL</v>
      </c>
      <c r="B263" s="206">
        <v>99</v>
      </c>
      <c r="C263" s="204" t="s">
        <v>229</v>
      </c>
      <c r="D263" s="236" t="s">
        <v>208</v>
      </c>
      <c r="E263" s="224">
        <v>26</v>
      </c>
      <c r="F263" s="224">
        <v>26</v>
      </c>
      <c r="G263" s="224">
        <v>26</v>
      </c>
      <c r="H263" s="224"/>
      <c r="I263" s="224"/>
      <c r="J263" s="224"/>
      <c r="L263" s="56" t="str">
        <f t="shared" si="14"/>
        <v>100MERCADO CENTRAL</v>
      </c>
      <c r="M263" s="206">
        <v>100</v>
      </c>
      <c r="N263" s="204" t="s">
        <v>172</v>
      </c>
      <c r="O263" s="235" t="s">
        <v>209</v>
      </c>
      <c r="P263" s="224">
        <v>25</v>
      </c>
      <c r="Q263" s="224">
        <v>25</v>
      </c>
      <c r="R263" s="224">
        <v>25</v>
      </c>
      <c r="S263" s="224"/>
      <c r="T263" s="224"/>
      <c r="U263" s="224"/>
      <c r="V263" s="104"/>
      <c r="W263" s="45"/>
    </row>
    <row r="264" spans="1:23" ht="15.75" x14ac:dyDescent="0.25">
      <c r="A264" s="177" t="str">
        <f t="shared" si="12"/>
        <v>99SONSONATE</v>
      </c>
      <c r="B264" s="205">
        <v>99</v>
      </c>
      <c r="C264" s="204" t="s">
        <v>175</v>
      </c>
      <c r="D264" s="236" t="s">
        <v>208</v>
      </c>
      <c r="E264" s="224">
        <v>28</v>
      </c>
      <c r="F264" s="224">
        <v>28</v>
      </c>
      <c r="G264" s="224">
        <v>28</v>
      </c>
      <c r="H264" s="224"/>
      <c r="I264" s="224"/>
      <c r="J264" s="224"/>
      <c r="L264" s="56" t="str">
        <f t="shared" si="14"/>
        <v>100SANTA ANA</v>
      </c>
      <c r="M264" s="206">
        <v>100</v>
      </c>
      <c r="N264" s="204" t="s">
        <v>174</v>
      </c>
      <c r="O264" s="235" t="s">
        <v>209</v>
      </c>
      <c r="P264" s="224">
        <v>24</v>
      </c>
      <c r="Q264" s="224">
        <v>24</v>
      </c>
      <c r="R264" s="224">
        <v>24</v>
      </c>
      <c r="S264" s="224">
        <v>0.5</v>
      </c>
      <c r="T264" s="224">
        <v>0.5</v>
      </c>
      <c r="U264" s="224">
        <v>0.5</v>
      </c>
      <c r="V264" s="104"/>
      <c r="W264" s="45"/>
    </row>
    <row r="265" spans="1:23" ht="15.75" x14ac:dyDescent="0.25">
      <c r="A265" s="177" t="str">
        <f t="shared" si="12"/>
        <v xml:space="preserve">100GERARDO BARRIOS </v>
      </c>
      <c r="B265" s="206">
        <v>100</v>
      </c>
      <c r="C265" s="204" t="s">
        <v>262</v>
      </c>
      <c r="D265" s="236" t="s">
        <v>209</v>
      </c>
      <c r="E265" s="224">
        <v>23.5</v>
      </c>
      <c r="F265" s="224">
        <v>23</v>
      </c>
      <c r="G265" s="224">
        <v>24</v>
      </c>
      <c r="H265" s="224"/>
      <c r="I265" s="224"/>
      <c r="J265" s="224"/>
      <c r="L265" s="56" t="str">
        <f t="shared" si="14"/>
        <v>100SAN MIGUEL</v>
      </c>
      <c r="M265" s="205">
        <v>100</v>
      </c>
      <c r="N265" s="204" t="s">
        <v>181</v>
      </c>
      <c r="O265" s="235" t="s">
        <v>209</v>
      </c>
      <c r="P265" s="224">
        <v>24.5</v>
      </c>
      <c r="Q265" s="224">
        <v>24.5</v>
      </c>
      <c r="R265" s="224">
        <v>24.5</v>
      </c>
      <c r="S265" s="224">
        <v>0.5</v>
      </c>
      <c r="T265" s="224">
        <v>0.5</v>
      </c>
      <c r="U265" s="224">
        <v>0.5</v>
      </c>
      <c r="V265" s="104"/>
      <c r="W265" s="45"/>
    </row>
    <row r="266" spans="1:23" ht="15.75" x14ac:dyDescent="0.25">
      <c r="A266" s="177" t="str">
        <f t="shared" si="12"/>
        <v>100SAN FRANCISCO GOTERA</v>
      </c>
      <c r="B266" s="206">
        <v>100</v>
      </c>
      <c r="C266" s="204" t="s">
        <v>182</v>
      </c>
      <c r="D266" s="236" t="s">
        <v>209</v>
      </c>
      <c r="E266" s="224">
        <v>24</v>
      </c>
      <c r="F266" s="224">
        <v>24</v>
      </c>
      <c r="G266" s="224">
        <v>24</v>
      </c>
      <c r="H266" s="224">
        <v>0.6</v>
      </c>
      <c r="I266" s="224">
        <v>0.6</v>
      </c>
      <c r="J266" s="224">
        <v>0.6</v>
      </c>
      <c r="L266" s="56" t="str">
        <f t="shared" si="14"/>
        <v>100SENSUNTEPEQUE</v>
      </c>
      <c r="M266" s="206">
        <v>101</v>
      </c>
      <c r="N266" s="204" t="s">
        <v>229</v>
      </c>
      <c r="O266" s="235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 x14ac:dyDescent="0.25">
      <c r="A267" s="177" t="str">
        <f t="shared" si="12"/>
        <v>100SONSONATE</v>
      </c>
      <c r="B267" s="206">
        <v>100</v>
      </c>
      <c r="C267" s="204" t="s">
        <v>175</v>
      </c>
      <c r="D267" s="236" t="s">
        <v>209</v>
      </c>
      <c r="E267" s="224">
        <v>25</v>
      </c>
      <c r="F267" s="224">
        <v>25</v>
      </c>
      <c r="G267" s="224">
        <v>25</v>
      </c>
      <c r="H267" s="224"/>
      <c r="I267" s="224"/>
      <c r="J267" s="224"/>
      <c r="L267" s="56" t="str">
        <f t="shared" si="14"/>
        <v>101MERCADO CENTRAL</v>
      </c>
      <c r="M267" s="206">
        <v>101</v>
      </c>
      <c r="N267" s="204" t="s">
        <v>172</v>
      </c>
      <c r="O267" s="235" t="s">
        <v>210</v>
      </c>
      <c r="P267" s="224">
        <v>23.5</v>
      </c>
      <c r="Q267" s="224">
        <v>23.5</v>
      </c>
      <c r="R267" s="224">
        <v>23.5</v>
      </c>
      <c r="S267" s="224"/>
      <c r="T267" s="224"/>
      <c r="U267" s="224"/>
      <c r="V267" s="104"/>
      <c r="W267" s="45"/>
    </row>
    <row r="268" spans="1:23" ht="15.75" x14ac:dyDescent="0.25">
      <c r="A268" s="177" t="str">
        <f t="shared" si="12"/>
        <v>100USULUTAN</v>
      </c>
      <c r="B268" s="205">
        <v>100</v>
      </c>
      <c r="C268" s="204" t="s">
        <v>259</v>
      </c>
      <c r="D268" s="236" t="s">
        <v>209</v>
      </c>
      <c r="E268" s="224">
        <v>24</v>
      </c>
      <c r="F268" s="224">
        <v>24</v>
      </c>
      <c r="G268" s="224">
        <v>24</v>
      </c>
      <c r="H268" s="224">
        <v>0.5</v>
      </c>
      <c r="I268" s="224">
        <v>0.5</v>
      </c>
      <c r="J268" s="224">
        <v>0.5</v>
      </c>
      <c r="L268" s="56" t="str">
        <f t="shared" si="14"/>
        <v>101SANTA ANA</v>
      </c>
      <c r="M268" s="206">
        <v>101</v>
      </c>
      <c r="N268" s="204" t="s">
        <v>174</v>
      </c>
      <c r="O268" s="235" t="s">
        <v>210</v>
      </c>
      <c r="P268" s="224">
        <v>23.1</v>
      </c>
      <c r="Q268" s="224">
        <v>23.1</v>
      </c>
      <c r="R268" s="224">
        <v>23.1</v>
      </c>
      <c r="S268" s="224">
        <v>0.5</v>
      </c>
      <c r="T268" s="224">
        <v>0.5</v>
      </c>
      <c r="U268" s="224">
        <v>0.5</v>
      </c>
      <c r="V268" s="104"/>
      <c r="W268" s="45"/>
    </row>
    <row r="269" spans="1:23" ht="15.75" x14ac:dyDescent="0.25">
      <c r="A269" s="177" t="str">
        <f t="shared" si="12"/>
        <v xml:space="preserve">101GERARDO BARRIOS </v>
      </c>
      <c r="B269" s="206">
        <v>101</v>
      </c>
      <c r="C269" s="204" t="s">
        <v>262</v>
      </c>
      <c r="D269" s="236" t="s">
        <v>210</v>
      </c>
      <c r="E269" s="224">
        <v>22.25</v>
      </c>
      <c r="F269" s="224">
        <v>22</v>
      </c>
      <c r="G269" s="224">
        <v>22.5</v>
      </c>
      <c r="H269" s="224"/>
      <c r="I269" s="224"/>
      <c r="J269" s="224"/>
      <c r="L269" s="56" t="str">
        <f t="shared" si="14"/>
        <v>101SAN MIGUEL</v>
      </c>
      <c r="M269" s="205">
        <v>101</v>
      </c>
      <c r="N269" s="204" t="s">
        <v>181</v>
      </c>
      <c r="O269" s="235" t="s">
        <v>210</v>
      </c>
      <c r="P269" s="224">
        <v>23.541666666666668</v>
      </c>
      <c r="Q269" s="224">
        <v>22.5</v>
      </c>
      <c r="R269" s="224">
        <v>24.25</v>
      </c>
      <c r="S269" s="224">
        <v>0.55000000000000004</v>
      </c>
      <c r="T269" s="224">
        <v>0.5</v>
      </c>
      <c r="U269" s="224">
        <v>0.6</v>
      </c>
      <c r="V269" s="104"/>
      <c r="W269" s="45"/>
    </row>
    <row r="270" spans="1:23" ht="15.75" x14ac:dyDescent="0.25">
      <c r="A270" s="177" t="str">
        <f t="shared" si="12"/>
        <v>101SAN FRANCISCO GOTERA</v>
      </c>
      <c r="B270" s="206">
        <v>101</v>
      </c>
      <c r="C270" s="204" t="s">
        <v>182</v>
      </c>
      <c r="D270" s="236" t="s">
        <v>210</v>
      </c>
      <c r="E270" s="224">
        <v>23.625</v>
      </c>
      <c r="F270" s="224">
        <v>23</v>
      </c>
      <c r="G270" s="224">
        <v>24</v>
      </c>
      <c r="H270" s="224">
        <v>0.58750000000000002</v>
      </c>
      <c r="I270" s="224">
        <v>0.55000000000000004</v>
      </c>
      <c r="J270" s="224">
        <v>0.6</v>
      </c>
      <c r="L270" s="56" t="str">
        <f t="shared" si="14"/>
        <v>101SENSUNTEPEQUE</v>
      </c>
      <c r="M270" s="206">
        <v>102</v>
      </c>
      <c r="N270" s="204" t="s">
        <v>229</v>
      </c>
      <c r="O270" s="235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 x14ac:dyDescent="0.25">
      <c r="A271" s="177" t="str">
        <f t="shared" si="12"/>
        <v>101SONSONATE</v>
      </c>
      <c r="B271" s="206">
        <v>101</v>
      </c>
      <c r="C271" s="204" t="s">
        <v>175</v>
      </c>
      <c r="D271" s="236" t="s">
        <v>210</v>
      </c>
      <c r="E271" s="224">
        <v>23.5</v>
      </c>
      <c r="F271" s="224">
        <v>23.5</v>
      </c>
      <c r="G271" s="224">
        <v>23.5</v>
      </c>
      <c r="H271" s="224"/>
      <c r="I271" s="224"/>
      <c r="J271" s="224"/>
      <c r="L271" s="56" t="str">
        <f t="shared" si="14"/>
        <v>102MERCADO CENTRAL</v>
      </c>
      <c r="M271" s="206">
        <v>102</v>
      </c>
      <c r="N271" s="204" t="s">
        <v>172</v>
      </c>
      <c r="O271" s="235" t="s">
        <v>211</v>
      </c>
      <c r="P271" s="224">
        <v>4.5</v>
      </c>
      <c r="Q271" s="224">
        <v>4.5</v>
      </c>
      <c r="R271" s="224">
        <v>4.5</v>
      </c>
      <c r="S271" s="224"/>
      <c r="T271" s="224"/>
      <c r="U271" s="224"/>
      <c r="V271" s="104"/>
      <c r="W271" s="45"/>
    </row>
    <row r="272" spans="1:23" ht="15.75" x14ac:dyDescent="0.25">
      <c r="A272" s="177" t="str">
        <f t="shared" si="12"/>
        <v>101USULUTAN</v>
      </c>
      <c r="B272" s="205">
        <v>101</v>
      </c>
      <c r="C272" s="204" t="s">
        <v>259</v>
      </c>
      <c r="D272" s="236" t="s">
        <v>210</v>
      </c>
      <c r="E272" s="224">
        <v>22.666666666666668</v>
      </c>
      <c r="F272" s="224">
        <v>22</v>
      </c>
      <c r="G272" s="224">
        <v>23</v>
      </c>
      <c r="H272" s="224">
        <v>0.53333333333333333</v>
      </c>
      <c r="I272" s="224">
        <v>0.5</v>
      </c>
      <c r="J272" s="224">
        <v>0.6</v>
      </c>
      <c r="L272" s="56" t="str">
        <f t="shared" si="14"/>
        <v>102SANTA ANA</v>
      </c>
      <c r="M272" s="205">
        <v>102</v>
      </c>
      <c r="N272" s="204" t="s">
        <v>181</v>
      </c>
      <c r="O272" s="235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 x14ac:dyDescent="0.25">
      <c r="A273" s="177" t="str">
        <f t="shared" si="12"/>
        <v xml:space="preserve">102GERARDO BARRIOS </v>
      </c>
      <c r="B273" s="206">
        <v>102</v>
      </c>
      <c r="C273" s="204" t="s">
        <v>262</v>
      </c>
      <c r="D273" s="236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102SENSUNTEPEQUE</v>
      </c>
      <c r="M273" s="206">
        <v>103</v>
      </c>
      <c r="N273" s="204" t="s">
        <v>229</v>
      </c>
      <c r="O273" s="235" t="s">
        <v>212</v>
      </c>
      <c r="P273" s="224">
        <v>82</v>
      </c>
      <c r="Q273" s="224">
        <v>82</v>
      </c>
      <c r="R273" s="224">
        <v>82</v>
      </c>
      <c r="S273" s="224"/>
      <c r="T273" s="224"/>
      <c r="U273" s="224"/>
      <c r="V273" s="104"/>
      <c r="W273" s="45"/>
    </row>
    <row r="274" spans="1:23" ht="15.75" x14ac:dyDescent="0.25">
      <c r="A274" s="177" t="str">
        <f t="shared" si="12"/>
        <v>102MERCADO CENTRAL</v>
      </c>
      <c r="B274" s="206">
        <v>102</v>
      </c>
      <c r="C274" s="204" t="s">
        <v>229</v>
      </c>
      <c r="D274" s="236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103MERCADO CENTRAL</v>
      </c>
      <c r="M274" s="206">
        <v>103</v>
      </c>
      <c r="N274" s="204" t="s">
        <v>172</v>
      </c>
      <c r="O274" s="235" t="s">
        <v>212</v>
      </c>
      <c r="P274" s="224">
        <v>90</v>
      </c>
      <c r="Q274" s="224">
        <v>90</v>
      </c>
      <c r="R274" s="224">
        <v>90</v>
      </c>
      <c r="S274" s="224">
        <v>1.1199999999999999</v>
      </c>
      <c r="T274" s="224">
        <v>1.1000000000000001</v>
      </c>
      <c r="U274" s="224">
        <v>1.1499999999999999</v>
      </c>
      <c r="V274" s="104"/>
      <c r="W274" s="45"/>
    </row>
    <row r="275" spans="1:23" ht="15.75" x14ac:dyDescent="0.25">
      <c r="A275" s="177" t="str">
        <f t="shared" si="12"/>
        <v>102SAN FRANCISCO GOTERA</v>
      </c>
      <c r="B275" s="206">
        <v>102</v>
      </c>
      <c r="C275" s="204" t="s">
        <v>182</v>
      </c>
      <c r="D275" s="236" t="s">
        <v>211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>103SANTA ANA</v>
      </c>
      <c r="M275" s="205">
        <v>103</v>
      </c>
      <c r="N275" s="204" t="s">
        <v>181</v>
      </c>
      <c r="O275" s="235" t="s">
        <v>212</v>
      </c>
      <c r="P275" s="224">
        <v>84</v>
      </c>
      <c r="Q275" s="224">
        <v>80</v>
      </c>
      <c r="R275" s="224">
        <v>85</v>
      </c>
      <c r="S275" s="224">
        <v>1.075</v>
      </c>
      <c r="T275" s="224">
        <v>1</v>
      </c>
      <c r="U275" s="224">
        <v>1.25</v>
      </c>
      <c r="V275" s="104"/>
      <c r="W275" s="45"/>
    </row>
    <row r="276" spans="1:23" ht="15.75" x14ac:dyDescent="0.25">
      <c r="A276" s="177" t="str">
        <f t="shared" ref="A276:A339" si="15">+B276&amp;C276</f>
        <v>102USULUTAN</v>
      </c>
      <c r="B276" s="205">
        <v>102</v>
      </c>
      <c r="C276" s="204" t="s">
        <v>259</v>
      </c>
      <c r="D276" s="236" t="s">
        <v>211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>103SENSUNTEPEQUE</v>
      </c>
      <c r="M276" s="206">
        <v>104</v>
      </c>
      <c r="N276" s="204" t="s">
        <v>229</v>
      </c>
      <c r="O276" s="235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 x14ac:dyDescent="0.25">
      <c r="A277" s="177" t="str">
        <f t="shared" si="15"/>
        <v>103MERCADO CENTRAL</v>
      </c>
      <c r="B277" s="206">
        <v>103</v>
      </c>
      <c r="C277" s="204" t="s">
        <v>229</v>
      </c>
      <c r="D277" s="236" t="s">
        <v>212</v>
      </c>
      <c r="E277" s="224">
        <v>82</v>
      </c>
      <c r="F277" s="224">
        <v>82</v>
      </c>
      <c r="G277" s="224">
        <v>82</v>
      </c>
      <c r="H277" s="224"/>
      <c r="I277" s="224"/>
      <c r="J277" s="224"/>
      <c r="L277" s="56" t="str">
        <f t="shared" si="14"/>
        <v>104MERCADO CENTRAL</v>
      </c>
      <c r="M277" s="206">
        <v>104</v>
      </c>
      <c r="N277" s="204" t="s">
        <v>174</v>
      </c>
      <c r="O277" s="235" t="s">
        <v>213</v>
      </c>
      <c r="P277" s="224"/>
      <c r="Q277" s="224"/>
      <c r="R277" s="224"/>
      <c r="S277" s="224">
        <v>0.9</v>
      </c>
      <c r="T277" s="224">
        <v>0.9</v>
      </c>
      <c r="U277" s="224">
        <v>0.9</v>
      </c>
      <c r="V277" s="104"/>
      <c r="W277" s="45"/>
    </row>
    <row r="278" spans="1:23" ht="15.75" x14ac:dyDescent="0.25">
      <c r="A278" s="177" t="str">
        <f t="shared" si="15"/>
        <v>103SAN FRANCISCO GOTERA</v>
      </c>
      <c r="B278" s="206">
        <v>103</v>
      </c>
      <c r="C278" s="204" t="s">
        <v>182</v>
      </c>
      <c r="D278" s="236" t="s">
        <v>212</v>
      </c>
      <c r="E278" s="224"/>
      <c r="F278" s="224"/>
      <c r="G278" s="224"/>
      <c r="H278" s="224">
        <v>1.25</v>
      </c>
      <c r="I278" s="224">
        <v>1.25</v>
      </c>
      <c r="J278" s="224">
        <v>1.25</v>
      </c>
      <c r="L278" s="56" t="str">
        <f t="shared" si="14"/>
        <v>104SAN MIGUEL</v>
      </c>
      <c r="M278" s="205">
        <v>104</v>
      </c>
      <c r="N278" s="204" t="s">
        <v>181</v>
      </c>
      <c r="O278" s="235" t="s">
        <v>213</v>
      </c>
      <c r="P278" s="224">
        <v>75</v>
      </c>
      <c r="Q278" s="224">
        <v>75</v>
      </c>
      <c r="R278" s="224">
        <v>75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 x14ac:dyDescent="0.25">
      <c r="A279" s="177" t="str">
        <f t="shared" si="15"/>
        <v>103SONSONATE</v>
      </c>
      <c r="B279" s="206">
        <v>103</v>
      </c>
      <c r="C279" s="204" t="s">
        <v>175</v>
      </c>
      <c r="D279" s="236" t="s">
        <v>212</v>
      </c>
      <c r="E279" s="224">
        <v>90</v>
      </c>
      <c r="F279" s="224">
        <v>90</v>
      </c>
      <c r="G279" s="224">
        <v>90</v>
      </c>
      <c r="H279" s="224">
        <v>1.1333333333333333</v>
      </c>
      <c r="I279" s="224">
        <v>1.1000000000000001</v>
      </c>
      <c r="J279" s="224">
        <v>1.2</v>
      </c>
      <c r="L279" s="56" t="str">
        <f t="shared" si="14"/>
        <v>104SENSUNTEPEQUE</v>
      </c>
      <c r="M279" s="206">
        <v>105</v>
      </c>
      <c r="N279" s="204" t="s">
        <v>262</v>
      </c>
      <c r="O279" s="235" t="s">
        <v>267</v>
      </c>
      <c r="P279" s="224">
        <v>13.909090909090908</v>
      </c>
      <c r="Q279" s="224">
        <v>13</v>
      </c>
      <c r="R279" s="224">
        <v>14</v>
      </c>
      <c r="S279" s="224">
        <v>0.19999999999999998</v>
      </c>
      <c r="T279" s="224">
        <v>0.2</v>
      </c>
      <c r="U279" s="224">
        <v>0.2</v>
      </c>
      <c r="V279" s="104"/>
      <c r="W279" s="45"/>
    </row>
    <row r="280" spans="1:23" ht="15.75" x14ac:dyDescent="0.25">
      <c r="A280" s="177" t="str">
        <f t="shared" si="15"/>
        <v>103USULUTAN</v>
      </c>
      <c r="B280" s="205">
        <v>103</v>
      </c>
      <c r="C280" s="204" t="s">
        <v>259</v>
      </c>
      <c r="D280" s="236" t="s">
        <v>212</v>
      </c>
      <c r="E280" s="224">
        <v>80</v>
      </c>
      <c r="F280" s="224">
        <v>80</v>
      </c>
      <c r="G280" s="224">
        <v>80</v>
      </c>
      <c r="H280" s="224">
        <v>1.0249999999999999</v>
      </c>
      <c r="I280" s="224">
        <v>1</v>
      </c>
      <c r="J280" s="224">
        <v>1.1000000000000001</v>
      </c>
      <c r="L280" s="56" t="str">
        <f t="shared" si="14"/>
        <v xml:space="preserve">105GERARDO BARRIOS </v>
      </c>
      <c r="M280" s="206">
        <v>105</v>
      </c>
      <c r="N280" s="204" t="s">
        <v>172</v>
      </c>
      <c r="O280" s="235" t="s">
        <v>267</v>
      </c>
      <c r="P280" s="224">
        <v>12</v>
      </c>
      <c r="Q280" s="224">
        <v>12</v>
      </c>
      <c r="R280" s="224">
        <v>12</v>
      </c>
      <c r="S280" s="224">
        <v>0.17</v>
      </c>
      <c r="T280" s="224">
        <v>0.15</v>
      </c>
      <c r="U280" s="224">
        <v>0.25</v>
      </c>
      <c r="V280" s="104"/>
      <c r="W280" s="45"/>
    </row>
    <row r="281" spans="1:23" ht="15.75" x14ac:dyDescent="0.25">
      <c r="A281" s="177" t="str">
        <f t="shared" si="15"/>
        <v>104MERCADO CENTRAL</v>
      </c>
      <c r="B281" s="206">
        <v>104</v>
      </c>
      <c r="C281" s="204" t="s">
        <v>229</v>
      </c>
      <c r="D281" s="236" t="s">
        <v>213</v>
      </c>
      <c r="E281" s="224">
        <v>65</v>
      </c>
      <c r="F281" s="224">
        <v>65</v>
      </c>
      <c r="G281" s="224">
        <v>65</v>
      </c>
      <c r="H281" s="224"/>
      <c r="I281" s="224"/>
      <c r="J281" s="224"/>
      <c r="L281" s="56" t="str">
        <f t="shared" si="14"/>
        <v>105SANTA ANA</v>
      </c>
      <c r="M281" s="206">
        <v>105</v>
      </c>
      <c r="N281" s="204" t="s">
        <v>174</v>
      </c>
      <c r="O281" s="235" t="s">
        <v>267</v>
      </c>
      <c r="P281" s="224">
        <v>12.5</v>
      </c>
      <c r="Q281" s="224">
        <v>12</v>
      </c>
      <c r="R281" s="224">
        <v>13</v>
      </c>
      <c r="S281" s="224">
        <v>0.15</v>
      </c>
      <c r="T281" s="224">
        <v>0.15</v>
      </c>
      <c r="U281" s="224">
        <v>0.15</v>
      </c>
      <c r="V281" s="104"/>
      <c r="W281" s="45"/>
    </row>
    <row r="282" spans="1:23" ht="15.75" x14ac:dyDescent="0.25">
      <c r="A282" s="177" t="str">
        <f t="shared" si="15"/>
        <v>104SAN FRANCISCO GOTERA</v>
      </c>
      <c r="B282" s="205">
        <v>104</v>
      </c>
      <c r="C282" s="204" t="s">
        <v>182</v>
      </c>
      <c r="D282" s="236" t="s">
        <v>213</v>
      </c>
      <c r="E282" s="224"/>
      <c r="F282" s="224"/>
      <c r="G282" s="224"/>
      <c r="H282" s="224">
        <v>1</v>
      </c>
      <c r="I282" s="224">
        <v>1</v>
      </c>
      <c r="J282" s="224">
        <v>1</v>
      </c>
      <c r="L282" s="56" t="str">
        <f t="shared" si="14"/>
        <v>105SAN MIGUEL</v>
      </c>
      <c r="M282" s="205">
        <v>105</v>
      </c>
      <c r="N282" s="204" t="s">
        <v>181</v>
      </c>
      <c r="O282" s="235" t="s">
        <v>267</v>
      </c>
      <c r="P282" s="224">
        <v>12.285714285714286</v>
      </c>
      <c r="Q282" s="224">
        <v>11</v>
      </c>
      <c r="R282" s="224">
        <v>13</v>
      </c>
      <c r="S282" s="224">
        <v>0.19285714285714287</v>
      </c>
      <c r="T282" s="224">
        <v>0.15</v>
      </c>
      <c r="U282" s="224">
        <v>0.2</v>
      </c>
      <c r="V282" s="104"/>
      <c r="W282" s="45"/>
    </row>
    <row r="283" spans="1:23" ht="15.75" x14ac:dyDescent="0.25">
      <c r="A283" s="177" t="str">
        <f t="shared" si="15"/>
        <v xml:space="preserve">105GERARDO BARRIOS </v>
      </c>
      <c r="B283" s="206">
        <v>105</v>
      </c>
      <c r="C283" s="204" t="s">
        <v>262</v>
      </c>
      <c r="D283" s="236" t="s">
        <v>267</v>
      </c>
      <c r="E283" s="224">
        <v>14</v>
      </c>
      <c r="F283" s="224">
        <v>14</v>
      </c>
      <c r="G283" s="224">
        <v>14</v>
      </c>
      <c r="H283" s="224">
        <v>0.19999999999999998</v>
      </c>
      <c r="I283" s="224">
        <v>0.2</v>
      </c>
      <c r="J283" s="224">
        <v>0.2</v>
      </c>
      <c r="L283" s="56" t="str">
        <f t="shared" si="14"/>
        <v>105SENSUNTEPEQUE</v>
      </c>
      <c r="M283" s="206">
        <v>106</v>
      </c>
      <c r="N283" s="204" t="s">
        <v>262</v>
      </c>
      <c r="O283" s="235" t="s">
        <v>268</v>
      </c>
      <c r="P283" s="224">
        <v>55</v>
      </c>
      <c r="Q283" s="224">
        <v>55</v>
      </c>
      <c r="R283" s="224">
        <v>55</v>
      </c>
      <c r="S283" s="224"/>
      <c r="T283" s="224"/>
      <c r="U283" s="224"/>
      <c r="V283" s="104"/>
      <c r="W283" s="45"/>
    </row>
    <row r="284" spans="1:23" ht="15.75" x14ac:dyDescent="0.25">
      <c r="A284" s="177" t="str">
        <f t="shared" si="15"/>
        <v>105SAN FRANCISCO GOTERA</v>
      </c>
      <c r="B284" s="206">
        <v>105</v>
      </c>
      <c r="C284" s="204" t="s">
        <v>182</v>
      </c>
      <c r="D284" s="236" t="s">
        <v>267</v>
      </c>
      <c r="E284" s="224">
        <v>12.25</v>
      </c>
      <c r="F284" s="224">
        <v>12</v>
      </c>
      <c r="G284" s="224">
        <v>13</v>
      </c>
      <c r="H284" s="224">
        <v>0.15</v>
      </c>
      <c r="I284" s="224">
        <v>0.15</v>
      </c>
      <c r="J284" s="224">
        <v>0.15</v>
      </c>
      <c r="L284" s="56" t="str">
        <f t="shared" si="14"/>
        <v xml:space="preserve">106GERARDO BARRIOS </v>
      </c>
      <c r="M284" s="206">
        <v>106</v>
      </c>
      <c r="N284" s="204" t="s">
        <v>229</v>
      </c>
      <c r="O284" s="235" t="s">
        <v>268</v>
      </c>
      <c r="P284" s="224">
        <v>60</v>
      </c>
      <c r="Q284" s="224">
        <v>60</v>
      </c>
      <c r="R284" s="224">
        <v>60</v>
      </c>
      <c r="S284" s="224">
        <v>0.8</v>
      </c>
      <c r="T284" s="224">
        <v>0.8</v>
      </c>
      <c r="U284" s="224">
        <v>0.8</v>
      </c>
      <c r="V284" s="104"/>
      <c r="W284" s="45"/>
    </row>
    <row r="285" spans="1:23" ht="15.75" x14ac:dyDescent="0.25">
      <c r="A285" s="177" t="str">
        <f t="shared" si="15"/>
        <v>105SONSONATE</v>
      </c>
      <c r="B285" s="206">
        <v>105</v>
      </c>
      <c r="C285" s="204" t="s">
        <v>175</v>
      </c>
      <c r="D285" s="236" t="s">
        <v>267</v>
      </c>
      <c r="E285" s="224">
        <v>12</v>
      </c>
      <c r="F285" s="224">
        <v>12</v>
      </c>
      <c r="G285" s="224">
        <v>12</v>
      </c>
      <c r="H285" s="224">
        <v>0.15</v>
      </c>
      <c r="I285" s="224">
        <v>0.15</v>
      </c>
      <c r="J285" s="224">
        <v>0.15</v>
      </c>
      <c r="L285" s="56" t="str">
        <f t="shared" si="14"/>
        <v>106MERCADO CENTRAL</v>
      </c>
      <c r="M285" s="205">
        <v>106</v>
      </c>
      <c r="N285" s="204" t="s">
        <v>174</v>
      </c>
      <c r="O285" s="235" t="s">
        <v>268</v>
      </c>
      <c r="P285" s="224">
        <v>52</v>
      </c>
      <c r="Q285" s="224">
        <v>52</v>
      </c>
      <c r="R285" s="224">
        <v>52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 x14ac:dyDescent="0.25">
      <c r="A286" s="177" t="str">
        <f t="shared" si="15"/>
        <v>105USULUTAN</v>
      </c>
      <c r="B286" s="205">
        <v>105</v>
      </c>
      <c r="C286" s="204" t="s">
        <v>259</v>
      </c>
      <c r="D286" s="236" t="s">
        <v>267</v>
      </c>
      <c r="E286" s="224">
        <v>12.75</v>
      </c>
      <c r="F286" s="224">
        <v>12</v>
      </c>
      <c r="G286" s="224">
        <v>13</v>
      </c>
      <c r="H286" s="224">
        <v>0.19166666666666665</v>
      </c>
      <c r="I286" s="224">
        <v>0.15</v>
      </c>
      <c r="J286" s="224">
        <v>0.2</v>
      </c>
      <c r="L286" s="56" t="str">
        <f t="shared" si="14"/>
        <v>106SAN MIGUEL</v>
      </c>
      <c r="M286" s="206">
        <v>107</v>
      </c>
      <c r="N286" s="204" t="s">
        <v>262</v>
      </c>
      <c r="O286" s="235" t="s">
        <v>300</v>
      </c>
      <c r="P286" s="224">
        <v>35</v>
      </c>
      <c r="Q286" s="224">
        <v>35</v>
      </c>
      <c r="R286" s="224">
        <v>35</v>
      </c>
      <c r="S286" s="224"/>
      <c r="T286" s="224"/>
      <c r="U286" s="224"/>
      <c r="V286" s="104"/>
      <c r="W286" s="45"/>
    </row>
    <row r="287" spans="1:23" ht="15.75" x14ac:dyDescent="0.25">
      <c r="A287" s="177" t="str">
        <f t="shared" si="15"/>
        <v xml:space="preserve">106GERARDO BARRIOS </v>
      </c>
      <c r="B287" s="206">
        <v>106</v>
      </c>
      <c r="C287" s="204" t="s">
        <v>262</v>
      </c>
      <c r="D287" s="236" t="s">
        <v>268</v>
      </c>
      <c r="E287" s="224">
        <v>60</v>
      </c>
      <c r="F287" s="224">
        <v>60</v>
      </c>
      <c r="G287" s="224">
        <v>60</v>
      </c>
      <c r="H287" s="224">
        <v>0.8</v>
      </c>
      <c r="I287" s="224">
        <v>0.8</v>
      </c>
      <c r="J287" s="224">
        <v>0.8</v>
      </c>
      <c r="L287" s="56" t="str">
        <f t="shared" si="14"/>
        <v xml:space="preserve">107GERARDO BARRIOS </v>
      </c>
      <c r="M287" s="206">
        <v>107</v>
      </c>
      <c r="N287" s="204" t="s">
        <v>229</v>
      </c>
      <c r="O287" s="235" t="s">
        <v>300</v>
      </c>
      <c r="P287" s="224">
        <v>45</v>
      </c>
      <c r="Q287" s="224">
        <v>45</v>
      </c>
      <c r="R287" s="224">
        <v>45</v>
      </c>
      <c r="S287" s="224">
        <v>0.6</v>
      </c>
      <c r="T287" s="224">
        <v>0.6</v>
      </c>
      <c r="U287" s="224">
        <v>0.6</v>
      </c>
      <c r="V287" s="104"/>
      <c r="W287" s="45"/>
    </row>
    <row r="288" spans="1:23" ht="15.75" x14ac:dyDescent="0.25">
      <c r="A288" s="177" t="str">
        <f t="shared" si="15"/>
        <v>106MERCADO CENTRAL</v>
      </c>
      <c r="B288" s="206">
        <v>106</v>
      </c>
      <c r="C288" s="204" t="s">
        <v>229</v>
      </c>
      <c r="D288" s="236" t="s">
        <v>268</v>
      </c>
      <c r="E288" s="224">
        <v>55</v>
      </c>
      <c r="F288" s="224">
        <v>55</v>
      </c>
      <c r="G288" s="224">
        <v>55</v>
      </c>
      <c r="H288" s="224"/>
      <c r="I288" s="224"/>
      <c r="J288" s="224"/>
      <c r="L288" s="56" t="str">
        <f t="shared" si="14"/>
        <v>107MERCADO CENTRAL</v>
      </c>
      <c r="M288" s="206">
        <v>107</v>
      </c>
      <c r="N288" s="204" t="s">
        <v>174</v>
      </c>
      <c r="O288" s="235" t="s">
        <v>300</v>
      </c>
      <c r="P288" s="224">
        <v>36</v>
      </c>
      <c r="Q288" s="224">
        <v>36</v>
      </c>
      <c r="R288" s="224">
        <v>36</v>
      </c>
      <c r="S288" s="224">
        <v>0.5</v>
      </c>
      <c r="T288" s="224">
        <v>0.5</v>
      </c>
      <c r="U288" s="224">
        <v>0.5</v>
      </c>
      <c r="V288" s="104"/>
      <c r="W288" s="45"/>
    </row>
    <row r="289" spans="1:23" ht="15.75" x14ac:dyDescent="0.25">
      <c r="A289" s="177" t="str">
        <f t="shared" si="15"/>
        <v>106USULUTAN</v>
      </c>
      <c r="B289" s="205">
        <v>106</v>
      </c>
      <c r="C289" s="204" t="s">
        <v>259</v>
      </c>
      <c r="D289" s="236" t="s">
        <v>268</v>
      </c>
      <c r="E289" s="224"/>
      <c r="F289" s="224"/>
      <c r="G289" s="224"/>
      <c r="H289" s="224">
        <v>1.5</v>
      </c>
      <c r="I289" s="224">
        <v>1.5</v>
      </c>
      <c r="J289" s="224">
        <v>1.5</v>
      </c>
      <c r="L289" s="56" t="str">
        <f t="shared" si="14"/>
        <v>107SAN MIGUEL</v>
      </c>
      <c r="M289" s="205">
        <v>107</v>
      </c>
      <c r="N289" s="204" t="s">
        <v>181</v>
      </c>
      <c r="O289" s="235" t="s">
        <v>300</v>
      </c>
      <c r="P289" s="224">
        <v>55</v>
      </c>
      <c r="Q289" s="224">
        <v>55</v>
      </c>
      <c r="R289" s="224">
        <v>55</v>
      </c>
      <c r="S289" s="224">
        <v>0.96250000000000002</v>
      </c>
      <c r="T289" s="224">
        <v>0.85</v>
      </c>
      <c r="U289" s="224">
        <v>1</v>
      </c>
      <c r="V289" s="104"/>
      <c r="W289" s="45"/>
    </row>
    <row r="290" spans="1:23" ht="15.75" x14ac:dyDescent="0.25">
      <c r="A290" s="177" t="str">
        <f t="shared" si="15"/>
        <v xml:space="preserve">107GERARDO BARRIOS </v>
      </c>
      <c r="B290" s="206">
        <v>107</v>
      </c>
      <c r="C290" s="204" t="s">
        <v>262</v>
      </c>
      <c r="D290" s="236" t="s">
        <v>300</v>
      </c>
      <c r="E290" s="224">
        <v>45</v>
      </c>
      <c r="F290" s="224">
        <v>45</v>
      </c>
      <c r="G290" s="224">
        <v>45</v>
      </c>
      <c r="H290" s="224">
        <v>0.6</v>
      </c>
      <c r="I290" s="224">
        <v>0.6</v>
      </c>
      <c r="J290" s="224">
        <v>0.6</v>
      </c>
      <c r="L290" s="56" t="str">
        <f t="shared" si="14"/>
        <v>107SENSUNTEPEQUE</v>
      </c>
      <c r="M290" s="206">
        <v>109</v>
      </c>
      <c r="N290" s="204" t="s">
        <v>229</v>
      </c>
      <c r="O290" s="235" t="s">
        <v>215</v>
      </c>
      <c r="P290" s="224">
        <v>4.8</v>
      </c>
      <c r="Q290" s="224">
        <v>4.8</v>
      </c>
      <c r="R290" s="224">
        <v>4.8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107MERCADO CENTRAL</v>
      </c>
      <c r="B291" s="206">
        <v>107</v>
      </c>
      <c r="C291" s="204" t="s">
        <v>229</v>
      </c>
      <c r="D291" s="236" t="s">
        <v>300</v>
      </c>
      <c r="E291" s="224">
        <v>35</v>
      </c>
      <c r="F291" s="224">
        <v>35</v>
      </c>
      <c r="G291" s="224">
        <v>35</v>
      </c>
      <c r="H291" s="224"/>
      <c r="I291" s="224"/>
      <c r="J291" s="224"/>
      <c r="L291" s="56" t="str">
        <f t="shared" si="14"/>
        <v>109MERCADO CENTRAL</v>
      </c>
      <c r="M291" s="206">
        <v>109</v>
      </c>
      <c r="N291" s="204" t="s">
        <v>172</v>
      </c>
      <c r="O291" s="235" t="s">
        <v>215</v>
      </c>
      <c r="P291" s="224">
        <v>4.3125</v>
      </c>
      <c r="Q291" s="224">
        <v>4.25</v>
      </c>
      <c r="R291" s="224">
        <v>4.5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>107USULUTAN</v>
      </c>
      <c r="B292" s="205">
        <v>107</v>
      </c>
      <c r="C292" s="204" t="s">
        <v>259</v>
      </c>
      <c r="D292" s="236" t="s">
        <v>300</v>
      </c>
      <c r="E292" s="224"/>
      <c r="F292" s="224"/>
      <c r="G292" s="224"/>
      <c r="H292" s="224">
        <v>1</v>
      </c>
      <c r="I292" s="224">
        <v>1</v>
      </c>
      <c r="J292" s="224">
        <v>1</v>
      </c>
      <c r="L292" s="56" t="str">
        <f t="shared" ref="L292:L323" si="16">+M291&amp;N291</f>
        <v>109SANTA ANA</v>
      </c>
      <c r="M292" s="206">
        <v>109</v>
      </c>
      <c r="N292" s="204" t="s">
        <v>174</v>
      </c>
      <c r="O292" s="235" t="s">
        <v>215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109MERCADO CENTRAL</v>
      </c>
      <c r="B293" s="206">
        <v>109</v>
      </c>
      <c r="C293" s="204" t="s">
        <v>229</v>
      </c>
      <c r="D293" s="236" t="s">
        <v>215</v>
      </c>
      <c r="E293" s="224">
        <v>4.9000000000000004</v>
      </c>
      <c r="F293" s="224">
        <v>4.8</v>
      </c>
      <c r="G293" s="224">
        <v>5</v>
      </c>
      <c r="H293" s="224"/>
      <c r="I293" s="224"/>
      <c r="J293" s="224"/>
      <c r="L293" s="56" t="str">
        <f t="shared" si="16"/>
        <v>109SAN MIGUEL</v>
      </c>
      <c r="M293" s="205">
        <v>109</v>
      </c>
      <c r="N293" s="204" t="s">
        <v>181</v>
      </c>
      <c r="O293" s="235" t="s">
        <v>215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109SAN FRANCISCO GOTERA</v>
      </c>
      <c r="B294" s="206">
        <v>109</v>
      </c>
      <c r="C294" s="204" t="s">
        <v>182</v>
      </c>
      <c r="D294" s="236" t="s">
        <v>215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109SENSUNTEPEQUE</v>
      </c>
      <c r="M294" s="206">
        <v>110</v>
      </c>
      <c r="N294" s="204" t="s">
        <v>229</v>
      </c>
      <c r="O294" s="235" t="s">
        <v>216</v>
      </c>
      <c r="P294" s="224">
        <v>4.75</v>
      </c>
      <c r="Q294" s="224">
        <v>4.75</v>
      </c>
      <c r="R294" s="224">
        <v>4.75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>109SONSONATE</v>
      </c>
      <c r="B295" s="206">
        <v>109</v>
      </c>
      <c r="C295" s="204" t="s">
        <v>175</v>
      </c>
      <c r="D295" s="236" t="s">
        <v>215</v>
      </c>
      <c r="E295" s="224">
        <v>4.2666666666666666</v>
      </c>
      <c r="F295" s="224">
        <v>4.25</v>
      </c>
      <c r="G295" s="224">
        <v>4.3</v>
      </c>
      <c r="H295" s="224"/>
      <c r="I295" s="224"/>
      <c r="J295" s="224"/>
      <c r="L295" s="56" t="str">
        <f t="shared" si="16"/>
        <v>110MERCADO CENTRAL</v>
      </c>
      <c r="M295" s="206">
        <v>110</v>
      </c>
      <c r="N295" s="204" t="s">
        <v>172</v>
      </c>
      <c r="O295" s="235" t="s">
        <v>216</v>
      </c>
      <c r="P295" s="224">
        <v>4.3125</v>
      </c>
      <c r="Q295" s="224">
        <v>4.25</v>
      </c>
      <c r="R295" s="224">
        <v>4.5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109USULUTAN</v>
      </c>
      <c r="B296" s="205">
        <v>109</v>
      </c>
      <c r="C296" s="204" t="s">
        <v>259</v>
      </c>
      <c r="D296" s="236" t="s">
        <v>215</v>
      </c>
      <c r="E296" s="224">
        <v>5</v>
      </c>
      <c r="F296" s="224">
        <v>5</v>
      </c>
      <c r="G296" s="224">
        <v>5</v>
      </c>
      <c r="H296" s="224"/>
      <c r="I296" s="224"/>
      <c r="J296" s="224"/>
      <c r="L296" s="56" t="str">
        <f t="shared" si="16"/>
        <v>110SANTA ANA</v>
      </c>
      <c r="M296" s="206">
        <v>110</v>
      </c>
      <c r="N296" s="204" t="s">
        <v>174</v>
      </c>
      <c r="O296" s="235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110MERCADO CENTRAL</v>
      </c>
      <c r="B297" s="206">
        <v>110</v>
      </c>
      <c r="C297" s="204" t="s">
        <v>229</v>
      </c>
      <c r="D297" s="236" t="s">
        <v>216</v>
      </c>
      <c r="E297" s="224">
        <v>4.75</v>
      </c>
      <c r="F297" s="224">
        <v>4.75</v>
      </c>
      <c r="G297" s="224">
        <v>4.75</v>
      </c>
      <c r="H297" s="224"/>
      <c r="I297" s="224"/>
      <c r="J297" s="224"/>
      <c r="L297" s="56" t="str">
        <f t="shared" si="16"/>
        <v>110SAN MIGUEL</v>
      </c>
      <c r="M297" s="205">
        <v>110</v>
      </c>
      <c r="N297" s="204" t="s">
        <v>181</v>
      </c>
      <c r="O297" s="235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110SAN FRANCISCO GOTERA</v>
      </c>
      <c r="B298" s="206">
        <v>110</v>
      </c>
      <c r="C298" s="204" t="s">
        <v>182</v>
      </c>
      <c r="D298" s="236" t="s">
        <v>216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6"/>
        <v>110SENSUNTEPEQUE</v>
      </c>
      <c r="M298" s="206">
        <v>111</v>
      </c>
      <c r="N298" s="204" t="s">
        <v>229</v>
      </c>
      <c r="O298" s="235" t="s">
        <v>217</v>
      </c>
      <c r="P298" s="224">
        <v>4.6500000000000004</v>
      </c>
      <c r="Q298" s="224">
        <v>4.6500000000000004</v>
      </c>
      <c r="R298" s="224">
        <v>4.6500000000000004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110SONSONATE</v>
      </c>
      <c r="B299" s="206">
        <v>110</v>
      </c>
      <c r="C299" s="204" t="s">
        <v>175</v>
      </c>
      <c r="D299" s="236" t="s">
        <v>216</v>
      </c>
      <c r="E299" s="224">
        <v>4.2666666666666666</v>
      </c>
      <c r="F299" s="224">
        <v>4.25</v>
      </c>
      <c r="G299" s="224">
        <v>4.3</v>
      </c>
      <c r="H299" s="224"/>
      <c r="I299" s="224"/>
      <c r="J299" s="224"/>
      <c r="L299" s="56" t="str">
        <f t="shared" si="16"/>
        <v>111MERCADO CENTRAL</v>
      </c>
      <c r="M299" s="206">
        <v>111</v>
      </c>
      <c r="N299" s="204" t="s">
        <v>172</v>
      </c>
      <c r="O299" s="235" t="s">
        <v>217</v>
      </c>
      <c r="P299" s="224">
        <v>4.3125</v>
      </c>
      <c r="Q299" s="224">
        <v>4.25</v>
      </c>
      <c r="R299" s="224">
        <v>4.5</v>
      </c>
      <c r="S299" s="224"/>
      <c r="T299" s="224"/>
      <c r="U299" s="224"/>
      <c r="V299" s="104"/>
      <c r="W299" s="45"/>
    </row>
    <row r="300" spans="1:23" ht="15.75" x14ac:dyDescent="0.25">
      <c r="A300" s="177" t="str">
        <f t="shared" si="15"/>
        <v>110USULUTAN</v>
      </c>
      <c r="B300" s="205">
        <v>110</v>
      </c>
      <c r="C300" s="204" t="s">
        <v>259</v>
      </c>
      <c r="D300" s="236" t="s">
        <v>216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6"/>
        <v>111SANTA ANA</v>
      </c>
      <c r="M300" s="206">
        <v>111</v>
      </c>
      <c r="N300" s="204" t="s">
        <v>174</v>
      </c>
      <c r="O300" s="235" t="s">
        <v>217</v>
      </c>
      <c r="P300" s="224">
        <v>4.25</v>
      </c>
      <c r="Q300" s="224">
        <v>4</v>
      </c>
      <c r="R300" s="224">
        <v>4.5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111MERCADO CENTRAL</v>
      </c>
      <c r="B301" s="206">
        <v>111</v>
      </c>
      <c r="C301" s="204" t="s">
        <v>229</v>
      </c>
      <c r="D301" s="236" t="s">
        <v>217</v>
      </c>
      <c r="E301" s="224">
        <v>4.5999999999999996</v>
      </c>
      <c r="F301" s="224">
        <v>4.5999999999999996</v>
      </c>
      <c r="G301" s="224">
        <v>4.5999999999999996</v>
      </c>
      <c r="H301" s="224"/>
      <c r="I301" s="224"/>
      <c r="J301" s="224"/>
      <c r="L301" s="56" t="str">
        <f t="shared" si="16"/>
        <v>111SAN MIGUEL</v>
      </c>
      <c r="M301" s="205">
        <v>111</v>
      </c>
      <c r="N301" s="204" t="s">
        <v>181</v>
      </c>
      <c r="O301" s="235" t="s">
        <v>217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111SAN FRANCISCO GOTERA</v>
      </c>
      <c r="B302" s="206">
        <v>111</v>
      </c>
      <c r="C302" s="204" t="s">
        <v>182</v>
      </c>
      <c r="D302" s="236" t="s">
        <v>217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111SENSUNTEPEQUE</v>
      </c>
      <c r="M302" s="206">
        <v>112</v>
      </c>
      <c r="N302" s="204" t="s">
        <v>229</v>
      </c>
      <c r="O302" s="235" t="s">
        <v>218</v>
      </c>
      <c r="P302" s="224">
        <v>3.9</v>
      </c>
      <c r="Q302" s="224">
        <v>3.9</v>
      </c>
      <c r="R302" s="224">
        <v>3.9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111SONSONATE</v>
      </c>
      <c r="B303" s="206">
        <v>111</v>
      </c>
      <c r="C303" s="204" t="s">
        <v>175</v>
      </c>
      <c r="D303" s="236" t="s">
        <v>217</v>
      </c>
      <c r="E303" s="224">
        <v>4.2666666666666666</v>
      </c>
      <c r="F303" s="224">
        <v>4.25</v>
      </c>
      <c r="G303" s="224">
        <v>4.3</v>
      </c>
      <c r="H303" s="224"/>
      <c r="I303" s="224"/>
      <c r="J303" s="224"/>
      <c r="L303" s="56" t="str">
        <f t="shared" si="16"/>
        <v>112MERCADO CENTRAL</v>
      </c>
      <c r="M303" s="206">
        <v>112</v>
      </c>
      <c r="N303" s="204" t="s">
        <v>172</v>
      </c>
      <c r="O303" s="235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111USULUTAN</v>
      </c>
      <c r="B304" s="205">
        <v>111</v>
      </c>
      <c r="C304" s="204" t="s">
        <v>259</v>
      </c>
      <c r="D304" s="236" t="s">
        <v>217</v>
      </c>
      <c r="E304" s="224">
        <v>4.5</v>
      </c>
      <c r="F304" s="224">
        <v>4.5</v>
      </c>
      <c r="G304" s="224">
        <v>4.5</v>
      </c>
      <c r="H304" s="224"/>
      <c r="I304" s="224"/>
      <c r="J304" s="224"/>
      <c r="L304" s="56" t="str">
        <f t="shared" si="16"/>
        <v>112SANTA ANA</v>
      </c>
      <c r="M304" s="206">
        <v>112</v>
      </c>
      <c r="N304" s="204" t="s">
        <v>174</v>
      </c>
      <c r="O304" s="235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112MERCADO CENTRAL</v>
      </c>
      <c r="B305" s="206">
        <v>112</v>
      </c>
      <c r="C305" s="204" t="s">
        <v>229</v>
      </c>
      <c r="D305" s="236" t="s">
        <v>218</v>
      </c>
      <c r="E305" s="224">
        <v>3.9</v>
      </c>
      <c r="F305" s="224">
        <v>3.9</v>
      </c>
      <c r="G305" s="224">
        <v>3.9</v>
      </c>
      <c r="H305" s="224"/>
      <c r="I305" s="224"/>
      <c r="J305" s="224"/>
      <c r="L305" s="56" t="str">
        <f t="shared" si="16"/>
        <v>112SAN MIGUEL</v>
      </c>
      <c r="M305" s="205">
        <v>112</v>
      </c>
      <c r="N305" s="204" t="s">
        <v>181</v>
      </c>
      <c r="O305" s="235" t="s">
        <v>218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112SAN FRANCISCO GOTERA</v>
      </c>
      <c r="B306" s="206">
        <v>112</v>
      </c>
      <c r="C306" s="204" t="s">
        <v>182</v>
      </c>
      <c r="D306" s="236" t="s">
        <v>218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112SENSUNTEPEQUE</v>
      </c>
      <c r="M306" s="206">
        <v>113</v>
      </c>
      <c r="N306" s="204" t="s">
        <v>229</v>
      </c>
      <c r="O306" s="235" t="s">
        <v>219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112SONSONATE</v>
      </c>
      <c r="B307" s="206">
        <v>112</v>
      </c>
      <c r="C307" s="204" t="s">
        <v>175</v>
      </c>
      <c r="D307" s="236" t="s">
        <v>218</v>
      </c>
      <c r="E307" s="224">
        <v>3.75</v>
      </c>
      <c r="F307" s="224">
        <v>3.75</v>
      </c>
      <c r="G307" s="224">
        <v>3.75</v>
      </c>
      <c r="H307" s="224"/>
      <c r="I307" s="224"/>
      <c r="J307" s="224"/>
      <c r="L307" s="56" t="str">
        <f t="shared" si="16"/>
        <v>113MERCADO CENTRAL</v>
      </c>
      <c r="M307" s="206">
        <v>113</v>
      </c>
      <c r="N307" s="204" t="s">
        <v>172</v>
      </c>
      <c r="O307" s="235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112USULUTAN</v>
      </c>
      <c r="B308" s="205">
        <v>112</v>
      </c>
      <c r="C308" s="204" t="s">
        <v>259</v>
      </c>
      <c r="D308" s="236" t="s">
        <v>218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113SANTA ANA</v>
      </c>
      <c r="M308" s="206">
        <v>113</v>
      </c>
      <c r="N308" s="204" t="s">
        <v>174</v>
      </c>
      <c r="O308" s="235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>113MERCADO CENTRAL</v>
      </c>
      <c r="B309" s="206">
        <v>113</v>
      </c>
      <c r="C309" s="204" t="s">
        <v>229</v>
      </c>
      <c r="D309" s="236" t="s">
        <v>219</v>
      </c>
      <c r="E309" s="224">
        <v>3.9</v>
      </c>
      <c r="F309" s="224">
        <v>3.9</v>
      </c>
      <c r="G309" s="224">
        <v>3.9</v>
      </c>
      <c r="H309" s="224"/>
      <c r="I309" s="224"/>
      <c r="J309" s="224"/>
      <c r="L309" s="56" t="str">
        <f t="shared" si="16"/>
        <v>113SAN MIGUEL</v>
      </c>
      <c r="M309" s="205">
        <v>113</v>
      </c>
      <c r="N309" s="204" t="s">
        <v>181</v>
      </c>
      <c r="O309" s="235" t="s">
        <v>219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113SAN FRANCISCO GOTERA</v>
      </c>
      <c r="B310" s="206">
        <v>113</v>
      </c>
      <c r="C310" s="204" t="s">
        <v>182</v>
      </c>
      <c r="D310" s="236" t="s">
        <v>219</v>
      </c>
      <c r="E310" s="224">
        <v>3.875</v>
      </c>
      <c r="F310" s="224">
        <v>3.75</v>
      </c>
      <c r="G310" s="224">
        <v>4</v>
      </c>
      <c r="H310" s="224"/>
      <c r="I310" s="224"/>
      <c r="J310" s="224"/>
      <c r="L310" s="56" t="str">
        <f t="shared" si="16"/>
        <v>113SENSUNTEPEQUE</v>
      </c>
      <c r="M310" s="206">
        <v>114</v>
      </c>
      <c r="N310" s="204" t="s">
        <v>229</v>
      </c>
      <c r="O310" s="235" t="s">
        <v>220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113SONSONATE</v>
      </c>
      <c r="B311" s="206">
        <v>113</v>
      </c>
      <c r="C311" s="204" t="s">
        <v>175</v>
      </c>
      <c r="D311" s="236" t="s">
        <v>219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114MERCADO CENTRAL</v>
      </c>
      <c r="M311" s="206">
        <v>114</v>
      </c>
      <c r="N311" s="204" t="s">
        <v>172</v>
      </c>
      <c r="O311" s="235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113USULUTAN</v>
      </c>
      <c r="B312" s="205">
        <v>113</v>
      </c>
      <c r="C312" s="204" t="s">
        <v>259</v>
      </c>
      <c r="D312" s="236" t="s">
        <v>219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6"/>
        <v>114SANTA ANA</v>
      </c>
      <c r="M312" s="206">
        <v>114</v>
      </c>
      <c r="N312" s="204" t="s">
        <v>174</v>
      </c>
      <c r="O312" s="235" t="s">
        <v>220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114MERCADO CENTRAL</v>
      </c>
      <c r="B313" s="206">
        <v>114</v>
      </c>
      <c r="C313" s="204" t="s">
        <v>229</v>
      </c>
      <c r="D313" s="236" t="s">
        <v>220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114SAN MIGUEL</v>
      </c>
      <c r="M313" s="205">
        <v>114</v>
      </c>
      <c r="N313" s="204" t="s">
        <v>181</v>
      </c>
      <c r="O313" s="235" t="s">
        <v>220</v>
      </c>
      <c r="P313" s="224">
        <v>4.5</v>
      </c>
      <c r="Q313" s="224">
        <v>4.5</v>
      </c>
      <c r="R313" s="224">
        <v>4.5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114SAN FRANCISCO GOTERA</v>
      </c>
      <c r="B314" s="206">
        <v>114</v>
      </c>
      <c r="C314" s="204" t="s">
        <v>182</v>
      </c>
      <c r="D314" s="236" t="s">
        <v>220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114SENSUNTEPEQUE</v>
      </c>
      <c r="M314" s="206">
        <v>115</v>
      </c>
      <c r="N314" s="204" t="s">
        <v>229</v>
      </c>
      <c r="O314" s="235" t="s">
        <v>221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114SONSONATE</v>
      </c>
      <c r="B315" s="206">
        <v>114</v>
      </c>
      <c r="C315" s="204" t="s">
        <v>175</v>
      </c>
      <c r="D315" s="236" t="s">
        <v>220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115MERCADO CENTRAL</v>
      </c>
      <c r="M315" s="206">
        <v>115</v>
      </c>
      <c r="N315" s="204" t="s">
        <v>172</v>
      </c>
      <c r="O315" s="235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114USULUTAN</v>
      </c>
      <c r="B316" s="205">
        <v>114</v>
      </c>
      <c r="C316" s="204" t="s">
        <v>259</v>
      </c>
      <c r="D316" s="236" t="s">
        <v>220</v>
      </c>
      <c r="E316" s="224">
        <v>4.5</v>
      </c>
      <c r="F316" s="224">
        <v>4.5</v>
      </c>
      <c r="G316" s="224">
        <v>4.5</v>
      </c>
      <c r="H316" s="224"/>
      <c r="I316" s="224"/>
      <c r="J316" s="224"/>
      <c r="L316" s="56" t="str">
        <f t="shared" si="16"/>
        <v>115SANTA ANA</v>
      </c>
      <c r="M316" s="206">
        <v>115</v>
      </c>
      <c r="N316" s="204" t="s">
        <v>174</v>
      </c>
      <c r="O316" s="235" t="s">
        <v>221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115MERCADO CENTRAL</v>
      </c>
      <c r="B317" s="206">
        <v>115</v>
      </c>
      <c r="C317" s="204" t="s">
        <v>229</v>
      </c>
      <c r="D317" s="236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115SAN MIGUEL</v>
      </c>
      <c r="M317" s="205">
        <v>115</v>
      </c>
      <c r="N317" s="204" t="s">
        <v>181</v>
      </c>
      <c r="O317" s="235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115SAN FRANCISCO GOTERA</v>
      </c>
      <c r="B318" s="206">
        <v>115</v>
      </c>
      <c r="C318" s="204" t="s">
        <v>182</v>
      </c>
      <c r="D318" s="236" t="s">
        <v>221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115SENSUNTEPEQUE</v>
      </c>
      <c r="M318" s="206">
        <v>116</v>
      </c>
      <c r="N318" s="204" t="s">
        <v>229</v>
      </c>
      <c r="O318" s="235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115SONSONATE</v>
      </c>
      <c r="B319" s="206">
        <v>115</v>
      </c>
      <c r="C319" s="204" t="s">
        <v>175</v>
      </c>
      <c r="D319" s="236" t="s">
        <v>221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116MERCADO CENTRAL</v>
      </c>
      <c r="M319" s="206">
        <v>116</v>
      </c>
      <c r="N319" s="204" t="s">
        <v>172</v>
      </c>
      <c r="O319" s="235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115USULUTAN</v>
      </c>
      <c r="B320" s="205">
        <v>115</v>
      </c>
      <c r="C320" s="204" t="s">
        <v>259</v>
      </c>
      <c r="D320" s="236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116SANTA ANA</v>
      </c>
      <c r="M320" s="206">
        <v>116</v>
      </c>
      <c r="N320" s="204" t="s">
        <v>174</v>
      </c>
      <c r="O320" s="235" t="s">
        <v>222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116MERCADO CENTRAL</v>
      </c>
      <c r="B321" s="206">
        <v>116</v>
      </c>
      <c r="C321" s="204" t="s">
        <v>229</v>
      </c>
      <c r="D321" s="236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116SAN MIGUEL</v>
      </c>
      <c r="M321" s="205">
        <v>116</v>
      </c>
      <c r="N321" s="204" t="s">
        <v>181</v>
      </c>
      <c r="O321" s="235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116SAN FRANCISCO GOTERA</v>
      </c>
      <c r="B322" s="206">
        <v>116</v>
      </c>
      <c r="C322" s="204" t="s">
        <v>182</v>
      </c>
      <c r="D322" s="236" t="s">
        <v>222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6"/>
        <v>116SENSUNTEPEQUE</v>
      </c>
      <c r="M322" s="206">
        <v>119</v>
      </c>
      <c r="N322" s="204" t="s">
        <v>229</v>
      </c>
      <c r="O322" s="235" t="s">
        <v>144</v>
      </c>
      <c r="P322" s="224">
        <v>5</v>
      </c>
      <c r="Q322" s="224">
        <v>5</v>
      </c>
      <c r="R322" s="224">
        <v>5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116SONSONATE</v>
      </c>
      <c r="B323" s="206">
        <v>116</v>
      </c>
      <c r="C323" s="204" t="s">
        <v>175</v>
      </c>
      <c r="D323" s="236" t="s">
        <v>222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119MERCADO CENTRAL</v>
      </c>
      <c r="M323" s="206">
        <v>119</v>
      </c>
      <c r="N323" s="204" t="s">
        <v>172</v>
      </c>
      <c r="O323" s="235" t="s">
        <v>144</v>
      </c>
      <c r="P323" s="224">
        <v>4.75</v>
      </c>
      <c r="Q323" s="224">
        <v>4.75</v>
      </c>
      <c r="R323" s="224">
        <v>4.75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116USULUTAN</v>
      </c>
      <c r="B324" s="205">
        <v>116</v>
      </c>
      <c r="C324" s="204" t="s">
        <v>259</v>
      </c>
      <c r="D324" s="236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119SANTA ANA</v>
      </c>
      <c r="M324" s="206">
        <v>119</v>
      </c>
      <c r="N324" s="204" t="s">
        <v>174</v>
      </c>
      <c r="O324" s="235" t="s">
        <v>144</v>
      </c>
      <c r="P324" s="224">
        <v>6</v>
      </c>
      <c r="Q324" s="224">
        <v>6</v>
      </c>
      <c r="R324" s="224">
        <v>6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119MERCADO CENTRAL</v>
      </c>
      <c r="B325" s="206">
        <v>119</v>
      </c>
      <c r="C325" s="204" t="s">
        <v>229</v>
      </c>
      <c r="D325" s="236" t="s">
        <v>144</v>
      </c>
      <c r="E325" s="224">
        <v>5.5</v>
      </c>
      <c r="F325" s="224">
        <v>5</v>
      </c>
      <c r="G325" s="224">
        <v>6</v>
      </c>
      <c r="H325" s="224"/>
      <c r="I325" s="224"/>
      <c r="J325" s="224"/>
      <c r="L325" s="56" t="str">
        <f t="shared" si="17"/>
        <v>119SAN MIGUEL</v>
      </c>
      <c r="M325" s="205">
        <v>119</v>
      </c>
      <c r="N325" s="204" t="s">
        <v>181</v>
      </c>
      <c r="O325" s="235" t="s">
        <v>144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119SAN FRANCISCO GOTERA</v>
      </c>
      <c r="B326" s="206">
        <v>119</v>
      </c>
      <c r="C326" s="204" t="s">
        <v>182</v>
      </c>
      <c r="D326" s="236" t="s">
        <v>144</v>
      </c>
      <c r="E326" s="224">
        <v>6.666666666666667</v>
      </c>
      <c r="F326" s="224">
        <v>6.5</v>
      </c>
      <c r="G326" s="224">
        <v>7</v>
      </c>
      <c r="H326" s="224"/>
      <c r="I326" s="224"/>
      <c r="J326" s="224"/>
      <c r="L326" s="56" t="str">
        <f t="shared" si="17"/>
        <v>119SENSUNTEPEQUE</v>
      </c>
      <c r="M326" s="206">
        <v>120</v>
      </c>
      <c r="N326" s="204" t="s">
        <v>229</v>
      </c>
      <c r="O326" s="235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119SONSONATE</v>
      </c>
      <c r="B327" s="206">
        <v>119</v>
      </c>
      <c r="C327" s="204" t="s">
        <v>175</v>
      </c>
      <c r="D327" s="236" t="s">
        <v>144</v>
      </c>
      <c r="E327" s="224">
        <v>5</v>
      </c>
      <c r="F327" s="224">
        <v>5</v>
      </c>
      <c r="G327" s="224">
        <v>5</v>
      </c>
      <c r="H327" s="224"/>
      <c r="I327" s="224"/>
      <c r="J327" s="224"/>
      <c r="L327" s="56" t="str">
        <f t="shared" si="17"/>
        <v>120MERCADO CENTRAL</v>
      </c>
      <c r="M327" s="206">
        <v>120</v>
      </c>
      <c r="N327" s="204" t="s">
        <v>172</v>
      </c>
      <c r="O327" s="235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119USULUTAN</v>
      </c>
      <c r="B328" s="205">
        <v>119</v>
      </c>
      <c r="C328" s="204" t="s">
        <v>259</v>
      </c>
      <c r="D328" s="236" t="s">
        <v>144</v>
      </c>
      <c r="E328" s="224">
        <v>6</v>
      </c>
      <c r="F328" s="224">
        <v>6</v>
      </c>
      <c r="G328" s="224">
        <v>6</v>
      </c>
      <c r="H328" s="224"/>
      <c r="I328" s="224"/>
      <c r="J328" s="224"/>
      <c r="L328" s="56" t="str">
        <f t="shared" si="17"/>
        <v>120SANTA ANA</v>
      </c>
      <c r="M328" s="206">
        <v>120</v>
      </c>
      <c r="N328" s="204" t="s">
        <v>174</v>
      </c>
      <c r="O328" s="235" t="s">
        <v>145</v>
      </c>
      <c r="P328" s="224">
        <v>3.375</v>
      </c>
      <c r="Q328" s="224">
        <v>3.25</v>
      </c>
      <c r="R328" s="224">
        <v>3.5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120MERCADO CENTRAL</v>
      </c>
      <c r="B329" s="206">
        <v>120</v>
      </c>
      <c r="C329" s="204" t="s">
        <v>229</v>
      </c>
      <c r="D329" s="236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120SAN MIGUEL</v>
      </c>
      <c r="M329" s="205">
        <v>120</v>
      </c>
      <c r="N329" s="204" t="s">
        <v>181</v>
      </c>
      <c r="O329" s="235" t="s">
        <v>145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120SAN FRANCISCO GOTERA</v>
      </c>
      <c r="B330" s="206">
        <v>120</v>
      </c>
      <c r="C330" s="204" t="s">
        <v>182</v>
      </c>
      <c r="D330" s="236" t="s">
        <v>145</v>
      </c>
      <c r="E330" s="224">
        <v>3.4166666666666665</v>
      </c>
      <c r="F330" s="224">
        <v>3.25</v>
      </c>
      <c r="G330" s="224">
        <v>3.5</v>
      </c>
      <c r="H330" s="224"/>
      <c r="I330" s="224"/>
      <c r="J330" s="224"/>
      <c r="L330" s="56" t="str">
        <f t="shared" si="17"/>
        <v>120SENSUNTEPEQUE</v>
      </c>
      <c r="M330" s="206">
        <v>121</v>
      </c>
      <c r="N330" s="204" t="s">
        <v>229</v>
      </c>
      <c r="O330" s="235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120SONSONATE</v>
      </c>
      <c r="B331" s="206">
        <v>120</v>
      </c>
      <c r="C331" s="204" t="s">
        <v>175</v>
      </c>
      <c r="D331" s="236" t="s">
        <v>145</v>
      </c>
      <c r="E331" s="224">
        <v>2.9166666666666665</v>
      </c>
      <c r="F331" s="224">
        <v>2.75</v>
      </c>
      <c r="G331" s="224">
        <v>3</v>
      </c>
      <c r="H331" s="224"/>
      <c r="I331" s="224"/>
      <c r="J331" s="224"/>
      <c r="L331" s="56" t="str">
        <f t="shared" si="17"/>
        <v>121MERCADO CENTRAL</v>
      </c>
      <c r="M331" s="206">
        <v>121</v>
      </c>
      <c r="N331" s="204" t="s">
        <v>172</v>
      </c>
      <c r="O331" s="235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120USULUTAN</v>
      </c>
      <c r="B332" s="205">
        <v>120</v>
      </c>
      <c r="C332" s="204" t="s">
        <v>259</v>
      </c>
      <c r="D332" s="236" t="s">
        <v>145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121SANTA ANA</v>
      </c>
      <c r="M332" s="206">
        <v>121</v>
      </c>
      <c r="N332" s="204" t="s">
        <v>174</v>
      </c>
      <c r="O332" s="235" t="s">
        <v>146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121MERCADO CENTRAL</v>
      </c>
      <c r="B333" s="206">
        <v>121</v>
      </c>
      <c r="C333" s="204" t="s">
        <v>229</v>
      </c>
      <c r="D333" s="236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121SAN MIGUEL</v>
      </c>
      <c r="M333" s="205">
        <v>121</v>
      </c>
      <c r="N333" s="204" t="s">
        <v>181</v>
      </c>
      <c r="O333" s="235" t="s">
        <v>146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121SAN FRANCISCO GOTERA</v>
      </c>
      <c r="B334" s="206">
        <v>121</v>
      </c>
      <c r="C334" s="204" t="s">
        <v>182</v>
      </c>
      <c r="D334" s="236" t="s">
        <v>146</v>
      </c>
      <c r="E334" s="224">
        <v>3.4166666666666665</v>
      </c>
      <c r="F334" s="224">
        <v>3.25</v>
      </c>
      <c r="G334" s="224">
        <v>3.5</v>
      </c>
      <c r="H334" s="224"/>
      <c r="I334" s="224"/>
      <c r="J334" s="224"/>
      <c r="L334" s="56" t="str">
        <f t="shared" si="17"/>
        <v>121SENSUNTEPEQUE</v>
      </c>
      <c r="M334" s="206">
        <v>122</v>
      </c>
      <c r="N334" s="204" t="s">
        <v>229</v>
      </c>
      <c r="O334" s="235" t="s">
        <v>155</v>
      </c>
      <c r="P334" s="224">
        <v>2.7</v>
      </c>
      <c r="Q334" s="224">
        <v>2.7</v>
      </c>
      <c r="R334" s="224">
        <v>2.7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121SONSONATE</v>
      </c>
      <c r="B335" s="206">
        <v>121</v>
      </c>
      <c r="C335" s="204" t="s">
        <v>175</v>
      </c>
      <c r="D335" s="236" t="s">
        <v>146</v>
      </c>
      <c r="E335" s="224">
        <v>2.8666666666666667</v>
      </c>
      <c r="F335" s="224">
        <v>2.6</v>
      </c>
      <c r="G335" s="224">
        <v>3</v>
      </c>
      <c r="H335" s="224"/>
      <c r="I335" s="224"/>
      <c r="J335" s="224"/>
      <c r="L335" s="56" t="str">
        <f t="shared" si="17"/>
        <v>122MERCADO CENTRAL</v>
      </c>
      <c r="M335" s="206">
        <v>122</v>
      </c>
      <c r="N335" s="204" t="s">
        <v>172</v>
      </c>
      <c r="O335" s="235" t="s">
        <v>155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121USULUTAN</v>
      </c>
      <c r="B336" s="205">
        <v>121</v>
      </c>
      <c r="C336" s="204" t="s">
        <v>259</v>
      </c>
      <c r="D336" s="236" t="s">
        <v>146</v>
      </c>
      <c r="E336" s="224">
        <v>3.5</v>
      </c>
      <c r="F336" s="224">
        <v>3.5</v>
      </c>
      <c r="G336" s="224">
        <v>3.5</v>
      </c>
      <c r="H336" s="224"/>
      <c r="I336" s="224"/>
      <c r="J336" s="224"/>
      <c r="L336" s="56" t="str">
        <f t="shared" si="17"/>
        <v>122SANTA ANA</v>
      </c>
      <c r="M336" s="206">
        <v>122</v>
      </c>
      <c r="N336" s="204" t="s">
        <v>174</v>
      </c>
      <c r="O336" s="235" t="s">
        <v>155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122MERCADO CENTRAL</v>
      </c>
      <c r="B337" s="206">
        <v>122</v>
      </c>
      <c r="C337" s="204" t="s">
        <v>229</v>
      </c>
      <c r="D337" s="236" t="s">
        <v>155</v>
      </c>
      <c r="E337" s="224">
        <v>2.6500000000000004</v>
      </c>
      <c r="F337" s="224">
        <v>2.6</v>
      </c>
      <c r="G337" s="224">
        <v>2.7</v>
      </c>
      <c r="H337" s="224"/>
      <c r="I337" s="224"/>
      <c r="J337" s="224"/>
      <c r="L337" s="56" t="str">
        <f t="shared" si="17"/>
        <v>122SAN MIGUEL</v>
      </c>
      <c r="M337" s="205">
        <v>122</v>
      </c>
      <c r="N337" s="204" t="s">
        <v>181</v>
      </c>
      <c r="O337" s="235" t="s">
        <v>155</v>
      </c>
      <c r="P337" s="224">
        <v>3.5</v>
      </c>
      <c r="Q337" s="224">
        <v>3.5</v>
      </c>
      <c r="R337" s="224">
        <v>3.5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122SAN FRANCISCO GOTERA</v>
      </c>
      <c r="B338" s="206">
        <v>122</v>
      </c>
      <c r="C338" s="204" t="s">
        <v>182</v>
      </c>
      <c r="D338" s="236" t="s">
        <v>155</v>
      </c>
      <c r="E338" s="224">
        <v>3.1666666666666665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122SENSUNTEPEQUE</v>
      </c>
      <c r="M338" s="205">
        <v>123</v>
      </c>
      <c r="N338" s="204" t="s">
        <v>229</v>
      </c>
      <c r="O338" s="235" t="s">
        <v>301</v>
      </c>
      <c r="P338" s="224">
        <v>1.5</v>
      </c>
      <c r="Q338" s="224">
        <v>1.5</v>
      </c>
      <c r="R338" s="224">
        <v>1.5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122SONSONATE</v>
      </c>
      <c r="B339" s="206">
        <v>122</v>
      </c>
      <c r="C339" s="204" t="s">
        <v>175</v>
      </c>
      <c r="D339" s="236" t="s">
        <v>155</v>
      </c>
      <c r="E339" s="224">
        <v>2.8666666666666667</v>
      </c>
      <c r="F339" s="224">
        <v>2.6</v>
      </c>
      <c r="G339" s="224">
        <v>3</v>
      </c>
      <c r="H339" s="224"/>
      <c r="I339" s="224"/>
      <c r="J339" s="224"/>
      <c r="L339" s="56" t="str">
        <f t="shared" si="17"/>
        <v>123MERCADO CENTRAL</v>
      </c>
      <c r="M339" s="206">
        <v>124</v>
      </c>
      <c r="N339" s="204" t="s">
        <v>229</v>
      </c>
      <c r="O339" s="235" t="s">
        <v>147</v>
      </c>
      <c r="P339" s="224">
        <v>1.25</v>
      </c>
      <c r="Q339" s="224">
        <v>1.25</v>
      </c>
      <c r="R339" s="224">
        <v>1.25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122USULUTAN</v>
      </c>
      <c r="B340" s="205">
        <v>122</v>
      </c>
      <c r="C340" s="204" t="s">
        <v>259</v>
      </c>
      <c r="D340" s="236" t="s">
        <v>155</v>
      </c>
      <c r="E340" s="224">
        <v>3.5</v>
      </c>
      <c r="F340" s="224">
        <v>3.5</v>
      </c>
      <c r="G340" s="224">
        <v>3.5</v>
      </c>
      <c r="H340" s="224"/>
      <c r="I340" s="224"/>
      <c r="J340" s="224"/>
      <c r="L340" s="56" t="str">
        <f t="shared" si="17"/>
        <v>124MERCADO CENTRAL</v>
      </c>
      <c r="M340" s="206">
        <v>124</v>
      </c>
      <c r="N340" s="204" t="s">
        <v>172</v>
      </c>
      <c r="O340" s="235" t="s">
        <v>147</v>
      </c>
      <c r="P340" s="224">
        <v>1.4</v>
      </c>
      <c r="Q340" s="224">
        <v>1.4</v>
      </c>
      <c r="R340" s="224">
        <v>1.4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123MERCADO CENTRAL</v>
      </c>
      <c r="B341" s="205">
        <v>123</v>
      </c>
      <c r="C341" s="204" t="s">
        <v>229</v>
      </c>
      <c r="D341" s="236" t="s">
        <v>301</v>
      </c>
      <c r="E341" s="224">
        <v>1.45</v>
      </c>
      <c r="F341" s="224">
        <v>1.4</v>
      </c>
      <c r="G341" s="224">
        <v>1.5</v>
      </c>
      <c r="H341" s="224"/>
      <c r="I341" s="224"/>
      <c r="J341" s="224"/>
      <c r="L341" s="56" t="str">
        <f t="shared" si="17"/>
        <v>124SANTA ANA</v>
      </c>
      <c r="M341" s="206">
        <v>124</v>
      </c>
      <c r="N341" s="204" t="s">
        <v>174</v>
      </c>
      <c r="O341" s="235" t="s">
        <v>147</v>
      </c>
      <c r="P341" s="224">
        <v>1.2324999999999999</v>
      </c>
      <c r="Q341" s="224">
        <v>1.18</v>
      </c>
      <c r="R341" s="224">
        <v>1.25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8"/>
        <v>124MERCADO CENTRAL</v>
      </c>
      <c r="B342" s="206">
        <v>124</v>
      </c>
      <c r="C342" s="204" t="s">
        <v>229</v>
      </c>
      <c r="D342" s="236" t="s">
        <v>147</v>
      </c>
      <c r="E342" s="224">
        <v>1.2749999999999999</v>
      </c>
      <c r="F342" s="224">
        <v>1.25</v>
      </c>
      <c r="G342" s="224">
        <v>1.3</v>
      </c>
      <c r="H342" s="224"/>
      <c r="I342" s="224"/>
      <c r="J342" s="224"/>
      <c r="L342" s="56" t="str">
        <f t="shared" si="17"/>
        <v>124SAN MIGUEL</v>
      </c>
      <c r="M342" s="205">
        <v>124</v>
      </c>
      <c r="N342" s="204" t="s">
        <v>181</v>
      </c>
      <c r="O342" s="235" t="s">
        <v>147</v>
      </c>
      <c r="P342" s="224">
        <v>1.2666666666666666</v>
      </c>
      <c r="Q342" s="224">
        <v>1.2</v>
      </c>
      <c r="R342" s="224">
        <v>1.3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124SAN FRANCISCO GOTERA</v>
      </c>
      <c r="B343" s="206">
        <v>124</v>
      </c>
      <c r="C343" s="204" t="s">
        <v>182</v>
      </c>
      <c r="D343" s="236" t="s">
        <v>147</v>
      </c>
      <c r="E343" s="224">
        <v>1.2875000000000001</v>
      </c>
      <c r="F343" s="224">
        <v>1.25</v>
      </c>
      <c r="G343" s="224">
        <v>1.35</v>
      </c>
      <c r="H343" s="224"/>
      <c r="I343" s="224"/>
      <c r="J343" s="224"/>
      <c r="L343" s="56" t="str">
        <f t="shared" si="17"/>
        <v>124SENSUNTEPEQUE</v>
      </c>
      <c r="M343" s="206">
        <v>125</v>
      </c>
      <c r="N343" s="204" t="s">
        <v>229</v>
      </c>
      <c r="O343" s="235" t="s">
        <v>148</v>
      </c>
      <c r="P343" s="224">
        <v>1.75</v>
      </c>
      <c r="Q343" s="224">
        <v>1.75</v>
      </c>
      <c r="R343" s="224">
        <v>1.75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124SONSONATE</v>
      </c>
      <c r="B344" s="206">
        <v>124</v>
      </c>
      <c r="C344" s="204" t="s">
        <v>175</v>
      </c>
      <c r="D344" s="236" t="s">
        <v>147</v>
      </c>
      <c r="E344" s="224">
        <v>1.4</v>
      </c>
      <c r="F344" s="224">
        <v>1.4</v>
      </c>
      <c r="G344" s="224">
        <v>1.4</v>
      </c>
      <c r="H344" s="224"/>
      <c r="I344" s="224"/>
      <c r="J344" s="224"/>
      <c r="L344" s="56" t="str">
        <f t="shared" si="17"/>
        <v>125MERCADO CENTRAL</v>
      </c>
      <c r="M344" s="206">
        <v>125</v>
      </c>
      <c r="N344" s="204" t="s">
        <v>172</v>
      </c>
      <c r="O344" s="235" t="s">
        <v>148</v>
      </c>
      <c r="P344" s="224">
        <v>1.9</v>
      </c>
      <c r="Q344" s="224">
        <v>1.9</v>
      </c>
      <c r="R344" s="224">
        <v>1.9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124USULUTAN</v>
      </c>
      <c r="B345" s="205">
        <v>124</v>
      </c>
      <c r="C345" s="204" t="s">
        <v>259</v>
      </c>
      <c r="D345" s="236" t="s">
        <v>147</v>
      </c>
      <c r="E345" s="224">
        <v>1.2999999999999998</v>
      </c>
      <c r="F345" s="224">
        <v>1.25</v>
      </c>
      <c r="G345" s="224">
        <v>1.35</v>
      </c>
      <c r="H345" s="224"/>
      <c r="I345" s="224"/>
      <c r="J345" s="224"/>
      <c r="L345" s="56" t="str">
        <f t="shared" si="17"/>
        <v>125SANTA ANA</v>
      </c>
      <c r="M345" s="206">
        <v>125</v>
      </c>
      <c r="N345" s="204" t="s">
        <v>174</v>
      </c>
      <c r="O345" s="235" t="s">
        <v>148</v>
      </c>
      <c r="P345" s="224">
        <v>2</v>
      </c>
      <c r="Q345" s="224">
        <v>2</v>
      </c>
      <c r="R345" s="224">
        <v>2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125MERCADO CENTRAL</v>
      </c>
      <c r="B346" s="206">
        <v>125</v>
      </c>
      <c r="C346" s="204" t="s">
        <v>229</v>
      </c>
      <c r="D346" s="236" t="s">
        <v>148</v>
      </c>
      <c r="E346" s="224">
        <v>1.7250000000000001</v>
      </c>
      <c r="F346" s="224">
        <v>1.7</v>
      </c>
      <c r="G346" s="224">
        <v>1.75</v>
      </c>
      <c r="H346" s="224"/>
      <c r="I346" s="224"/>
      <c r="J346" s="224"/>
      <c r="L346" s="56" t="str">
        <f t="shared" si="17"/>
        <v>125SAN MIGUEL</v>
      </c>
      <c r="M346" s="205">
        <v>125</v>
      </c>
      <c r="N346" s="204" t="s">
        <v>181</v>
      </c>
      <c r="O346" s="235" t="s">
        <v>148</v>
      </c>
      <c r="P346" s="224">
        <v>1.8499999999999999</v>
      </c>
      <c r="Q346" s="224">
        <v>1.75</v>
      </c>
      <c r="R346" s="224">
        <v>1.9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125SAN FRANCISCO GOTERA</v>
      </c>
      <c r="B347" s="206">
        <v>125</v>
      </c>
      <c r="C347" s="204" t="s">
        <v>182</v>
      </c>
      <c r="D347" s="236" t="s">
        <v>148</v>
      </c>
      <c r="E347" s="224">
        <v>2.1</v>
      </c>
      <c r="F347" s="224">
        <v>2</v>
      </c>
      <c r="G347" s="224">
        <v>2.25</v>
      </c>
      <c r="H347" s="224"/>
      <c r="I347" s="224"/>
      <c r="J347" s="224"/>
      <c r="L347" s="56" t="str">
        <f t="shared" si="17"/>
        <v>125SENSUNTEPEQUE</v>
      </c>
      <c r="M347" s="206">
        <v>126</v>
      </c>
      <c r="N347" s="204" t="s">
        <v>229</v>
      </c>
      <c r="O347" s="235" t="s">
        <v>269</v>
      </c>
      <c r="P347" s="224">
        <v>4.75</v>
      </c>
      <c r="Q347" s="224">
        <v>4.75</v>
      </c>
      <c r="R347" s="224">
        <v>4.75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125SONSONATE</v>
      </c>
      <c r="B348" s="206">
        <v>125</v>
      </c>
      <c r="C348" s="204" t="s">
        <v>175</v>
      </c>
      <c r="D348" s="236" t="s">
        <v>148</v>
      </c>
      <c r="E348" s="224">
        <v>1.9</v>
      </c>
      <c r="F348" s="224">
        <v>1.9</v>
      </c>
      <c r="G348" s="224">
        <v>1.9</v>
      </c>
      <c r="H348" s="224"/>
      <c r="I348" s="224"/>
      <c r="J348" s="224"/>
      <c r="L348" s="56" t="str">
        <f t="shared" si="17"/>
        <v>126MERCADO CENTRAL</v>
      </c>
      <c r="M348" s="206">
        <v>126</v>
      </c>
      <c r="N348" s="204" t="s">
        <v>172</v>
      </c>
      <c r="O348" s="235" t="s">
        <v>269</v>
      </c>
      <c r="P348" s="224">
        <v>4.625</v>
      </c>
      <c r="Q348" s="224">
        <v>4.5</v>
      </c>
      <c r="R348" s="224">
        <v>4.75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125USULUTAN</v>
      </c>
      <c r="B349" s="205">
        <v>125</v>
      </c>
      <c r="C349" s="204" t="s">
        <v>259</v>
      </c>
      <c r="D349" s="236" t="s">
        <v>148</v>
      </c>
      <c r="E349" s="224">
        <v>2.0499999999999998</v>
      </c>
      <c r="F349" s="224">
        <v>2</v>
      </c>
      <c r="G349" s="224">
        <v>2.1</v>
      </c>
      <c r="H349" s="224"/>
      <c r="I349" s="224"/>
      <c r="J349" s="224"/>
      <c r="L349" s="56" t="str">
        <f t="shared" si="17"/>
        <v>126SANTA ANA</v>
      </c>
      <c r="M349" s="206">
        <v>126</v>
      </c>
      <c r="N349" s="204" t="s">
        <v>174</v>
      </c>
      <c r="O349" s="235" t="s">
        <v>269</v>
      </c>
      <c r="P349" s="224">
        <v>4.8666666666666663</v>
      </c>
      <c r="Q349" s="224">
        <v>4.75</v>
      </c>
      <c r="R349" s="224">
        <v>5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126MERCADO CENTRAL</v>
      </c>
      <c r="B350" s="206">
        <v>126</v>
      </c>
      <c r="C350" s="204" t="s">
        <v>229</v>
      </c>
      <c r="D350" s="236" t="s">
        <v>269</v>
      </c>
      <c r="E350" s="224">
        <v>4.75</v>
      </c>
      <c r="F350" s="224">
        <v>4.7</v>
      </c>
      <c r="G350" s="224">
        <v>4.8</v>
      </c>
      <c r="H350" s="224"/>
      <c r="I350" s="224"/>
      <c r="J350" s="224"/>
      <c r="L350" s="56" t="str">
        <f t="shared" si="17"/>
        <v>126SAN MIGUEL</v>
      </c>
      <c r="M350" s="205">
        <v>126</v>
      </c>
      <c r="N350" s="204" t="s">
        <v>181</v>
      </c>
      <c r="O350" s="235" t="s">
        <v>269</v>
      </c>
      <c r="P350" s="224">
        <v>4.7750000000000004</v>
      </c>
      <c r="Q350" s="224">
        <v>4.75</v>
      </c>
      <c r="R350" s="224">
        <v>4.8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126SAN FRANCISCO GOTERA</v>
      </c>
      <c r="B351" s="206">
        <v>126</v>
      </c>
      <c r="C351" s="204" t="s">
        <v>182</v>
      </c>
      <c r="D351" s="236" t="s">
        <v>269</v>
      </c>
      <c r="E351" s="224">
        <v>4.95</v>
      </c>
      <c r="F351" s="224">
        <v>4.75</v>
      </c>
      <c r="G351" s="224">
        <v>5</v>
      </c>
      <c r="H351" s="224"/>
      <c r="I351" s="224"/>
      <c r="J351" s="224"/>
      <c r="L351" s="56" t="str">
        <f t="shared" si="17"/>
        <v>126SENSUNTEPEQUE</v>
      </c>
      <c r="M351" s="206">
        <v>127</v>
      </c>
      <c r="N351" s="204" t="s">
        <v>229</v>
      </c>
      <c r="O351" s="235" t="s">
        <v>270</v>
      </c>
      <c r="P351" s="224">
        <v>4.5</v>
      </c>
      <c r="Q351" s="224">
        <v>4.5</v>
      </c>
      <c r="R351" s="224">
        <v>4.5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126SONSONATE</v>
      </c>
      <c r="B352" s="206">
        <v>126</v>
      </c>
      <c r="C352" s="204" t="s">
        <v>175</v>
      </c>
      <c r="D352" s="236" t="s">
        <v>269</v>
      </c>
      <c r="E352" s="224">
        <v>4.75</v>
      </c>
      <c r="F352" s="224">
        <v>4.75</v>
      </c>
      <c r="G352" s="224">
        <v>4.75</v>
      </c>
      <c r="H352" s="224"/>
      <c r="I352" s="224"/>
      <c r="J352" s="224"/>
      <c r="L352" s="56" t="str">
        <f t="shared" si="17"/>
        <v>127MERCADO CENTRAL</v>
      </c>
      <c r="M352" s="206">
        <v>127</v>
      </c>
      <c r="N352" s="204" t="s">
        <v>172</v>
      </c>
      <c r="O352" s="235" t="s">
        <v>270</v>
      </c>
      <c r="P352" s="224">
        <v>4.625</v>
      </c>
      <c r="Q352" s="224">
        <v>4.5</v>
      </c>
      <c r="R352" s="224">
        <v>4.75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126USULUTAN</v>
      </c>
      <c r="B353" s="205">
        <v>126</v>
      </c>
      <c r="C353" s="204" t="s">
        <v>259</v>
      </c>
      <c r="D353" s="236" t="s">
        <v>269</v>
      </c>
      <c r="E353" s="224">
        <v>4.833333333333333</v>
      </c>
      <c r="F353" s="224">
        <v>4.6500000000000004</v>
      </c>
      <c r="G353" s="224">
        <v>5</v>
      </c>
      <c r="H353" s="224"/>
      <c r="I353" s="224"/>
      <c r="J353" s="224"/>
      <c r="L353" s="56" t="str">
        <f t="shared" si="17"/>
        <v>127SANTA ANA</v>
      </c>
      <c r="M353" s="206">
        <v>127</v>
      </c>
      <c r="N353" s="204" t="s">
        <v>174</v>
      </c>
      <c r="O353" s="235" t="s">
        <v>270</v>
      </c>
      <c r="P353" s="224">
        <v>4.5</v>
      </c>
      <c r="Q353" s="224">
        <v>4.5</v>
      </c>
      <c r="R353" s="224">
        <v>4.5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127MERCADO CENTRAL</v>
      </c>
      <c r="B354" s="206">
        <v>127</v>
      </c>
      <c r="C354" s="204" t="s">
        <v>229</v>
      </c>
      <c r="D354" s="236" t="s">
        <v>270</v>
      </c>
      <c r="E354" s="224">
        <v>4.5333333333333332</v>
      </c>
      <c r="F354" s="224">
        <v>4.5</v>
      </c>
      <c r="G354" s="224">
        <v>4.5999999999999996</v>
      </c>
      <c r="H354" s="224"/>
      <c r="I354" s="224"/>
      <c r="J354" s="224"/>
      <c r="L354" s="56" t="str">
        <f t="shared" si="17"/>
        <v>127SAN MIGUEL</v>
      </c>
      <c r="M354" s="205">
        <v>127</v>
      </c>
      <c r="N354" s="204" t="s">
        <v>181</v>
      </c>
      <c r="O354" s="235" t="s">
        <v>270</v>
      </c>
      <c r="P354" s="224">
        <v>4.6166666666666663</v>
      </c>
      <c r="Q354" s="224">
        <v>4.5</v>
      </c>
      <c r="R354" s="224">
        <v>4.75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127SAN FRANCISCO GOTERA</v>
      </c>
      <c r="B355" s="206">
        <v>127</v>
      </c>
      <c r="C355" s="204" t="s">
        <v>182</v>
      </c>
      <c r="D355" s="236" t="s">
        <v>270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127SENSUNTEPEQUE</v>
      </c>
      <c r="M355" s="206">
        <v>128</v>
      </c>
      <c r="N355" s="204" t="s">
        <v>229</v>
      </c>
      <c r="O355" s="235" t="s">
        <v>302</v>
      </c>
      <c r="P355" s="224">
        <v>54</v>
      </c>
      <c r="Q355" s="224">
        <v>54</v>
      </c>
      <c r="R355" s="224">
        <v>54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127SONSONATE</v>
      </c>
      <c r="B356" s="206">
        <v>127</v>
      </c>
      <c r="C356" s="204" t="s">
        <v>175</v>
      </c>
      <c r="D356" s="236" t="s">
        <v>270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128MERCADO CENTRAL</v>
      </c>
      <c r="M356" s="205">
        <v>128</v>
      </c>
      <c r="N356" s="204" t="s">
        <v>181</v>
      </c>
      <c r="O356" s="235" t="s">
        <v>302</v>
      </c>
      <c r="P356" s="224">
        <v>53</v>
      </c>
      <c r="Q356" s="224">
        <v>52</v>
      </c>
      <c r="R356" s="224">
        <v>54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127USULUTAN</v>
      </c>
      <c r="B357" s="205">
        <v>127</v>
      </c>
      <c r="C357" s="204" t="s">
        <v>259</v>
      </c>
      <c r="D357" s="236" t="s">
        <v>270</v>
      </c>
      <c r="E357" s="224">
        <v>4.55</v>
      </c>
      <c r="F357" s="224">
        <v>4.5</v>
      </c>
      <c r="G357" s="224">
        <v>4.5999999999999996</v>
      </c>
      <c r="H357" s="224"/>
      <c r="I357" s="224"/>
      <c r="J357" s="224"/>
      <c r="L357" s="56" t="str">
        <f t="shared" si="19"/>
        <v>128SENSUNTEPEQUE</v>
      </c>
      <c r="M357" s="206">
        <v>129</v>
      </c>
      <c r="N357" s="204" t="s">
        <v>229</v>
      </c>
      <c r="O357" s="235" t="s">
        <v>303</v>
      </c>
      <c r="P357" s="224">
        <v>52</v>
      </c>
      <c r="Q357" s="224">
        <v>52</v>
      </c>
      <c r="R357" s="224">
        <v>52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128MERCADO CENTRAL</v>
      </c>
      <c r="B358" s="206">
        <v>128</v>
      </c>
      <c r="C358" s="204" t="s">
        <v>229</v>
      </c>
      <c r="D358" s="236" t="s">
        <v>302</v>
      </c>
      <c r="E358" s="224">
        <v>53.333333333333336</v>
      </c>
      <c r="F358" s="224">
        <v>52</v>
      </c>
      <c r="G358" s="224">
        <v>55</v>
      </c>
      <c r="H358" s="224"/>
      <c r="I358" s="224"/>
      <c r="J358" s="224"/>
      <c r="L358" s="56" t="str">
        <f t="shared" si="19"/>
        <v>129MERCADO CENTRAL</v>
      </c>
      <c r="M358" s="205">
        <v>129</v>
      </c>
      <c r="N358" s="204" t="s">
        <v>181</v>
      </c>
      <c r="O358" s="235" t="s">
        <v>303</v>
      </c>
      <c r="P358" s="224">
        <v>51</v>
      </c>
      <c r="Q358" s="224">
        <v>50</v>
      </c>
      <c r="R358" s="224">
        <v>52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128USULUTAN</v>
      </c>
      <c r="B359" s="205">
        <v>128</v>
      </c>
      <c r="C359" s="204" t="s">
        <v>259</v>
      </c>
      <c r="D359" s="236" t="s">
        <v>302</v>
      </c>
      <c r="E359" s="224">
        <v>54</v>
      </c>
      <c r="F359" s="224">
        <v>54</v>
      </c>
      <c r="G359" s="224">
        <v>54</v>
      </c>
      <c r="H359" s="224"/>
      <c r="I359" s="224"/>
      <c r="J359" s="224"/>
      <c r="L359" s="56" t="str">
        <f t="shared" si="19"/>
        <v>129SENSUNTEPEQUE</v>
      </c>
      <c r="M359" s="206">
        <v>130</v>
      </c>
      <c r="N359" s="204" t="s">
        <v>229</v>
      </c>
      <c r="O359" s="235" t="s">
        <v>150</v>
      </c>
      <c r="P359" s="224">
        <v>2.9</v>
      </c>
      <c r="Q359" s="224">
        <v>2.8</v>
      </c>
      <c r="R359" s="224">
        <v>3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129MERCADO CENTRAL</v>
      </c>
      <c r="B360" s="206">
        <v>129</v>
      </c>
      <c r="C360" s="204" t="s">
        <v>229</v>
      </c>
      <c r="D360" s="236" t="s">
        <v>303</v>
      </c>
      <c r="E360" s="224">
        <v>51.333333333333336</v>
      </c>
      <c r="F360" s="224">
        <v>50</v>
      </c>
      <c r="G360" s="224">
        <v>53</v>
      </c>
      <c r="H360" s="224"/>
      <c r="I360" s="224"/>
      <c r="J360" s="224"/>
      <c r="L360" s="56" t="str">
        <f t="shared" si="19"/>
        <v>130MERCADO CENTRAL</v>
      </c>
      <c r="M360" s="206">
        <v>130</v>
      </c>
      <c r="N360" s="204" t="s">
        <v>172</v>
      </c>
      <c r="O360" s="235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129USULUTAN</v>
      </c>
      <c r="B361" s="205">
        <v>129</v>
      </c>
      <c r="C361" s="204" t="s">
        <v>259</v>
      </c>
      <c r="D361" s="236" t="s">
        <v>303</v>
      </c>
      <c r="E361" s="224">
        <v>52</v>
      </c>
      <c r="F361" s="224">
        <v>52</v>
      </c>
      <c r="G361" s="224">
        <v>52</v>
      </c>
      <c r="H361" s="224"/>
      <c r="I361" s="224"/>
      <c r="J361" s="224"/>
      <c r="L361" s="56" t="str">
        <f t="shared" si="19"/>
        <v>130SANTA ANA</v>
      </c>
      <c r="M361" s="206">
        <v>130</v>
      </c>
      <c r="N361" s="204" t="s">
        <v>174</v>
      </c>
      <c r="O361" s="235" t="s">
        <v>150</v>
      </c>
      <c r="P361" s="224">
        <v>2.8333333333333335</v>
      </c>
      <c r="Q361" s="224">
        <v>2.75</v>
      </c>
      <c r="R361" s="224">
        <v>3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130MERCADO CENTRAL</v>
      </c>
      <c r="B362" s="206">
        <v>130</v>
      </c>
      <c r="C362" s="204" t="s">
        <v>229</v>
      </c>
      <c r="D362" s="236" t="s">
        <v>150</v>
      </c>
      <c r="E362" s="224">
        <v>2.9333333333333336</v>
      </c>
      <c r="F362" s="224">
        <v>2.8</v>
      </c>
      <c r="G362" s="224">
        <v>3</v>
      </c>
      <c r="H362" s="224"/>
      <c r="I362" s="224"/>
      <c r="J362" s="224"/>
      <c r="L362" s="56" t="str">
        <f t="shared" si="19"/>
        <v>130SAN MIGUEL</v>
      </c>
      <c r="M362" s="205">
        <v>130</v>
      </c>
      <c r="N362" s="204" t="s">
        <v>181</v>
      </c>
      <c r="O362" s="235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130SAN FRANCISCO GOTERA</v>
      </c>
      <c r="B363" s="206">
        <v>130</v>
      </c>
      <c r="C363" s="204" t="s">
        <v>182</v>
      </c>
      <c r="D363" s="236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130SENSUNTEPEQUE</v>
      </c>
      <c r="M363" s="206">
        <v>132</v>
      </c>
      <c r="N363" s="204" t="s">
        <v>229</v>
      </c>
      <c r="O363" s="235" t="s">
        <v>151</v>
      </c>
      <c r="P363" s="224">
        <v>2.4</v>
      </c>
      <c r="Q363" s="224">
        <v>2.4</v>
      </c>
      <c r="R363" s="224">
        <v>2.4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130USULUTAN</v>
      </c>
      <c r="B364" s="206">
        <v>130</v>
      </c>
      <c r="C364" s="204" t="s">
        <v>259</v>
      </c>
      <c r="D364" s="236" t="s">
        <v>150</v>
      </c>
      <c r="E364" s="224">
        <v>3.25</v>
      </c>
      <c r="F364" s="224">
        <v>3</v>
      </c>
      <c r="G364" s="224">
        <v>3.5</v>
      </c>
      <c r="H364" s="224"/>
      <c r="I364" s="224"/>
      <c r="J364" s="224"/>
      <c r="L364" s="56" t="str">
        <f t="shared" si="19"/>
        <v>132MERCADO CENTRAL</v>
      </c>
      <c r="M364" s="206">
        <v>132</v>
      </c>
      <c r="N364" s="204" t="s">
        <v>172</v>
      </c>
      <c r="O364" s="235" t="s">
        <v>151</v>
      </c>
      <c r="P364" s="224">
        <v>2.5</v>
      </c>
      <c r="Q364" s="224">
        <v>2.5</v>
      </c>
      <c r="R364" s="224">
        <v>2.5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130CHALATENANGO</v>
      </c>
      <c r="B365" s="205">
        <v>130</v>
      </c>
      <c r="C365" s="204" t="s">
        <v>176</v>
      </c>
      <c r="D365" s="236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132SANTA ANA</v>
      </c>
      <c r="M365" s="206">
        <v>132</v>
      </c>
      <c r="N365" s="204" t="s">
        <v>174</v>
      </c>
      <c r="O365" s="235" t="s">
        <v>151</v>
      </c>
      <c r="P365" s="224">
        <v>2.5</v>
      </c>
      <c r="Q365" s="224">
        <v>2.5</v>
      </c>
      <c r="R365" s="224">
        <v>2.5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132MERCADO CENTRAL</v>
      </c>
      <c r="B366" s="206">
        <v>132</v>
      </c>
      <c r="C366" s="204" t="s">
        <v>229</v>
      </c>
      <c r="D366" s="236" t="s">
        <v>151</v>
      </c>
      <c r="E366" s="224">
        <v>2.3499999999999996</v>
      </c>
      <c r="F366" s="224">
        <v>2.2999999999999998</v>
      </c>
      <c r="G366" s="224">
        <v>2.4</v>
      </c>
      <c r="H366" s="224"/>
      <c r="I366" s="224"/>
      <c r="J366" s="224"/>
      <c r="L366" s="56" t="str">
        <f t="shared" si="19"/>
        <v>132SAN MIGUEL</v>
      </c>
      <c r="M366" s="205">
        <v>132</v>
      </c>
      <c r="N366" s="204" t="s">
        <v>181</v>
      </c>
      <c r="O366" s="235" t="s">
        <v>151</v>
      </c>
      <c r="P366" s="224">
        <v>2.2875000000000001</v>
      </c>
      <c r="Q366" s="224">
        <v>2</v>
      </c>
      <c r="R366" s="224">
        <v>2.5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132SAN FRANCISCO GOTERA</v>
      </c>
      <c r="B367" s="206">
        <v>132</v>
      </c>
      <c r="C367" s="204" t="s">
        <v>182</v>
      </c>
      <c r="D367" s="236" t="s">
        <v>151</v>
      </c>
      <c r="E367" s="224">
        <v>2.65</v>
      </c>
      <c r="F367" s="224">
        <v>2.6</v>
      </c>
      <c r="G367" s="224">
        <v>2.75</v>
      </c>
      <c r="H367" s="224"/>
      <c r="I367" s="224"/>
      <c r="J367" s="224"/>
      <c r="L367" s="56" t="str">
        <f t="shared" si="19"/>
        <v>132SENSUNTEPEQUE</v>
      </c>
      <c r="M367" s="206">
        <v>133</v>
      </c>
      <c r="N367" s="204" t="s">
        <v>229</v>
      </c>
      <c r="O367" s="235" t="s">
        <v>152</v>
      </c>
      <c r="P367" s="224">
        <v>3.6500000000000004</v>
      </c>
      <c r="Q367" s="224">
        <v>3.6</v>
      </c>
      <c r="R367" s="224">
        <v>3.7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132USULUTAN</v>
      </c>
      <c r="B368" s="206">
        <v>132</v>
      </c>
      <c r="C368" s="204" t="s">
        <v>259</v>
      </c>
      <c r="D368" s="236" t="s">
        <v>151</v>
      </c>
      <c r="E368" s="224">
        <v>2.1</v>
      </c>
      <c r="F368" s="224">
        <v>2</v>
      </c>
      <c r="G368" s="224">
        <v>2.2000000000000002</v>
      </c>
      <c r="H368" s="224"/>
      <c r="I368" s="224"/>
      <c r="J368" s="224"/>
      <c r="L368" s="56" t="str">
        <f t="shared" si="19"/>
        <v>133MERCADO CENTRAL</v>
      </c>
      <c r="M368" s="206">
        <v>133</v>
      </c>
      <c r="N368" s="204" t="s">
        <v>172</v>
      </c>
      <c r="O368" s="235" t="s">
        <v>152</v>
      </c>
      <c r="P368" s="224">
        <v>3.75</v>
      </c>
      <c r="Q368" s="224">
        <v>3.75</v>
      </c>
      <c r="R368" s="224">
        <v>3.75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132CHALATENANGO</v>
      </c>
      <c r="B369" s="205">
        <v>132</v>
      </c>
      <c r="C369" s="204" t="s">
        <v>176</v>
      </c>
      <c r="D369" s="236" t="s">
        <v>151</v>
      </c>
      <c r="E369" s="224">
        <v>2.5</v>
      </c>
      <c r="F369" s="224">
        <v>2.5</v>
      </c>
      <c r="G369" s="224">
        <v>2.5</v>
      </c>
      <c r="H369" s="224"/>
      <c r="I369" s="224"/>
      <c r="J369" s="224"/>
      <c r="L369" s="56" t="str">
        <f t="shared" si="19"/>
        <v>133SANTA ANA</v>
      </c>
      <c r="M369" s="206">
        <v>133</v>
      </c>
      <c r="N369" s="204" t="s">
        <v>174</v>
      </c>
      <c r="O369" s="235" t="s">
        <v>152</v>
      </c>
      <c r="P369" s="224">
        <v>3.9166666666666665</v>
      </c>
      <c r="Q369" s="224">
        <v>3.75</v>
      </c>
      <c r="R369" s="224">
        <v>4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133MERCADO CENTRAL</v>
      </c>
      <c r="B370" s="206">
        <v>133</v>
      </c>
      <c r="C370" s="204" t="s">
        <v>229</v>
      </c>
      <c r="D370" s="236" t="s">
        <v>152</v>
      </c>
      <c r="E370" s="224">
        <v>3.6166666666666667</v>
      </c>
      <c r="F370" s="224">
        <v>3.6</v>
      </c>
      <c r="G370" s="224">
        <v>3.65</v>
      </c>
      <c r="H370" s="224"/>
      <c r="I370" s="224"/>
      <c r="J370" s="224"/>
      <c r="L370" s="56" t="str">
        <f t="shared" si="19"/>
        <v>133SAN MIGUEL</v>
      </c>
      <c r="M370" s="205">
        <v>133</v>
      </c>
      <c r="N370" s="204" t="s">
        <v>181</v>
      </c>
      <c r="O370" s="235" t="s">
        <v>152</v>
      </c>
      <c r="P370" s="224">
        <v>4.1749999999999998</v>
      </c>
      <c r="Q370" s="224">
        <v>4</v>
      </c>
      <c r="R370" s="224">
        <v>4.5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133SAN FRANCISCO GOTERA</v>
      </c>
      <c r="B371" s="206">
        <v>133</v>
      </c>
      <c r="C371" s="204" t="s">
        <v>182</v>
      </c>
      <c r="D371" s="236" t="s">
        <v>152</v>
      </c>
      <c r="E371" s="224">
        <v>4.1333333333333337</v>
      </c>
      <c r="F371" s="224">
        <v>3.9</v>
      </c>
      <c r="G371" s="224">
        <v>4.5</v>
      </c>
      <c r="H371" s="224"/>
      <c r="I371" s="224"/>
      <c r="J371" s="224"/>
      <c r="L371" s="56" t="str">
        <f t="shared" si="19"/>
        <v>133SENSUNTEPEQUE</v>
      </c>
      <c r="M371" s="206">
        <v>134</v>
      </c>
      <c r="N371" s="204" t="s">
        <v>229</v>
      </c>
      <c r="O371" s="235" t="s">
        <v>153</v>
      </c>
      <c r="P371" s="224">
        <v>5</v>
      </c>
      <c r="Q371" s="224">
        <v>5</v>
      </c>
      <c r="R371" s="224">
        <v>5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133USULUTAN</v>
      </c>
      <c r="B372" s="206">
        <v>133</v>
      </c>
      <c r="C372" s="204" t="s">
        <v>259</v>
      </c>
      <c r="D372" s="236" t="s">
        <v>152</v>
      </c>
      <c r="E372" s="224">
        <v>4</v>
      </c>
      <c r="F372" s="224">
        <v>4</v>
      </c>
      <c r="G372" s="224">
        <v>4</v>
      </c>
      <c r="H372" s="224"/>
      <c r="I372" s="224"/>
      <c r="J372" s="224"/>
      <c r="L372" s="56" t="str">
        <f t="shared" si="19"/>
        <v>134MERCADO CENTRAL</v>
      </c>
      <c r="M372" s="206">
        <v>134</v>
      </c>
      <c r="N372" s="204" t="s">
        <v>174</v>
      </c>
      <c r="O372" s="235" t="s">
        <v>153</v>
      </c>
      <c r="P372" s="224">
        <v>4.666666666666667</v>
      </c>
      <c r="Q372" s="224">
        <v>4.5</v>
      </c>
      <c r="R372" s="224">
        <v>5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133CHALATENANGO</v>
      </c>
      <c r="B373" s="205">
        <v>133</v>
      </c>
      <c r="C373" s="204" t="s">
        <v>176</v>
      </c>
      <c r="D373" s="236" t="s">
        <v>152</v>
      </c>
      <c r="E373" s="224">
        <v>3.75</v>
      </c>
      <c r="F373" s="224">
        <v>3.75</v>
      </c>
      <c r="G373" s="224">
        <v>3.75</v>
      </c>
      <c r="H373" s="224"/>
      <c r="I373" s="224"/>
      <c r="J373" s="224"/>
      <c r="L373" s="56" t="str">
        <f t="shared" si="19"/>
        <v>134SAN MIGUEL</v>
      </c>
      <c r="M373" s="205">
        <v>134</v>
      </c>
      <c r="N373" s="204" t="s">
        <v>181</v>
      </c>
      <c r="O373" s="235" t="s">
        <v>153</v>
      </c>
      <c r="P373" s="224">
        <v>6</v>
      </c>
      <c r="Q373" s="224">
        <v>6</v>
      </c>
      <c r="R373" s="224">
        <v>6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134MERCADO CENTRAL</v>
      </c>
      <c r="B374" s="206">
        <v>134</v>
      </c>
      <c r="C374" s="204" t="s">
        <v>229</v>
      </c>
      <c r="D374" s="236" t="s">
        <v>153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9"/>
        <v>134SENSUNTEPEQUE</v>
      </c>
      <c r="M374" s="206">
        <v>135</v>
      </c>
      <c r="N374" s="204" t="s">
        <v>229</v>
      </c>
      <c r="O374" s="235" t="s">
        <v>154</v>
      </c>
      <c r="P374" s="224">
        <v>1.875</v>
      </c>
      <c r="Q374" s="224">
        <v>1.75</v>
      </c>
      <c r="R374" s="224">
        <v>2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134SAN FRANCISCO GOTERA</v>
      </c>
      <c r="B375" s="206">
        <v>134</v>
      </c>
      <c r="C375" s="204" t="s">
        <v>182</v>
      </c>
      <c r="D375" s="236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135MERCADO CENTRAL</v>
      </c>
      <c r="M375" s="206">
        <v>135</v>
      </c>
      <c r="N375" s="204" t="s">
        <v>172</v>
      </c>
      <c r="O375" s="235" t="s">
        <v>154</v>
      </c>
      <c r="P375" s="224">
        <v>1.6</v>
      </c>
      <c r="Q375" s="224">
        <v>1.6</v>
      </c>
      <c r="R375" s="224">
        <v>1.6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134USULUTAN</v>
      </c>
      <c r="B376" s="205">
        <v>134</v>
      </c>
      <c r="C376" s="204" t="s">
        <v>259</v>
      </c>
      <c r="D376" s="236" t="s">
        <v>153</v>
      </c>
      <c r="E376" s="224">
        <v>5.5</v>
      </c>
      <c r="F376" s="224">
        <v>5.5</v>
      </c>
      <c r="G376" s="224">
        <v>5.5</v>
      </c>
      <c r="H376" s="224"/>
      <c r="I376" s="224"/>
      <c r="J376" s="224"/>
      <c r="L376" s="56" t="str">
        <f t="shared" si="19"/>
        <v>135SANTA ANA</v>
      </c>
      <c r="M376" s="206">
        <v>135</v>
      </c>
      <c r="N376" s="204" t="s">
        <v>174</v>
      </c>
      <c r="O376" s="235" t="s">
        <v>154</v>
      </c>
      <c r="P376" s="224">
        <v>1.5</v>
      </c>
      <c r="Q376" s="224">
        <v>1.5</v>
      </c>
      <c r="R376" s="224">
        <v>1.5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135MERCADO CENTRAL</v>
      </c>
      <c r="B377" s="206">
        <v>135</v>
      </c>
      <c r="C377" s="204" t="s">
        <v>229</v>
      </c>
      <c r="D377" s="236" t="s">
        <v>154</v>
      </c>
      <c r="E377" s="224">
        <v>2.7166666666666668</v>
      </c>
      <c r="F377" s="224">
        <v>2.7</v>
      </c>
      <c r="G377" s="224">
        <v>2.75</v>
      </c>
      <c r="H377" s="224"/>
      <c r="I377" s="224"/>
      <c r="J377" s="224"/>
      <c r="L377" s="56" t="str">
        <f t="shared" si="19"/>
        <v>135SAN MIGUEL</v>
      </c>
      <c r="M377" s="205">
        <v>135</v>
      </c>
      <c r="N377" s="204" t="s">
        <v>181</v>
      </c>
      <c r="O377" s="235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135USULUTAN</v>
      </c>
      <c r="B378" s="206">
        <v>135</v>
      </c>
      <c r="C378" s="204" t="s">
        <v>259</v>
      </c>
      <c r="D378" s="236" t="s">
        <v>154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9"/>
        <v>135SENSUNTEPEQUE</v>
      </c>
      <c r="M378" s="206">
        <v>136</v>
      </c>
      <c r="N378" s="204" t="s">
        <v>229</v>
      </c>
      <c r="O378" s="235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135CHALATENANGO</v>
      </c>
      <c r="B379" s="205">
        <v>135</v>
      </c>
      <c r="C379" s="204" t="s">
        <v>176</v>
      </c>
      <c r="D379" s="236" t="s">
        <v>154</v>
      </c>
      <c r="E379" s="224">
        <v>1.6</v>
      </c>
      <c r="F379" s="224">
        <v>1.6</v>
      </c>
      <c r="G379" s="224">
        <v>1.6</v>
      </c>
      <c r="H379" s="224"/>
      <c r="I379" s="224"/>
      <c r="J379" s="224"/>
      <c r="L379" s="56" t="str">
        <f t="shared" si="19"/>
        <v>136MERCADO CENTRAL</v>
      </c>
      <c r="M379" s="206">
        <v>136</v>
      </c>
      <c r="N379" s="204" t="s">
        <v>190</v>
      </c>
      <c r="O379" s="235" t="s">
        <v>223</v>
      </c>
      <c r="P379" s="224">
        <v>1.5</v>
      </c>
      <c r="Q379" s="224">
        <v>1.5</v>
      </c>
      <c r="R379" s="224">
        <v>1.5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136MERCADO CENTRAL</v>
      </c>
      <c r="B380" s="206">
        <v>136</v>
      </c>
      <c r="C380" s="204" t="s">
        <v>229</v>
      </c>
      <c r="D380" s="236" t="s">
        <v>223</v>
      </c>
      <c r="E380" s="224">
        <v>2</v>
      </c>
      <c r="F380" s="224">
        <v>2</v>
      </c>
      <c r="G380" s="224">
        <v>2</v>
      </c>
      <c r="H380" s="224"/>
      <c r="I380" s="224"/>
      <c r="J380" s="224"/>
      <c r="L380" s="56" t="str">
        <f t="shared" si="19"/>
        <v>136TIENDONA</v>
      </c>
      <c r="M380" s="206">
        <v>136</v>
      </c>
      <c r="N380" s="204" t="s">
        <v>172</v>
      </c>
      <c r="O380" s="235" t="s">
        <v>223</v>
      </c>
      <c r="P380" s="224">
        <v>1.25</v>
      </c>
      <c r="Q380" s="224">
        <v>1.25</v>
      </c>
      <c r="R380" s="224">
        <v>1.25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136SONSONATE</v>
      </c>
      <c r="B381" s="206">
        <v>136</v>
      </c>
      <c r="C381" s="204" t="s">
        <v>175</v>
      </c>
      <c r="D381" s="236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136SANTA ANA</v>
      </c>
      <c r="M381" s="206">
        <v>136</v>
      </c>
      <c r="N381" s="204" t="s">
        <v>174</v>
      </c>
      <c r="O381" s="235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136TIENDONA</v>
      </c>
      <c r="B382" s="206">
        <v>136</v>
      </c>
      <c r="C382" s="204" t="s">
        <v>190</v>
      </c>
      <c r="D382" s="236" t="s">
        <v>223</v>
      </c>
      <c r="E382" s="224">
        <v>1.5</v>
      </c>
      <c r="F382" s="224">
        <v>1.5</v>
      </c>
      <c r="G382" s="224">
        <v>1.5</v>
      </c>
      <c r="H382" s="224"/>
      <c r="I382" s="224"/>
      <c r="J382" s="224"/>
      <c r="L382" s="56" t="str">
        <f t="shared" si="19"/>
        <v>136SAN MIGUEL</v>
      </c>
      <c r="M382" s="205">
        <v>136</v>
      </c>
      <c r="N382" s="204" t="s">
        <v>181</v>
      </c>
      <c r="O382" s="235" t="s">
        <v>223</v>
      </c>
      <c r="P382" s="224">
        <v>2</v>
      </c>
      <c r="Q382" s="224">
        <v>2</v>
      </c>
      <c r="R382" s="224">
        <v>2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136USULUTAN</v>
      </c>
      <c r="B383" s="205">
        <v>136</v>
      </c>
      <c r="C383" s="204" t="s">
        <v>259</v>
      </c>
      <c r="D383" s="236" t="s">
        <v>223</v>
      </c>
      <c r="E383" s="224">
        <v>1.5</v>
      </c>
      <c r="F383" s="224">
        <v>1.5</v>
      </c>
      <c r="G383" s="224">
        <v>1.5</v>
      </c>
      <c r="H383" s="224"/>
      <c r="I383" s="224"/>
      <c r="J383" s="224"/>
      <c r="L383" s="56" t="str">
        <f t="shared" si="19"/>
        <v>136SENSUNTEPEQUE</v>
      </c>
      <c r="M383" s="206">
        <v>137</v>
      </c>
      <c r="N383" s="204" t="s">
        <v>229</v>
      </c>
      <c r="O383" s="235" t="s">
        <v>240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137MERCADO CENTRAL</v>
      </c>
      <c r="B384" s="206">
        <v>137</v>
      </c>
      <c r="C384" s="204" t="s">
        <v>229</v>
      </c>
      <c r="D384" s="236" t="s">
        <v>240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9"/>
        <v>137MERCADO CENTRAL</v>
      </c>
      <c r="M384" s="206">
        <v>137</v>
      </c>
      <c r="N384" s="204" t="s">
        <v>190</v>
      </c>
      <c r="O384" s="235" t="s">
        <v>240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137SONSONATE</v>
      </c>
      <c r="B385" s="206">
        <v>137</v>
      </c>
      <c r="C385" s="204" t="s">
        <v>175</v>
      </c>
      <c r="D385" s="236" t="s">
        <v>240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9"/>
        <v>137TIENDONA</v>
      </c>
      <c r="M385" s="206">
        <v>137</v>
      </c>
      <c r="N385" s="204" t="s">
        <v>174</v>
      </c>
      <c r="O385" s="235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137TIENDONA</v>
      </c>
      <c r="B386" s="206">
        <v>137</v>
      </c>
      <c r="C386" s="204" t="s">
        <v>190</v>
      </c>
      <c r="D386" s="236" t="s">
        <v>240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9"/>
        <v>137SAN MIGUEL</v>
      </c>
      <c r="M386" s="205">
        <v>137</v>
      </c>
      <c r="N386" s="204" t="s">
        <v>181</v>
      </c>
      <c r="O386" s="235" t="s">
        <v>240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137USULUTAN</v>
      </c>
      <c r="B387" s="205">
        <v>137</v>
      </c>
      <c r="C387" s="204" t="s">
        <v>259</v>
      </c>
      <c r="D387" s="236" t="s">
        <v>240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137SENSUNTEPEQUE</v>
      </c>
      <c r="M387" s="206">
        <v>138</v>
      </c>
      <c r="N387" s="204" t="s">
        <v>229</v>
      </c>
      <c r="O387" s="235" t="s">
        <v>241</v>
      </c>
      <c r="P387" s="224">
        <v>5</v>
      </c>
      <c r="Q387" s="224">
        <v>5</v>
      </c>
      <c r="R387" s="224">
        <v>5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138MERCADO CENTRAL</v>
      </c>
      <c r="B388" s="206">
        <v>138</v>
      </c>
      <c r="C388" s="204" t="s">
        <v>229</v>
      </c>
      <c r="D388" s="236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138MERCADO CENTRAL</v>
      </c>
      <c r="M388" s="206">
        <v>138</v>
      </c>
      <c r="N388" s="204" t="s">
        <v>190</v>
      </c>
      <c r="O388" s="235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138SONSONATE</v>
      </c>
      <c r="B389" s="206">
        <v>138</v>
      </c>
      <c r="C389" s="204" t="s">
        <v>175</v>
      </c>
      <c r="D389" s="236" t="s">
        <v>241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>138TIENDONA</v>
      </c>
      <c r="M389" s="206">
        <v>138</v>
      </c>
      <c r="N389" s="204" t="s">
        <v>172</v>
      </c>
      <c r="O389" s="235" t="s">
        <v>241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138TIENDONA</v>
      </c>
      <c r="B390" s="206">
        <v>138</v>
      </c>
      <c r="C390" s="204" t="s">
        <v>190</v>
      </c>
      <c r="D390" s="236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138SANTA ANA</v>
      </c>
      <c r="M390" s="206">
        <v>138</v>
      </c>
      <c r="N390" s="204" t="s">
        <v>174</v>
      </c>
      <c r="O390" s="235" t="s">
        <v>241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138USULUTAN</v>
      </c>
      <c r="B391" s="205">
        <v>138</v>
      </c>
      <c r="C391" s="204" t="s">
        <v>259</v>
      </c>
      <c r="D391" s="236" t="s">
        <v>241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138SAN MIGUEL</v>
      </c>
      <c r="M391" s="205">
        <v>138</v>
      </c>
      <c r="N391" s="204" t="s">
        <v>181</v>
      </c>
      <c r="O391" s="235" t="s">
        <v>241</v>
      </c>
      <c r="P391" s="224">
        <v>8</v>
      </c>
      <c r="Q391" s="224">
        <v>8</v>
      </c>
      <c r="R391" s="224">
        <v>8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139MERCADO CENTRAL</v>
      </c>
      <c r="B392" s="206">
        <v>139</v>
      </c>
      <c r="C392" s="204" t="s">
        <v>229</v>
      </c>
      <c r="D392" s="236" t="s">
        <v>242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20"/>
        <v>138SENSUNTEPEQUE</v>
      </c>
      <c r="M392" s="206">
        <v>139</v>
      </c>
      <c r="N392" s="204" t="s">
        <v>229</v>
      </c>
      <c r="O392" s="235" t="s">
        <v>242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139TIENDONA</v>
      </c>
      <c r="B393" s="206">
        <v>139</v>
      </c>
      <c r="C393" s="204" t="s">
        <v>190</v>
      </c>
      <c r="D393" s="236" t="s">
        <v>242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139MERCADO CENTRAL</v>
      </c>
      <c r="M393" s="206">
        <v>139</v>
      </c>
      <c r="N393" s="204" t="s">
        <v>190</v>
      </c>
      <c r="O393" s="235" t="s">
        <v>242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139USULUTAN</v>
      </c>
      <c r="B394" s="205">
        <v>139</v>
      </c>
      <c r="C394" s="204" t="s">
        <v>259</v>
      </c>
      <c r="D394" s="236" t="s">
        <v>242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20"/>
        <v>139TIENDONA</v>
      </c>
      <c r="M394" s="206">
        <v>139</v>
      </c>
      <c r="N394" s="204" t="s">
        <v>174</v>
      </c>
      <c r="O394" s="235" t="s">
        <v>242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140MERCADO CENTRAL</v>
      </c>
      <c r="B395" s="206">
        <v>140</v>
      </c>
      <c r="C395" s="204" t="s">
        <v>229</v>
      </c>
      <c r="D395" s="236" t="s">
        <v>224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20"/>
        <v>139SAN MIGUEL</v>
      </c>
      <c r="M395" s="205">
        <v>139</v>
      </c>
      <c r="N395" s="204" t="s">
        <v>181</v>
      </c>
      <c r="O395" s="235" t="s">
        <v>242</v>
      </c>
      <c r="P395" s="224">
        <v>5.25</v>
      </c>
      <c r="Q395" s="224">
        <v>4.5</v>
      </c>
      <c r="R395" s="224">
        <v>6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140SONSONATE</v>
      </c>
      <c r="B396" s="206">
        <v>140</v>
      </c>
      <c r="C396" s="204" t="s">
        <v>175</v>
      </c>
      <c r="D396" s="236" t="s">
        <v>224</v>
      </c>
      <c r="E396" s="224">
        <v>8</v>
      </c>
      <c r="F396" s="224">
        <v>8</v>
      </c>
      <c r="G396" s="224">
        <v>8</v>
      </c>
      <c r="H396" s="224"/>
      <c r="I396" s="224"/>
      <c r="J396" s="224"/>
      <c r="L396" s="56" t="str">
        <f t="shared" si="20"/>
        <v>139SENSUNTEPEQUE</v>
      </c>
      <c r="M396" s="206">
        <v>140</v>
      </c>
      <c r="N396" s="204" t="s">
        <v>229</v>
      </c>
      <c r="O396" s="235" t="s">
        <v>224</v>
      </c>
      <c r="P396" s="224">
        <v>8</v>
      </c>
      <c r="Q396" s="224">
        <v>8</v>
      </c>
      <c r="R396" s="224">
        <v>8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140TIENDONA</v>
      </c>
      <c r="B397" s="206">
        <v>140</v>
      </c>
      <c r="C397" s="204" t="s">
        <v>190</v>
      </c>
      <c r="D397" s="236" t="s">
        <v>224</v>
      </c>
      <c r="E397" s="224">
        <v>7</v>
      </c>
      <c r="F397" s="224">
        <v>7</v>
      </c>
      <c r="G397" s="224">
        <v>7</v>
      </c>
      <c r="H397" s="224"/>
      <c r="I397" s="224"/>
      <c r="J397" s="224"/>
      <c r="L397" s="56" t="str">
        <f t="shared" si="20"/>
        <v>140MERCADO CENTRAL</v>
      </c>
      <c r="M397" s="206">
        <v>140</v>
      </c>
      <c r="N397" s="204" t="s">
        <v>190</v>
      </c>
      <c r="O397" s="235" t="s">
        <v>224</v>
      </c>
      <c r="P397" s="224">
        <v>7</v>
      </c>
      <c r="Q397" s="224">
        <v>7</v>
      </c>
      <c r="R397" s="224">
        <v>7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140USULUTAN</v>
      </c>
      <c r="B398" s="205">
        <v>140</v>
      </c>
      <c r="C398" s="204" t="s">
        <v>259</v>
      </c>
      <c r="D398" s="236" t="s">
        <v>224</v>
      </c>
      <c r="E398" s="224">
        <v>8</v>
      </c>
      <c r="F398" s="224">
        <v>8</v>
      </c>
      <c r="G398" s="224">
        <v>8</v>
      </c>
      <c r="H398" s="224"/>
      <c r="I398" s="224"/>
      <c r="J398" s="224"/>
      <c r="L398" s="56" t="str">
        <f t="shared" si="20"/>
        <v>140TIENDONA</v>
      </c>
      <c r="M398" s="206">
        <v>140</v>
      </c>
      <c r="N398" s="204" t="s">
        <v>172</v>
      </c>
      <c r="O398" s="235" t="s">
        <v>224</v>
      </c>
      <c r="P398" s="224">
        <v>8</v>
      </c>
      <c r="Q398" s="224">
        <v>8</v>
      </c>
      <c r="R398" s="224">
        <v>8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141MERCADO CENTRAL</v>
      </c>
      <c r="B399" s="206">
        <v>141</v>
      </c>
      <c r="C399" s="204" t="s">
        <v>229</v>
      </c>
      <c r="D399" s="236" t="s">
        <v>243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20"/>
        <v>140SANTA ANA</v>
      </c>
      <c r="M399" s="206">
        <v>140</v>
      </c>
      <c r="N399" s="204" t="s">
        <v>174</v>
      </c>
      <c r="O399" s="235" t="s">
        <v>224</v>
      </c>
      <c r="P399" s="224">
        <v>7</v>
      </c>
      <c r="Q399" s="224">
        <v>7</v>
      </c>
      <c r="R399" s="224">
        <v>7</v>
      </c>
      <c r="S399" s="224"/>
      <c r="T399" s="224"/>
      <c r="U399" s="224"/>
    </row>
    <row r="400" spans="1:23" ht="15.75" x14ac:dyDescent="0.25">
      <c r="A400" s="177" t="str">
        <f t="shared" si="18"/>
        <v>141TIENDONA</v>
      </c>
      <c r="B400" s="206">
        <v>141</v>
      </c>
      <c r="C400" s="204" t="s">
        <v>190</v>
      </c>
      <c r="D400" s="236" t="s">
        <v>243</v>
      </c>
      <c r="E400" s="224">
        <v>4</v>
      </c>
      <c r="F400" s="224">
        <v>4</v>
      </c>
      <c r="G400" s="224">
        <v>4</v>
      </c>
      <c r="H400" s="224"/>
      <c r="I400" s="224"/>
      <c r="J400" s="224"/>
      <c r="L400" s="54" t="str">
        <f t="shared" si="20"/>
        <v>140SAN MIGUEL</v>
      </c>
      <c r="M400" s="205">
        <v>140</v>
      </c>
      <c r="N400" s="204" t="s">
        <v>181</v>
      </c>
      <c r="O400" s="235" t="s">
        <v>224</v>
      </c>
      <c r="P400" s="224">
        <v>10</v>
      </c>
      <c r="Q400" s="224">
        <v>10</v>
      </c>
      <c r="R400" s="224">
        <v>10</v>
      </c>
      <c r="S400" s="224"/>
      <c r="T400" s="224"/>
      <c r="U400" s="224"/>
    </row>
    <row r="401" spans="1:21" ht="15.75" x14ac:dyDescent="0.25">
      <c r="A401" s="177" t="str">
        <f t="shared" si="18"/>
        <v>141USULUTAN</v>
      </c>
      <c r="B401" s="205">
        <v>141</v>
      </c>
      <c r="C401" s="204" t="s">
        <v>259</v>
      </c>
      <c r="D401" s="236" t="s">
        <v>243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140SENSUNTEPEQUE</v>
      </c>
      <c r="M401" s="206">
        <v>141</v>
      </c>
      <c r="N401" s="204" t="s">
        <v>229</v>
      </c>
      <c r="O401" s="235" t="s">
        <v>243</v>
      </c>
      <c r="P401" s="224">
        <v>5</v>
      </c>
      <c r="Q401" s="224">
        <v>5</v>
      </c>
      <c r="R401" s="224">
        <v>5</v>
      </c>
      <c r="S401" s="224"/>
      <c r="T401" s="224"/>
      <c r="U401" s="224"/>
    </row>
    <row r="402" spans="1:21" ht="15.75" x14ac:dyDescent="0.25">
      <c r="A402" s="177" t="str">
        <f t="shared" si="18"/>
        <v>142MERCADO CENTRAL</v>
      </c>
      <c r="B402" s="206">
        <v>142</v>
      </c>
      <c r="C402" s="204" t="s">
        <v>229</v>
      </c>
      <c r="D402" s="236" t="s">
        <v>225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>141MERCADO CENTRAL</v>
      </c>
      <c r="M402" s="206">
        <v>141</v>
      </c>
      <c r="N402" s="204" t="s">
        <v>190</v>
      </c>
      <c r="O402" s="235" t="s">
        <v>243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142SONSONATE</v>
      </c>
      <c r="B403" s="206">
        <v>142</v>
      </c>
      <c r="C403" s="204" t="s">
        <v>175</v>
      </c>
      <c r="D403" s="236" t="s">
        <v>225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20"/>
        <v>141TIENDONA</v>
      </c>
      <c r="M403" s="206">
        <v>141</v>
      </c>
      <c r="N403" s="204" t="s">
        <v>172</v>
      </c>
      <c r="O403" s="235" t="s">
        <v>243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 x14ac:dyDescent="0.25">
      <c r="A404" s="177" t="str">
        <f t="shared" si="21"/>
        <v>142TIENDONA</v>
      </c>
      <c r="B404" s="205">
        <v>142</v>
      </c>
      <c r="C404" s="204" t="s">
        <v>190</v>
      </c>
      <c r="D404" s="236" t="s">
        <v>225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141SANTA ANA</v>
      </c>
      <c r="M404" s="206">
        <v>141</v>
      </c>
      <c r="N404" s="204" t="s">
        <v>174</v>
      </c>
      <c r="O404" s="235" t="s">
        <v>243</v>
      </c>
      <c r="P404" s="224">
        <v>6</v>
      </c>
      <c r="Q404" s="224">
        <v>6</v>
      </c>
      <c r="R404" s="224">
        <v>6</v>
      </c>
      <c r="S404" s="224"/>
      <c r="T404" s="224"/>
      <c r="U404" s="224"/>
    </row>
    <row r="405" spans="1:21" ht="15.75" x14ac:dyDescent="0.25">
      <c r="A405" s="177" t="str">
        <f t="shared" si="21"/>
        <v>143MERCADO CENTRAL</v>
      </c>
      <c r="B405" s="206">
        <v>143</v>
      </c>
      <c r="C405" s="204" t="s">
        <v>229</v>
      </c>
      <c r="D405" s="236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20"/>
        <v>141SAN MIGUEL</v>
      </c>
      <c r="M405" s="205">
        <v>141</v>
      </c>
      <c r="N405" s="204" t="s">
        <v>181</v>
      </c>
      <c r="O405" s="235" t="s">
        <v>243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 x14ac:dyDescent="0.25">
      <c r="A406" s="177" t="str">
        <f t="shared" si="21"/>
        <v>143SONSONATE</v>
      </c>
      <c r="B406" s="206">
        <v>143</v>
      </c>
      <c r="C406" s="204" t="s">
        <v>175</v>
      </c>
      <c r="D406" s="236" t="s">
        <v>226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20"/>
        <v>141SENSUNTEPEQUE</v>
      </c>
      <c r="M406" s="206">
        <v>142</v>
      </c>
      <c r="N406" s="204" t="s">
        <v>229</v>
      </c>
      <c r="O406" s="235" t="s">
        <v>225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 x14ac:dyDescent="0.25">
      <c r="A407" s="177" t="str">
        <f t="shared" si="21"/>
        <v>143TIENDONA</v>
      </c>
      <c r="B407" s="206">
        <v>143</v>
      </c>
      <c r="C407" s="204" t="s">
        <v>190</v>
      </c>
      <c r="D407" s="236" t="s">
        <v>226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142MERCADO CENTRAL</v>
      </c>
      <c r="M407" s="206">
        <v>142</v>
      </c>
      <c r="N407" s="204" t="s">
        <v>190</v>
      </c>
      <c r="O407" s="235" t="s">
        <v>225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 x14ac:dyDescent="0.25">
      <c r="A408" s="177" t="str">
        <f t="shared" si="21"/>
        <v>143USULUTAN</v>
      </c>
      <c r="B408" s="205">
        <v>143</v>
      </c>
      <c r="C408" s="204" t="s">
        <v>259</v>
      </c>
      <c r="D408" s="236" t="s">
        <v>226</v>
      </c>
      <c r="E408" s="224">
        <v>2.5</v>
      </c>
      <c r="F408" s="224">
        <v>2.5</v>
      </c>
      <c r="G408" s="224">
        <v>2.5</v>
      </c>
      <c r="H408" s="224"/>
      <c r="I408" s="224"/>
      <c r="J408" s="224"/>
      <c r="L408" s="54" t="str">
        <f t="shared" si="20"/>
        <v>142TIENDONA</v>
      </c>
      <c r="M408" s="205">
        <v>142</v>
      </c>
      <c r="N408" s="204" t="s">
        <v>174</v>
      </c>
      <c r="O408" s="235" t="s">
        <v>225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 x14ac:dyDescent="0.25">
      <c r="A409" s="177" t="str">
        <f t="shared" si="21"/>
        <v>145MERCADO CENTRAL</v>
      </c>
      <c r="B409" s="206">
        <v>145</v>
      </c>
      <c r="C409" s="204" t="s">
        <v>229</v>
      </c>
      <c r="D409" s="236" t="s">
        <v>245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142SAN MIGUEL</v>
      </c>
      <c r="M409" s="206">
        <v>143</v>
      </c>
      <c r="N409" s="204" t="s">
        <v>229</v>
      </c>
      <c r="O409" s="235" t="s">
        <v>226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 x14ac:dyDescent="0.25">
      <c r="A410" s="177" t="str">
        <f t="shared" si="21"/>
        <v>145TIENDONA</v>
      </c>
      <c r="B410" s="206">
        <v>145</v>
      </c>
      <c r="C410" s="204" t="s">
        <v>190</v>
      </c>
      <c r="D410" s="236" t="s">
        <v>245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>143MERCADO CENTRAL</v>
      </c>
      <c r="M410" s="206">
        <v>143</v>
      </c>
      <c r="N410" s="204" t="s">
        <v>190</v>
      </c>
      <c r="O410" s="235" t="s">
        <v>226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 x14ac:dyDescent="0.25">
      <c r="A411" s="177" t="str">
        <f t="shared" si="21"/>
        <v>145USULUTAN</v>
      </c>
      <c r="B411" s="205">
        <v>145</v>
      </c>
      <c r="C411" s="204" t="s">
        <v>259</v>
      </c>
      <c r="D411" s="236" t="s">
        <v>245</v>
      </c>
      <c r="E411" s="224">
        <v>4.5</v>
      </c>
      <c r="F411" s="224">
        <v>4.5</v>
      </c>
      <c r="G411" s="224">
        <v>4.5</v>
      </c>
      <c r="H411" s="224"/>
      <c r="I411" s="224"/>
      <c r="J411" s="224"/>
      <c r="L411" s="54" t="str">
        <f t="shared" si="20"/>
        <v>143TIENDONA</v>
      </c>
      <c r="M411" s="206">
        <v>143</v>
      </c>
      <c r="N411" s="204" t="s">
        <v>172</v>
      </c>
      <c r="O411" s="235" t="s">
        <v>226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 x14ac:dyDescent="0.25">
      <c r="A412" s="177" t="str">
        <f t="shared" si="21"/>
        <v>146MERCADO CENTRAL</v>
      </c>
      <c r="B412" s="206">
        <v>146</v>
      </c>
      <c r="C412" s="204" t="s">
        <v>229</v>
      </c>
      <c r="D412" s="236" t="s">
        <v>246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143SANTA ANA</v>
      </c>
      <c r="M412" s="206">
        <v>143</v>
      </c>
      <c r="N412" s="204" t="s">
        <v>174</v>
      </c>
      <c r="O412" s="235" t="s">
        <v>226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 x14ac:dyDescent="0.25">
      <c r="A413" s="177" t="str">
        <f t="shared" si="21"/>
        <v>146SONSONATE</v>
      </c>
      <c r="B413" s="206">
        <v>146</v>
      </c>
      <c r="C413" s="204" t="s">
        <v>175</v>
      </c>
      <c r="D413" s="236" t="s">
        <v>246</v>
      </c>
      <c r="E413" s="224">
        <v>4.5</v>
      </c>
      <c r="F413" s="224">
        <v>4.5</v>
      </c>
      <c r="G413" s="224">
        <v>4.5</v>
      </c>
      <c r="H413" s="224"/>
      <c r="I413" s="224"/>
      <c r="J413" s="224"/>
      <c r="L413" s="54" t="str">
        <f t="shared" si="20"/>
        <v>143SAN MIGUEL</v>
      </c>
      <c r="M413" s="205">
        <v>143</v>
      </c>
      <c r="N413" s="204" t="s">
        <v>181</v>
      </c>
      <c r="O413" s="235" t="s">
        <v>226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 x14ac:dyDescent="0.25">
      <c r="A414" s="177" t="str">
        <f t="shared" si="21"/>
        <v>146TIENDONA</v>
      </c>
      <c r="B414" s="206">
        <v>146</v>
      </c>
      <c r="C414" s="204" t="s">
        <v>190</v>
      </c>
      <c r="D414" s="236" t="s">
        <v>246</v>
      </c>
      <c r="E414" s="224">
        <v>3.5</v>
      </c>
      <c r="F414" s="224">
        <v>3.5</v>
      </c>
      <c r="G414" s="224">
        <v>3.5</v>
      </c>
      <c r="H414" s="224"/>
      <c r="I414" s="224"/>
      <c r="J414" s="224"/>
      <c r="L414" s="54" t="str">
        <f t="shared" si="20"/>
        <v>143SENSUNTEPEQUE</v>
      </c>
      <c r="M414" s="206">
        <v>145</v>
      </c>
      <c r="N414" s="204" t="s">
        <v>229</v>
      </c>
      <c r="O414" s="235" t="s">
        <v>245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 x14ac:dyDescent="0.25">
      <c r="A415" s="177" t="str">
        <f t="shared" si="21"/>
        <v>146USULUTAN</v>
      </c>
      <c r="B415" s="205">
        <v>146</v>
      </c>
      <c r="C415" s="204" t="s">
        <v>259</v>
      </c>
      <c r="D415" s="236" t="s">
        <v>246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145MERCADO CENTRAL</v>
      </c>
      <c r="M415" s="206">
        <v>145</v>
      </c>
      <c r="N415" s="204" t="s">
        <v>190</v>
      </c>
      <c r="O415" s="235" t="s">
        <v>245</v>
      </c>
      <c r="P415" s="224">
        <v>4</v>
      </c>
      <c r="Q415" s="224">
        <v>4</v>
      </c>
      <c r="R415" s="224">
        <v>4</v>
      </c>
      <c r="S415" s="224"/>
      <c r="T415" s="224"/>
      <c r="U415" s="224"/>
    </row>
    <row r="416" spans="1:21" ht="15.75" x14ac:dyDescent="0.25">
      <c r="A416" s="177" t="str">
        <f t="shared" si="21"/>
        <v>147MERCADO CENTRAL</v>
      </c>
      <c r="B416" s="206">
        <v>147</v>
      </c>
      <c r="C416" s="204" t="s">
        <v>229</v>
      </c>
      <c r="D416" s="236" t="s">
        <v>227</v>
      </c>
      <c r="E416" s="224">
        <v>2</v>
      </c>
      <c r="F416" s="224">
        <v>2</v>
      </c>
      <c r="G416" s="224">
        <v>2</v>
      </c>
      <c r="H416" s="224"/>
      <c r="I416" s="224"/>
      <c r="J416" s="224"/>
      <c r="L416" s="54" t="str">
        <f t="shared" si="20"/>
        <v>145TIENDONA</v>
      </c>
      <c r="M416" s="205">
        <v>145</v>
      </c>
      <c r="N416" s="204" t="s">
        <v>181</v>
      </c>
      <c r="O416" s="235" t="s">
        <v>245</v>
      </c>
      <c r="P416" s="224">
        <v>7</v>
      </c>
      <c r="Q416" s="224">
        <v>7</v>
      </c>
      <c r="R416" s="224">
        <v>7</v>
      </c>
      <c r="S416" s="224"/>
      <c r="T416" s="224"/>
      <c r="U416" s="224"/>
    </row>
    <row r="417" spans="1:21" ht="15.75" x14ac:dyDescent="0.25">
      <c r="A417" s="177" t="str">
        <f t="shared" si="21"/>
        <v>147SONSONATE</v>
      </c>
      <c r="B417" s="206">
        <v>147</v>
      </c>
      <c r="C417" s="204" t="s">
        <v>175</v>
      </c>
      <c r="D417" s="236" t="s">
        <v>227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145SENSUNTEPEQUE</v>
      </c>
      <c r="M417" s="206">
        <v>146</v>
      </c>
      <c r="N417" s="204" t="s">
        <v>229</v>
      </c>
      <c r="O417" s="235" t="s">
        <v>246</v>
      </c>
      <c r="P417" s="224">
        <v>4.5</v>
      </c>
      <c r="Q417" s="224">
        <v>4.5</v>
      </c>
      <c r="R417" s="224">
        <v>4.5</v>
      </c>
      <c r="S417" s="224"/>
      <c r="T417" s="224"/>
      <c r="U417" s="224"/>
    </row>
    <row r="418" spans="1:21" ht="15.75" x14ac:dyDescent="0.25">
      <c r="A418" s="177" t="str">
        <f t="shared" si="21"/>
        <v>147TIENDONA</v>
      </c>
      <c r="B418" s="205">
        <v>147</v>
      </c>
      <c r="C418" s="204" t="s">
        <v>190</v>
      </c>
      <c r="D418" s="236" t="s">
        <v>227</v>
      </c>
      <c r="E418" s="224">
        <v>1.75</v>
      </c>
      <c r="F418" s="224">
        <v>1.75</v>
      </c>
      <c r="G418" s="224">
        <v>1.75</v>
      </c>
      <c r="H418" s="224"/>
      <c r="I418" s="224"/>
      <c r="J418" s="224"/>
      <c r="L418" s="54" t="str">
        <f t="shared" si="20"/>
        <v>146MERCADO CENTRAL</v>
      </c>
      <c r="M418" s="205">
        <v>146</v>
      </c>
      <c r="N418" s="204" t="s">
        <v>190</v>
      </c>
      <c r="O418" s="235" t="s">
        <v>246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 x14ac:dyDescent="0.25">
      <c r="A419" s="177" t="str">
        <f t="shared" si="21"/>
        <v>148MERCADO CENTRAL</v>
      </c>
      <c r="B419" s="206">
        <v>148</v>
      </c>
      <c r="C419" s="204" t="s">
        <v>229</v>
      </c>
      <c r="D419" s="236" t="s">
        <v>247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147MERCADO CENTRAL</v>
      </c>
      <c r="M419" s="206">
        <v>147</v>
      </c>
      <c r="N419" s="204" t="s">
        <v>229</v>
      </c>
      <c r="O419" s="235" t="s">
        <v>227</v>
      </c>
      <c r="P419" s="224">
        <v>2</v>
      </c>
      <c r="Q419" s="224">
        <v>2</v>
      </c>
      <c r="R419" s="224">
        <v>2</v>
      </c>
      <c r="S419" s="224"/>
      <c r="T419" s="224"/>
      <c r="U419" s="224"/>
    </row>
    <row r="420" spans="1:21" ht="15.75" x14ac:dyDescent="0.25">
      <c r="A420" s="177" t="str">
        <f t="shared" si="21"/>
        <v>148TIENDONA</v>
      </c>
      <c r="B420" s="206">
        <v>148</v>
      </c>
      <c r="C420" s="204" t="s">
        <v>190</v>
      </c>
      <c r="D420" s="236" t="s">
        <v>247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22"/>
        <v>147TIENDONA</v>
      </c>
      <c r="M420" s="206">
        <v>147</v>
      </c>
      <c r="N420" s="204" t="s">
        <v>190</v>
      </c>
      <c r="O420" s="235" t="s">
        <v>227</v>
      </c>
      <c r="P420" s="224">
        <v>1.75</v>
      </c>
      <c r="Q420" s="224">
        <v>1.75</v>
      </c>
      <c r="R420" s="224">
        <v>1.75</v>
      </c>
      <c r="S420" s="224"/>
      <c r="T420" s="224"/>
      <c r="U420" s="224"/>
    </row>
    <row r="421" spans="1:21" ht="15.75" x14ac:dyDescent="0.25">
      <c r="A421" s="177" t="str">
        <f t="shared" si="21"/>
        <v>148USULUTAN</v>
      </c>
      <c r="B421" s="205">
        <v>148</v>
      </c>
      <c r="C421" s="204" t="s">
        <v>259</v>
      </c>
      <c r="D421" s="236" t="s">
        <v>247</v>
      </c>
      <c r="E421" s="224">
        <v>6</v>
      </c>
      <c r="F421" s="224">
        <v>6</v>
      </c>
      <c r="G421" s="224">
        <v>6</v>
      </c>
      <c r="H421" s="224"/>
      <c r="I421" s="224"/>
      <c r="J421" s="224"/>
      <c r="L421" s="54" t="str">
        <f t="shared" si="22"/>
        <v>147SANTA ANA</v>
      </c>
      <c r="M421" s="206">
        <v>147</v>
      </c>
      <c r="N421" s="204" t="s">
        <v>172</v>
      </c>
      <c r="O421" s="235" t="s">
        <v>227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 x14ac:dyDescent="0.25">
      <c r="A422" s="177" t="str">
        <f t="shared" si="21"/>
        <v>149MERCADO CENTRAL</v>
      </c>
      <c r="B422" s="206">
        <v>149</v>
      </c>
      <c r="C422" s="204" t="s">
        <v>229</v>
      </c>
      <c r="D422" s="236" t="s">
        <v>248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147SAN MIGUEL</v>
      </c>
      <c r="M422" s="205">
        <v>147</v>
      </c>
      <c r="N422" s="204" t="s">
        <v>174</v>
      </c>
      <c r="O422" s="235" t="s">
        <v>227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 x14ac:dyDescent="0.25">
      <c r="A423" s="177" t="str">
        <f t="shared" si="21"/>
        <v>149TIENDONA</v>
      </c>
      <c r="B423" s="206">
        <v>149</v>
      </c>
      <c r="C423" s="204" t="s">
        <v>190</v>
      </c>
      <c r="D423" s="236" t="s">
        <v>248</v>
      </c>
      <c r="E423" s="224">
        <v>2.5</v>
      </c>
      <c r="F423" s="224">
        <v>2.5</v>
      </c>
      <c r="G423" s="224">
        <v>2.5</v>
      </c>
      <c r="H423" s="224"/>
      <c r="I423" s="224"/>
      <c r="J423" s="224"/>
      <c r="L423" s="54" t="str">
        <f t="shared" si="22"/>
        <v>148MERCADO CENTRAL</v>
      </c>
      <c r="M423" s="206">
        <v>148</v>
      </c>
      <c r="N423" s="204" t="s">
        <v>229</v>
      </c>
      <c r="O423" s="235" t="s">
        <v>247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 x14ac:dyDescent="0.25">
      <c r="A424" s="177" t="str">
        <f t="shared" si="21"/>
        <v>149USULUTAN</v>
      </c>
      <c r="B424" s="205">
        <v>149</v>
      </c>
      <c r="C424" s="204" t="s">
        <v>259</v>
      </c>
      <c r="D424" s="236" t="s">
        <v>248</v>
      </c>
      <c r="E424" s="224">
        <v>2</v>
      </c>
      <c r="F424" s="224">
        <v>2</v>
      </c>
      <c r="G424" s="224">
        <v>2</v>
      </c>
      <c r="H424" s="224"/>
      <c r="I424" s="224"/>
      <c r="J424" s="224"/>
      <c r="L424" s="54" t="str">
        <f t="shared" si="22"/>
        <v>148TIENDONA</v>
      </c>
      <c r="M424" s="206">
        <v>148</v>
      </c>
      <c r="N424" s="204" t="s">
        <v>190</v>
      </c>
      <c r="O424" s="235" t="s">
        <v>247</v>
      </c>
      <c r="P424" s="224">
        <v>5</v>
      </c>
      <c r="Q424" s="224">
        <v>5</v>
      </c>
      <c r="R424" s="224">
        <v>5</v>
      </c>
      <c r="S424" s="224"/>
      <c r="T424" s="224"/>
      <c r="U424" s="224"/>
    </row>
    <row r="425" spans="1:21" ht="15.75" x14ac:dyDescent="0.25">
      <c r="A425" s="177" t="str">
        <f t="shared" si="21"/>
        <v>150MERCADO CENTRAL</v>
      </c>
      <c r="B425" s="206">
        <v>150</v>
      </c>
      <c r="C425" s="204" t="s">
        <v>229</v>
      </c>
      <c r="D425" s="236" t="s">
        <v>228</v>
      </c>
      <c r="E425" s="224">
        <v>1.5</v>
      </c>
      <c r="F425" s="224">
        <v>1.5</v>
      </c>
      <c r="G425" s="224">
        <v>1.5</v>
      </c>
      <c r="H425" s="224"/>
      <c r="I425" s="224"/>
      <c r="J425" s="224"/>
      <c r="L425" s="54" t="str">
        <f t="shared" si="22"/>
        <v>148SAN MIGUEL</v>
      </c>
      <c r="M425" s="206">
        <v>148</v>
      </c>
      <c r="N425" s="204" t="s">
        <v>174</v>
      </c>
      <c r="O425" s="235" t="s">
        <v>247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 x14ac:dyDescent="0.25">
      <c r="A426" s="177" t="str">
        <f t="shared" si="21"/>
        <v>150TIENDONA</v>
      </c>
      <c r="B426" s="206">
        <v>150</v>
      </c>
      <c r="C426" s="204" t="s">
        <v>190</v>
      </c>
      <c r="D426" s="236" t="s">
        <v>228</v>
      </c>
      <c r="E426" s="224">
        <v>1.5</v>
      </c>
      <c r="F426" s="224">
        <v>1.5</v>
      </c>
      <c r="G426" s="224">
        <v>1.5</v>
      </c>
      <c r="H426" s="224"/>
      <c r="I426" s="224"/>
      <c r="J426" s="224"/>
      <c r="L426" s="54" t="str">
        <f t="shared" si="22"/>
        <v>148SENSUNTEPEQUE</v>
      </c>
      <c r="M426" s="205">
        <v>148</v>
      </c>
      <c r="N426" s="204" t="s">
        <v>181</v>
      </c>
      <c r="O426" s="235" t="s">
        <v>247</v>
      </c>
      <c r="P426" s="224">
        <v>5.5</v>
      </c>
      <c r="Q426" s="224">
        <v>5</v>
      </c>
      <c r="R426" s="224">
        <v>6</v>
      </c>
      <c r="S426" s="224"/>
      <c r="T426" s="224"/>
      <c r="U426" s="224"/>
    </row>
    <row r="427" spans="1:21" ht="15.75" x14ac:dyDescent="0.25">
      <c r="A427" s="177" t="str">
        <f t="shared" si="21"/>
        <v>150USULUTAN</v>
      </c>
      <c r="B427" s="205">
        <v>150</v>
      </c>
      <c r="C427" s="204" t="s">
        <v>259</v>
      </c>
      <c r="D427" s="236" t="s">
        <v>228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149MERCADO CENTRAL</v>
      </c>
      <c r="M427" s="206">
        <v>149</v>
      </c>
      <c r="N427" s="204" t="s">
        <v>229</v>
      </c>
      <c r="O427" s="235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 x14ac:dyDescent="0.25">
      <c r="A428" s="177" t="str">
        <f t="shared" si="21"/>
        <v>151SAN FRANCISCO GOTERA</v>
      </c>
      <c r="B428" s="206">
        <v>151</v>
      </c>
      <c r="C428" s="204" t="s">
        <v>182</v>
      </c>
      <c r="D428" s="236" t="s">
        <v>286</v>
      </c>
      <c r="E428" s="224">
        <v>36.733333333333334</v>
      </c>
      <c r="F428" s="224">
        <v>35</v>
      </c>
      <c r="G428" s="224">
        <v>38.450000000000003</v>
      </c>
      <c r="H428" s="224"/>
      <c r="I428" s="224"/>
      <c r="J428" s="224"/>
      <c r="L428" s="54" t="str">
        <f t="shared" si="22"/>
        <v>149TIENDONA</v>
      </c>
      <c r="M428" s="206">
        <v>149</v>
      </c>
      <c r="N428" s="204" t="s">
        <v>190</v>
      </c>
      <c r="O428" s="235" t="s">
        <v>248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 x14ac:dyDescent="0.25">
      <c r="A429" s="177" t="str">
        <f t="shared" si="21"/>
        <v>151SONSONATE</v>
      </c>
      <c r="B429" s="206">
        <v>151</v>
      </c>
      <c r="C429" s="204" t="s">
        <v>175</v>
      </c>
      <c r="D429" s="236" t="s">
        <v>286</v>
      </c>
      <c r="E429" s="224">
        <v>34</v>
      </c>
      <c r="F429" s="224">
        <v>32</v>
      </c>
      <c r="G429" s="224">
        <v>36</v>
      </c>
      <c r="H429" s="224"/>
      <c r="I429" s="224"/>
      <c r="J429" s="224"/>
      <c r="L429" s="54" t="str">
        <f t="shared" si="22"/>
        <v>149SAN MIGUEL</v>
      </c>
      <c r="M429" s="205">
        <v>149</v>
      </c>
      <c r="N429" s="204" t="s">
        <v>174</v>
      </c>
      <c r="O429" s="235" t="s">
        <v>248</v>
      </c>
      <c r="P429" s="224">
        <v>3</v>
      </c>
      <c r="Q429" s="224">
        <v>3</v>
      </c>
      <c r="R429" s="224">
        <v>3</v>
      </c>
      <c r="S429" s="224"/>
      <c r="T429" s="224"/>
      <c r="U429" s="224"/>
    </row>
    <row r="430" spans="1:21" ht="15.75" x14ac:dyDescent="0.25">
      <c r="A430" s="177" t="str">
        <f t="shared" si="21"/>
        <v>151USULUTAN</v>
      </c>
      <c r="B430" s="206">
        <v>151</v>
      </c>
      <c r="C430" s="204" t="s">
        <v>259</v>
      </c>
      <c r="D430" s="236" t="s">
        <v>286</v>
      </c>
      <c r="E430" s="224">
        <v>36.883333333333333</v>
      </c>
      <c r="F430" s="224">
        <v>34</v>
      </c>
      <c r="G430" s="224">
        <v>39</v>
      </c>
      <c r="H430" s="224"/>
      <c r="I430" s="224"/>
      <c r="J430" s="224"/>
      <c r="L430" s="54" t="str">
        <f t="shared" si="22"/>
        <v>150MERCADO CENTRAL</v>
      </c>
      <c r="M430" s="206">
        <v>150</v>
      </c>
      <c r="N430" s="204" t="s">
        <v>229</v>
      </c>
      <c r="O430" s="235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 x14ac:dyDescent="0.25">
      <c r="A431" s="177" t="str">
        <f t="shared" si="21"/>
        <v>151SAN SALVADOR</v>
      </c>
      <c r="B431" s="205">
        <v>151</v>
      </c>
      <c r="C431" s="204" t="s">
        <v>319</v>
      </c>
      <c r="D431" s="236" t="s">
        <v>286</v>
      </c>
      <c r="E431" s="224">
        <v>39.130000000000003</v>
      </c>
      <c r="F431" s="224">
        <v>39.130000000000003</v>
      </c>
      <c r="G431" s="224">
        <v>39.130000000000003</v>
      </c>
      <c r="H431" s="224"/>
      <c r="I431" s="224"/>
      <c r="J431" s="224"/>
      <c r="L431" s="54" t="str">
        <f t="shared" si="22"/>
        <v>150TIENDONA</v>
      </c>
      <c r="M431" s="206">
        <v>150</v>
      </c>
      <c r="N431" s="204" t="s">
        <v>190</v>
      </c>
      <c r="O431" s="235" t="s">
        <v>228</v>
      </c>
      <c r="P431" s="224">
        <v>1.5</v>
      </c>
      <c r="Q431" s="224">
        <v>1.5</v>
      </c>
      <c r="R431" s="224">
        <v>1.5</v>
      </c>
      <c r="S431" s="224"/>
      <c r="T431" s="224"/>
      <c r="U431" s="224"/>
    </row>
    <row r="432" spans="1:21" ht="15.75" x14ac:dyDescent="0.25">
      <c r="A432" s="177" t="str">
        <f t="shared" si="21"/>
        <v>152SAN FRANCISCO GOTERA</v>
      </c>
      <c r="B432" s="206">
        <v>152</v>
      </c>
      <c r="C432" s="204" t="s">
        <v>182</v>
      </c>
      <c r="D432" s="236" t="s">
        <v>287</v>
      </c>
      <c r="E432" s="224">
        <v>37.31666666666667</v>
      </c>
      <c r="F432" s="224">
        <v>36</v>
      </c>
      <c r="G432" s="224">
        <v>38.950000000000003</v>
      </c>
      <c r="H432" s="224"/>
      <c r="I432" s="224"/>
      <c r="J432" s="224"/>
      <c r="L432" s="54" t="str">
        <f t="shared" si="22"/>
        <v>150SAN MIGUEL</v>
      </c>
      <c r="M432" s="206">
        <v>150</v>
      </c>
      <c r="N432" s="204" t="s">
        <v>174</v>
      </c>
      <c r="O432" s="235" t="s">
        <v>228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 x14ac:dyDescent="0.25">
      <c r="A433" s="177" t="str">
        <f t="shared" si="21"/>
        <v>152SONSONATE</v>
      </c>
      <c r="B433" s="206">
        <v>152</v>
      </c>
      <c r="C433" s="204" t="s">
        <v>175</v>
      </c>
      <c r="D433" s="236" t="s">
        <v>287</v>
      </c>
      <c r="E433" s="224">
        <v>34.25</v>
      </c>
      <c r="F433" s="224">
        <v>32</v>
      </c>
      <c r="G433" s="224">
        <v>36.5</v>
      </c>
      <c r="H433" s="224"/>
      <c r="I433" s="224"/>
      <c r="J433" s="224"/>
      <c r="L433" s="54" t="str">
        <f t="shared" si="22"/>
        <v>150SENSUNTEPEQUE</v>
      </c>
      <c r="M433" s="205">
        <v>150</v>
      </c>
      <c r="N433" s="204" t="s">
        <v>181</v>
      </c>
      <c r="O433" s="235" t="s">
        <v>228</v>
      </c>
      <c r="P433" s="224">
        <v>2</v>
      </c>
      <c r="Q433" s="224">
        <v>2</v>
      </c>
      <c r="R433" s="224">
        <v>2</v>
      </c>
      <c r="S433" s="224"/>
      <c r="T433" s="224"/>
      <c r="U433" s="224"/>
    </row>
    <row r="434" spans="1:24" ht="15.75" x14ac:dyDescent="0.25">
      <c r="A434" s="177" t="str">
        <f t="shared" si="21"/>
        <v>152USULUTAN</v>
      </c>
      <c r="B434" s="206">
        <v>152</v>
      </c>
      <c r="C434" s="204" t="s">
        <v>259</v>
      </c>
      <c r="D434" s="236" t="s">
        <v>287</v>
      </c>
      <c r="E434" s="224">
        <v>37.673333333333339</v>
      </c>
      <c r="F434" s="224">
        <v>35</v>
      </c>
      <c r="G434" s="224">
        <v>39.75</v>
      </c>
      <c r="H434" s="224"/>
      <c r="I434" s="224"/>
      <c r="J434" s="224"/>
      <c r="L434" s="54" t="str">
        <f t="shared" si="22"/>
        <v>151SAN FRANCISCO GOTERA</v>
      </c>
      <c r="M434" s="206">
        <v>151</v>
      </c>
      <c r="N434" s="204" t="s">
        <v>182</v>
      </c>
      <c r="O434" s="235" t="s">
        <v>286</v>
      </c>
      <c r="P434" s="224">
        <v>35</v>
      </c>
      <c r="Q434" s="224">
        <v>35</v>
      </c>
      <c r="R434" s="224">
        <v>35</v>
      </c>
      <c r="S434" s="224"/>
      <c r="T434" s="224"/>
      <c r="U434" s="224"/>
    </row>
    <row r="435" spans="1:24" ht="15.75" x14ac:dyDescent="0.25">
      <c r="A435" s="177" t="str">
        <f t="shared" si="21"/>
        <v>152SAN SALVADOR</v>
      </c>
      <c r="B435" s="205">
        <v>152</v>
      </c>
      <c r="C435" s="204" t="s">
        <v>319</v>
      </c>
      <c r="D435" s="236" t="s">
        <v>287</v>
      </c>
      <c r="E435" s="224">
        <v>39.630000000000003</v>
      </c>
      <c r="F435" s="224">
        <v>39.630000000000003</v>
      </c>
      <c r="G435" s="224">
        <v>39.630000000000003</v>
      </c>
      <c r="H435" s="224"/>
      <c r="I435" s="224"/>
      <c r="J435" s="224"/>
      <c r="L435" s="54" t="str">
        <f t="shared" si="22"/>
        <v>151SANTA ANA</v>
      </c>
      <c r="M435" s="206">
        <v>151</v>
      </c>
      <c r="N435" s="204" t="s">
        <v>172</v>
      </c>
      <c r="O435" s="235" t="s">
        <v>286</v>
      </c>
      <c r="P435" s="224">
        <v>33.5</v>
      </c>
      <c r="Q435" s="224">
        <v>33.5</v>
      </c>
      <c r="R435" s="224">
        <v>33.5</v>
      </c>
      <c r="S435" s="224"/>
      <c r="T435" s="224"/>
      <c r="U435" s="224"/>
    </row>
    <row r="436" spans="1:24" ht="15.75" x14ac:dyDescent="0.25">
      <c r="A436" s="177" t="str">
        <f t="shared" si="21"/>
        <v>154SAN SALVADOR</v>
      </c>
      <c r="B436" s="205">
        <v>154</v>
      </c>
      <c r="C436" s="204" t="s">
        <v>319</v>
      </c>
      <c r="D436" s="236" t="s">
        <v>313</v>
      </c>
      <c r="E436" s="224">
        <v>30.57</v>
      </c>
      <c r="F436" s="224">
        <v>30.57</v>
      </c>
      <c r="G436" s="224">
        <v>30.57</v>
      </c>
      <c r="H436" s="224"/>
      <c r="I436" s="224"/>
      <c r="J436" s="224"/>
      <c r="L436" s="54" t="str">
        <f t="shared" si="22"/>
        <v>151SAN MIGUEL</v>
      </c>
      <c r="M436" s="206">
        <v>151</v>
      </c>
      <c r="N436" s="204" t="s">
        <v>174</v>
      </c>
      <c r="O436" s="235" t="s">
        <v>286</v>
      </c>
      <c r="P436" s="224">
        <v>40</v>
      </c>
      <c r="Q436" s="224">
        <v>40</v>
      </c>
      <c r="R436" s="224">
        <v>40</v>
      </c>
      <c r="S436" s="224"/>
      <c r="T436" s="224"/>
      <c r="U436" s="224"/>
    </row>
    <row r="437" spans="1:24" ht="15.75" x14ac:dyDescent="0.25">
      <c r="A437" s="177" t="str">
        <f t="shared" si="21"/>
        <v>155SAN FRANCISCO GOTERA</v>
      </c>
      <c r="B437" s="206">
        <v>155</v>
      </c>
      <c r="C437" s="204" t="s">
        <v>182</v>
      </c>
      <c r="D437" s="236" t="s">
        <v>304</v>
      </c>
      <c r="E437" s="224">
        <v>32.31666666666667</v>
      </c>
      <c r="F437" s="224">
        <v>29.8</v>
      </c>
      <c r="G437" s="224">
        <v>35.15</v>
      </c>
      <c r="H437" s="224"/>
      <c r="I437" s="224"/>
      <c r="J437" s="224"/>
      <c r="L437" s="54" t="str">
        <f t="shared" si="22"/>
        <v>151SENSUNTEPEQUE</v>
      </c>
      <c r="M437" s="205">
        <v>151</v>
      </c>
      <c r="N437" s="204" t="s">
        <v>181</v>
      </c>
      <c r="O437" s="235" t="s">
        <v>286</v>
      </c>
      <c r="P437" s="224">
        <v>35.5</v>
      </c>
      <c r="Q437" s="224">
        <v>35</v>
      </c>
      <c r="R437" s="224">
        <v>36</v>
      </c>
      <c r="S437" s="224"/>
      <c r="T437" s="224"/>
      <c r="U437" s="224"/>
    </row>
    <row r="438" spans="1:24" ht="15.75" x14ac:dyDescent="0.25">
      <c r="A438" s="177" t="str">
        <f t="shared" si="21"/>
        <v>155USULUTAN</v>
      </c>
      <c r="B438" s="206">
        <v>155</v>
      </c>
      <c r="C438" s="204" t="s">
        <v>259</v>
      </c>
      <c r="D438" s="236" t="s">
        <v>304</v>
      </c>
      <c r="E438" s="224">
        <v>31.646666666666665</v>
      </c>
      <c r="F438" s="224">
        <v>30.59</v>
      </c>
      <c r="G438" s="224">
        <v>32.35</v>
      </c>
      <c r="H438" s="224"/>
      <c r="I438" s="224"/>
      <c r="J438" s="224"/>
      <c r="L438" s="54" t="str">
        <f t="shared" si="22"/>
        <v>152SAN FRANCISCO GOTERA</v>
      </c>
      <c r="M438" s="206">
        <v>152</v>
      </c>
      <c r="N438" s="204" t="s">
        <v>182</v>
      </c>
      <c r="O438" s="235" t="s">
        <v>287</v>
      </c>
      <c r="P438" s="224">
        <v>35</v>
      </c>
      <c r="Q438" s="224">
        <v>35</v>
      </c>
      <c r="R438" s="224">
        <v>35</v>
      </c>
      <c r="S438" s="224"/>
      <c r="T438" s="224"/>
      <c r="U438" s="224"/>
    </row>
    <row r="439" spans="1:24" ht="15.75" x14ac:dyDescent="0.25">
      <c r="A439" s="177" t="str">
        <f t="shared" si="21"/>
        <v>155SAN SALVADOR</v>
      </c>
      <c r="B439" s="205">
        <v>155</v>
      </c>
      <c r="C439" s="204" t="s">
        <v>319</v>
      </c>
      <c r="D439" s="236" t="s">
        <v>304</v>
      </c>
      <c r="E439" s="224">
        <v>32.24</v>
      </c>
      <c r="F439" s="224">
        <v>32.24</v>
      </c>
      <c r="G439" s="224">
        <v>32.24</v>
      </c>
      <c r="H439" s="224"/>
      <c r="I439" s="224"/>
      <c r="J439" s="224"/>
      <c r="L439" s="54" t="str">
        <f t="shared" si="22"/>
        <v>152SANTA ANA</v>
      </c>
      <c r="M439" s="206">
        <v>152</v>
      </c>
      <c r="N439" s="204" t="s">
        <v>172</v>
      </c>
      <c r="O439" s="235" t="s">
        <v>287</v>
      </c>
      <c r="P439" s="224">
        <v>34</v>
      </c>
      <c r="Q439" s="224">
        <v>34</v>
      </c>
      <c r="R439" s="224">
        <v>34</v>
      </c>
      <c r="S439" s="224"/>
      <c r="T439" s="224"/>
      <c r="U439" s="224"/>
    </row>
    <row r="440" spans="1:24" ht="15.75" x14ac:dyDescent="0.25">
      <c r="A440" s="177" t="str">
        <f t="shared" si="21"/>
        <v>156USULUTAN</v>
      </c>
      <c r="B440" s="205">
        <v>156</v>
      </c>
      <c r="C440" s="204" t="s">
        <v>259</v>
      </c>
      <c r="D440" s="236" t="s">
        <v>326</v>
      </c>
      <c r="E440" s="224">
        <v>19.25</v>
      </c>
      <c r="F440" s="224">
        <v>19</v>
      </c>
      <c r="G440" s="224">
        <v>19.5</v>
      </c>
      <c r="H440" s="224"/>
      <c r="I440" s="224"/>
      <c r="J440" s="224"/>
      <c r="L440" s="54" t="str">
        <f t="shared" si="22"/>
        <v>152SAN MIGUEL</v>
      </c>
      <c r="M440" s="206">
        <v>152</v>
      </c>
      <c r="N440" s="204" t="s">
        <v>174</v>
      </c>
      <c r="O440" s="235" t="s">
        <v>287</v>
      </c>
      <c r="P440" s="224">
        <v>39</v>
      </c>
      <c r="Q440" s="224">
        <v>39</v>
      </c>
      <c r="R440" s="224">
        <v>39</v>
      </c>
      <c r="S440" s="224"/>
      <c r="T440" s="224"/>
      <c r="U440" s="224"/>
    </row>
    <row r="441" spans="1:24" ht="15.75" x14ac:dyDescent="0.25">
      <c r="A441" s="177" t="str">
        <f t="shared" si="21"/>
        <v>157USULUTAN</v>
      </c>
      <c r="B441" s="206">
        <v>157</v>
      </c>
      <c r="C441" s="204" t="s">
        <v>259</v>
      </c>
      <c r="D441" s="236" t="s">
        <v>308</v>
      </c>
      <c r="E441" s="224">
        <v>22.5</v>
      </c>
      <c r="F441" s="224">
        <v>22</v>
      </c>
      <c r="G441" s="224">
        <v>23</v>
      </c>
      <c r="H441" s="224"/>
      <c r="I441" s="224"/>
      <c r="J441" s="224"/>
      <c r="L441" s="54" t="str">
        <f t="shared" si="22"/>
        <v>152SENSUNTEPEQUE</v>
      </c>
      <c r="M441" s="205">
        <v>152</v>
      </c>
      <c r="N441" s="204" t="s">
        <v>181</v>
      </c>
      <c r="O441" s="235" t="s">
        <v>287</v>
      </c>
      <c r="P441" s="224">
        <v>35.5</v>
      </c>
      <c r="Q441" s="224">
        <v>35</v>
      </c>
      <c r="R441" s="224">
        <v>36</v>
      </c>
      <c r="S441" s="224"/>
      <c r="T441" s="224"/>
      <c r="U441" s="224"/>
    </row>
    <row r="442" spans="1:24" ht="15.75" x14ac:dyDescent="0.25">
      <c r="A442" s="177" t="str">
        <f t="shared" si="21"/>
        <v>157SAN SALVADOR</v>
      </c>
      <c r="B442" s="205">
        <v>157</v>
      </c>
      <c r="C442" s="204" t="s">
        <v>319</v>
      </c>
      <c r="D442" s="236" t="s">
        <v>308</v>
      </c>
      <c r="E442" s="224">
        <v>19.52</v>
      </c>
      <c r="F442" s="224">
        <v>19.52</v>
      </c>
      <c r="G442" s="224">
        <v>19.52</v>
      </c>
      <c r="H442" s="224"/>
      <c r="I442" s="224"/>
      <c r="J442" s="224"/>
      <c r="L442" s="54" t="str">
        <f t="shared" si="22"/>
        <v>153SANTA ANA</v>
      </c>
      <c r="M442" s="205">
        <v>153</v>
      </c>
      <c r="N442" s="204" t="s">
        <v>172</v>
      </c>
      <c r="O442" s="235" t="s">
        <v>314</v>
      </c>
      <c r="P442" s="224">
        <v>35.1</v>
      </c>
      <c r="Q442" s="224">
        <v>35.1</v>
      </c>
      <c r="R442" s="224">
        <v>35.1</v>
      </c>
      <c r="S442" s="224"/>
      <c r="T442" s="224"/>
      <c r="U442" s="224"/>
    </row>
    <row r="443" spans="1:24" ht="15.75" x14ac:dyDescent="0.25">
      <c r="A443" s="177" t="str">
        <f t="shared" si="21"/>
        <v>158SAN FRANCISCO GOTERA</v>
      </c>
      <c r="B443" s="205">
        <v>158</v>
      </c>
      <c r="C443" s="204" t="s">
        <v>182</v>
      </c>
      <c r="D443" s="236" t="s">
        <v>318</v>
      </c>
      <c r="E443" s="224">
        <v>22.175000000000001</v>
      </c>
      <c r="F443" s="224">
        <v>21.85</v>
      </c>
      <c r="G443" s="224">
        <v>22.5</v>
      </c>
      <c r="H443" s="224"/>
      <c r="I443" s="224"/>
      <c r="J443" s="224"/>
      <c r="L443" s="54" t="str">
        <f t="shared" si="22"/>
        <v>154SANTA ANA</v>
      </c>
      <c r="M443" s="205">
        <v>154</v>
      </c>
      <c r="N443" s="204" t="s">
        <v>172</v>
      </c>
      <c r="O443" s="235" t="s">
        <v>313</v>
      </c>
      <c r="P443" s="224">
        <v>35</v>
      </c>
      <c r="Q443" s="224">
        <v>35</v>
      </c>
      <c r="R443" s="224">
        <v>35</v>
      </c>
      <c r="S443" s="224"/>
      <c r="T443" s="224"/>
      <c r="U443" s="224"/>
    </row>
    <row r="444" spans="1:24" ht="15.75" x14ac:dyDescent="0.25">
      <c r="A444" s="177" t="str">
        <f t="shared" si="21"/>
        <v>159SAN FRANCISCO GOTERA</v>
      </c>
      <c r="B444" s="206">
        <v>159</v>
      </c>
      <c r="C444" s="204" t="s">
        <v>182</v>
      </c>
      <c r="D444" s="236" t="s">
        <v>288</v>
      </c>
      <c r="E444" s="224">
        <v>24</v>
      </c>
      <c r="F444" s="224">
        <v>23</v>
      </c>
      <c r="G444" s="224">
        <v>25</v>
      </c>
      <c r="H444" s="224"/>
      <c r="I444" s="224"/>
      <c r="J444" s="224"/>
      <c r="L444" s="54" t="str">
        <f t="shared" si="22"/>
        <v>155SAN FRANCISCO GOTERA</v>
      </c>
      <c r="M444" s="206">
        <v>155</v>
      </c>
      <c r="N444" s="204" t="s">
        <v>182</v>
      </c>
      <c r="O444" s="235" t="s">
        <v>304</v>
      </c>
      <c r="P444" s="224">
        <v>31.5</v>
      </c>
      <c r="Q444" s="224">
        <v>31.5</v>
      </c>
      <c r="R444" s="224">
        <v>31.5</v>
      </c>
      <c r="S444" s="224"/>
      <c r="T444" s="224"/>
      <c r="U444" s="224"/>
    </row>
    <row r="445" spans="1:24" ht="15.75" x14ac:dyDescent="0.25">
      <c r="A445" s="177" t="str">
        <f t="shared" si="21"/>
        <v>159SONSONATE</v>
      </c>
      <c r="B445" s="206">
        <v>159</v>
      </c>
      <c r="C445" s="204" t="s">
        <v>175</v>
      </c>
      <c r="D445" s="236" t="s">
        <v>288</v>
      </c>
      <c r="E445" s="224">
        <v>25.5</v>
      </c>
      <c r="F445" s="224">
        <v>25</v>
      </c>
      <c r="G445" s="224">
        <v>26</v>
      </c>
      <c r="H445" s="224"/>
      <c r="I445" s="224"/>
      <c r="J445" s="224"/>
      <c r="L445" s="54" t="str">
        <f t="shared" si="22"/>
        <v>155SANTA ANA</v>
      </c>
      <c r="M445" s="206">
        <v>155</v>
      </c>
      <c r="N445" s="204" t="s">
        <v>172</v>
      </c>
      <c r="O445" s="235" t="s">
        <v>304</v>
      </c>
      <c r="P445" s="224">
        <v>31.4</v>
      </c>
      <c r="Q445" s="224">
        <v>31.4</v>
      </c>
      <c r="R445" s="224">
        <v>31.4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>159USULUTAN</v>
      </c>
      <c r="B446" s="206">
        <v>159</v>
      </c>
      <c r="C446" s="204" t="s">
        <v>259</v>
      </c>
      <c r="D446" s="236" t="s">
        <v>288</v>
      </c>
      <c r="E446" s="224">
        <v>25.540000000000003</v>
      </c>
      <c r="F446" s="224">
        <v>25</v>
      </c>
      <c r="G446" s="224">
        <v>26.5</v>
      </c>
      <c r="H446" s="224"/>
      <c r="I446" s="224"/>
      <c r="J446" s="224"/>
      <c r="L446" s="54" t="str">
        <f t="shared" si="22"/>
        <v>155SAN MIGUEL</v>
      </c>
      <c r="M446" s="206">
        <v>155</v>
      </c>
      <c r="N446" s="204" t="s">
        <v>174</v>
      </c>
      <c r="O446" s="235" t="s">
        <v>304</v>
      </c>
      <c r="P446" s="224">
        <v>32</v>
      </c>
      <c r="Q446" s="224">
        <v>32</v>
      </c>
      <c r="R446" s="224">
        <v>32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>159SAN SALVADOR</v>
      </c>
      <c r="B447" s="205">
        <v>159</v>
      </c>
      <c r="C447" s="204" t="s">
        <v>319</v>
      </c>
      <c r="D447" s="236" t="s">
        <v>288</v>
      </c>
      <c r="E447" s="224">
        <v>26.84</v>
      </c>
      <c r="F447" s="224">
        <v>26.84</v>
      </c>
      <c r="G447" s="224">
        <v>26.84</v>
      </c>
      <c r="H447" s="224"/>
      <c r="I447" s="224"/>
      <c r="J447" s="224"/>
      <c r="L447" s="54" t="str">
        <f t="shared" si="22"/>
        <v>155SENSUNTEPEQUE</v>
      </c>
      <c r="M447" s="205">
        <v>155</v>
      </c>
      <c r="N447" s="204" t="s">
        <v>181</v>
      </c>
      <c r="O447" s="235" t="s">
        <v>304</v>
      </c>
      <c r="P447" s="224">
        <v>31.625</v>
      </c>
      <c r="Q447" s="224">
        <v>29.75</v>
      </c>
      <c r="R447" s="224">
        <v>33.5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>160SAN FRANCISCO GOTERA</v>
      </c>
      <c r="B448" s="206">
        <v>160</v>
      </c>
      <c r="C448" s="204" t="s">
        <v>182</v>
      </c>
      <c r="D448" s="236" t="s">
        <v>314</v>
      </c>
      <c r="E448" s="224">
        <v>33</v>
      </c>
      <c r="F448" s="224">
        <v>33</v>
      </c>
      <c r="G448" s="224">
        <v>33</v>
      </c>
      <c r="H448" s="224"/>
      <c r="I448" s="224"/>
      <c r="J448" s="224"/>
      <c r="L448" s="54" t="str">
        <f t="shared" si="22"/>
        <v>156SENSUNTEPEQUE</v>
      </c>
      <c r="M448" s="205">
        <v>156</v>
      </c>
      <c r="N448" s="204" t="s">
        <v>181</v>
      </c>
      <c r="O448" s="235" t="s">
        <v>326</v>
      </c>
      <c r="P448" s="224">
        <v>15.5</v>
      </c>
      <c r="Q448" s="224">
        <v>15.5</v>
      </c>
      <c r="R448" s="224">
        <v>15.5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>160USULUTAN</v>
      </c>
      <c r="B449" s="205">
        <v>160</v>
      </c>
      <c r="C449" s="204" t="s">
        <v>259</v>
      </c>
      <c r="D449" s="236" t="s">
        <v>314</v>
      </c>
      <c r="E449" s="224">
        <v>34.394999999999996</v>
      </c>
      <c r="F449" s="224">
        <v>33.44</v>
      </c>
      <c r="G449" s="224">
        <v>35.35</v>
      </c>
      <c r="H449" s="224"/>
      <c r="I449" s="224"/>
      <c r="J449" s="224"/>
      <c r="L449" s="54" t="str">
        <f t="shared" si="22"/>
        <v>157SAN FRANCISCO GOTERA</v>
      </c>
      <c r="M449" s="206">
        <v>157</v>
      </c>
      <c r="N449" s="204" t="s">
        <v>182</v>
      </c>
      <c r="O449" s="235" t="s">
        <v>308</v>
      </c>
      <c r="P449" s="224">
        <v>19.75</v>
      </c>
      <c r="Q449" s="224">
        <v>19.75</v>
      </c>
      <c r="R449" s="224">
        <v>19.75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>161SAN FRANCISCO GOTERA</v>
      </c>
      <c r="B450" s="206">
        <v>161</v>
      </c>
      <c r="C450" s="204" t="s">
        <v>182</v>
      </c>
      <c r="D450" s="236" t="s">
        <v>312</v>
      </c>
      <c r="E450" s="224">
        <v>30.933333333333337</v>
      </c>
      <c r="F450" s="224">
        <v>25.7</v>
      </c>
      <c r="G450" s="224">
        <v>33.6</v>
      </c>
      <c r="H450" s="224"/>
      <c r="I450" s="224"/>
      <c r="J450" s="224"/>
      <c r="L450" s="54" t="str">
        <f t="shared" si="22"/>
        <v>157SAN MIGUEL</v>
      </c>
      <c r="M450" s="206">
        <v>157</v>
      </c>
      <c r="N450" s="204" t="s">
        <v>174</v>
      </c>
      <c r="O450" s="235" t="s">
        <v>308</v>
      </c>
      <c r="P450" s="224">
        <v>23</v>
      </c>
      <c r="Q450" s="224">
        <v>23</v>
      </c>
      <c r="R450" s="224">
        <v>23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>161USULUTAN</v>
      </c>
      <c r="B451" s="206">
        <v>161</v>
      </c>
      <c r="C451" s="204" t="s">
        <v>259</v>
      </c>
      <c r="D451" s="236" t="s">
        <v>312</v>
      </c>
      <c r="E451" s="224">
        <v>34.843333333333334</v>
      </c>
      <c r="F451" s="224">
        <v>34.03</v>
      </c>
      <c r="G451" s="224">
        <v>35.5</v>
      </c>
      <c r="H451" s="224"/>
      <c r="I451" s="224"/>
      <c r="J451" s="224"/>
      <c r="L451" s="54" t="str">
        <f t="shared" si="22"/>
        <v>157SENSUNTEPEQUE</v>
      </c>
      <c r="M451" s="205">
        <v>157</v>
      </c>
      <c r="N451" s="204" t="s">
        <v>181</v>
      </c>
      <c r="O451" s="235" t="s">
        <v>308</v>
      </c>
      <c r="P451" s="224">
        <v>21</v>
      </c>
      <c r="Q451" s="224">
        <v>21</v>
      </c>
      <c r="R451" s="224">
        <v>21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>161SAN SALVADOR</v>
      </c>
      <c r="B452" s="205">
        <v>161</v>
      </c>
      <c r="C452" s="204" t="s">
        <v>319</v>
      </c>
      <c r="D452" s="236" t="s">
        <v>312</v>
      </c>
      <c r="E452" s="224">
        <v>35.56</v>
      </c>
      <c r="F452" s="224">
        <v>35.56</v>
      </c>
      <c r="G452" s="224">
        <v>35.56</v>
      </c>
      <c r="H452" s="224"/>
      <c r="I452" s="224"/>
      <c r="J452" s="224"/>
      <c r="L452" s="54" t="str">
        <f t="shared" si="22"/>
        <v>159SAN FRANCISCO GOTERA</v>
      </c>
      <c r="M452" s="206">
        <v>159</v>
      </c>
      <c r="N452" s="204" t="s">
        <v>182</v>
      </c>
      <c r="O452" s="235" t="s">
        <v>288</v>
      </c>
      <c r="P452" s="224">
        <v>22.95</v>
      </c>
      <c r="Q452" s="224">
        <v>22.95</v>
      </c>
      <c r="R452" s="224">
        <v>22.95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>163SAN FRANCISCO GOTERA</v>
      </c>
      <c r="B453" s="206">
        <v>163</v>
      </c>
      <c r="C453" s="204" t="s">
        <v>182</v>
      </c>
      <c r="D453" s="236" t="s">
        <v>315</v>
      </c>
      <c r="E453" s="224">
        <v>37</v>
      </c>
      <c r="F453" s="224">
        <v>37</v>
      </c>
      <c r="G453" s="224">
        <v>37</v>
      </c>
      <c r="H453" s="224"/>
      <c r="I453" s="224"/>
      <c r="J453" s="224"/>
      <c r="L453" s="54" t="str">
        <f t="shared" ref="L453:L516" si="23">+M453&amp;N453</f>
        <v>159SAN MIGUEL</v>
      </c>
      <c r="M453" s="206">
        <v>159</v>
      </c>
      <c r="N453" s="204" t="s">
        <v>174</v>
      </c>
      <c r="O453" s="235" t="s">
        <v>288</v>
      </c>
      <c r="P453" s="224">
        <v>27</v>
      </c>
      <c r="Q453" s="224">
        <v>27</v>
      </c>
      <c r="R453" s="224">
        <v>27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>163USULUTAN</v>
      </c>
      <c r="B454" s="205">
        <v>163</v>
      </c>
      <c r="C454" s="204" t="s">
        <v>259</v>
      </c>
      <c r="D454" s="236" t="s">
        <v>315</v>
      </c>
      <c r="E454" s="224">
        <v>36</v>
      </c>
      <c r="F454" s="224">
        <v>36</v>
      </c>
      <c r="G454" s="224">
        <v>36</v>
      </c>
      <c r="H454" s="224"/>
      <c r="I454" s="224"/>
      <c r="J454" s="224"/>
      <c r="L454" s="54" t="str">
        <f t="shared" si="23"/>
        <v>159SENSUNTEPEQUE</v>
      </c>
      <c r="M454" s="205">
        <v>159</v>
      </c>
      <c r="N454" s="204" t="s">
        <v>181</v>
      </c>
      <c r="O454" s="235" t="s">
        <v>288</v>
      </c>
      <c r="P454" s="224">
        <v>24.5</v>
      </c>
      <c r="Q454" s="224">
        <v>24.5</v>
      </c>
      <c r="R454" s="224">
        <v>24.5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>164SONSONATE</v>
      </c>
      <c r="B455" s="206">
        <v>164</v>
      </c>
      <c r="C455" s="204" t="s">
        <v>175</v>
      </c>
      <c r="D455" s="236" t="s">
        <v>295</v>
      </c>
      <c r="E455" s="224">
        <v>10.183333333333334</v>
      </c>
      <c r="F455" s="224">
        <v>9.75</v>
      </c>
      <c r="G455" s="224">
        <v>10.5</v>
      </c>
      <c r="H455" s="224"/>
      <c r="I455" s="224"/>
      <c r="J455" s="224"/>
      <c r="L455" s="54" t="str">
        <f t="shared" si="23"/>
        <v>160SENSUNTEPEQUE</v>
      </c>
      <c r="M455" s="205">
        <v>160</v>
      </c>
      <c r="N455" s="204" t="s">
        <v>181</v>
      </c>
      <c r="O455" s="235" t="s">
        <v>314</v>
      </c>
      <c r="P455" s="224">
        <v>28</v>
      </c>
      <c r="Q455" s="224">
        <v>28</v>
      </c>
      <c r="R455" s="224">
        <v>28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>164USULUTAN</v>
      </c>
      <c r="B456" s="206">
        <v>164</v>
      </c>
      <c r="C456" s="204" t="s">
        <v>259</v>
      </c>
      <c r="D456" s="236" t="s">
        <v>295</v>
      </c>
      <c r="E456" s="224">
        <v>9.75</v>
      </c>
      <c r="F456" s="224">
        <v>9.75</v>
      </c>
      <c r="G456" s="224">
        <v>9.75</v>
      </c>
      <c r="H456" s="224"/>
      <c r="I456" s="224"/>
      <c r="J456" s="224"/>
      <c r="L456" s="54" t="str">
        <f t="shared" si="23"/>
        <v>161SENSUNTEPEQUE</v>
      </c>
      <c r="M456" s="205">
        <v>161</v>
      </c>
      <c r="N456" s="204" t="s">
        <v>181</v>
      </c>
      <c r="O456" s="235" t="s">
        <v>312</v>
      </c>
      <c r="P456" s="224">
        <v>31.5</v>
      </c>
      <c r="Q456" s="224">
        <v>31</v>
      </c>
      <c r="R456" s="224">
        <v>32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>164SAN SALVADOR</v>
      </c>
      <c r="B457" s="205">
        <v>164</v>
      </c>
      <c r="C457" s="204" t="s">
        <v>319</v>
      </c>
      <c r="D457" s="236" t="s">
        <v>295</v>
      </c>
      <c r="E457" s="224">
        <v>10.5</v>
      </c>
      <c r="F457" s="224">
        <v>10.5</v>
      </c>
      <c r="G457" s="224">
        <v>10.5</v>
      </c>
      <c r="H457" s="224"/>
      <c r="I457" s="224"/>
      <c r="J457" s="224"/>
      <c r="L457" s="54" t="str">
        <f t="shared" si="23"/>
        <v>164SANTA ANA</v>
      </c>
      <c r="M457" s="205">
        <v>164</v>
      </c>
      <c r="N457" s="204" t="s">
        <v>172</v>
      </c>
      <c r="O457" s="235" t="s">
        <v>295</v>
      </c>
      <c r="P457" s="224">
        <v>10.25</v>
      </c>
      <c r="Q457" s="224">
        <v>9.5</v>
      </c>
      <c r="R457" s="224">
        <v>10.75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>166SAN FRANCISCO GOTERA</v>
      </c>
      <c r="B458" s="206">
        <v>166</v>
      </c>
      <c r="C458" s="204" t="s">
        <v>182</v>
      </c>
      <c r="D458" s="236" t="s">
        <v>289</v>
      </c>
      <c r="E458" s="224">
        <v>54.274999999999999</v>
      </c>
      <c r="F458" s="224">
        <v>52.55</v>
      </c>
      <c r="G458" s="224">
        <v>56</v>
      </c>
      <c r="H458" s="224"/>
      <c r="I458" s="224"/>
      <c r="J458" s="224"/>
      <c r="L458" s="54" t="str">
        <f t="shared" si="23"/>
        <v>166SAN FRANCISCO GOTERA</v>
      </c>
      <c r="M458" s="206">
        <v>166</v>
      </c>
      <c r="N458" s="204" t="s">
        <v>182</v>
      </c>
      <c r="O458" s="235" t="s">
        <v>289</v>
      </c>
      <c r="P458" s="224">
        <v>57.95</v>
      </c>
      <c r="Q458" s="224">
        <v>57.95</v>
      </c>
      <c r="R458" s="224">
        <v>57.95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>166SONSONATE</v>
      </c>
      <c r="B459" s="206">
        <v>166</v>
      </c>
      <c r="C459" s="204" t="s">
        <v>175</v>
      </c>
      <c r="D459" s="236" t="s">
        <v>289</v>
      </c>
      <c r="E459" s="224">
        <v>53.75</v>
      </c>
      <c r="F459" s="224">
        <v>52.25</v>
      </c>
      <c r="G459" s="224">
        <v>55</v>
      </c>
      <c r="H459" s="224"/>
      <c r="I459" s="224"/>
      <c r="J459" s="224"/>
      <c r="L459" s="54" t="str">
        <f t="shared" si="23"/>
        <v>166SANTA ANA</v>
      </c>
      <c r="M459" s="206">
        <v>166</v>
      </c>
      <c r="N459" s="204" t="s">
        <v>172</v>
      </c>
      <c r="O459" s="235" t="s">
        <v>289</v>
      </c>
      <c r="P459" s="224">
        <v>53.166666666666664</v>
      </c>
      <c r="Q459" s="224">
        <v>50.5</v>
      </c>
      <c r="R459" s="224">
        <v>55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>166USULUTAN</v>
      </c>
      <c r="B460" s="206">
        <v>166</v>
      </c>
      <c r="C460" s="204" t="s">
        <v>259</v>
      </c>
      <c r="D460" s="236" t="s">
        <v>289</v>
      </c>
      <c r="E460" s="224">
        <v>56.784999999999997</v>
      </c>
      <c r="F460" s="224">
        <v>55.07</v>
      </c>
      <c r="G460" s="224">
        <v>58.5</v>
      </c>
      <c r="H460" s="224"/>
      <c r="I460" s="224"/>
      <c r="J460" s="224"/>
      <c r="L460" s="54" t="str">
        <f t="shared" si="23"/>
        <v>166SAN MIGUEL</v>
      </c>
      <c r="M460" s="206">
        <v>166</v>
      </c>
      <c r="N460" s="204" t="s">
        <v>174</v>
      </c>
      <c r="O460" s="235" t="s">
        <v>289</v>
      </c>
      <c r="P460" s="224">
        <v>60</v>
      </c>
      <c r="Q460" s="224">
        <v>60</v>
      </c>
      <c r="R460" s="224">
        <v>60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>166SAN SALVADOR</v>
      </c>
      <c r="B461" s="205">
        <v>166</v>
      </c>
      <c r="C461" s="204" t="s">
        <v>319</v>
      </c>
      <c r="D461" s="236" t="s">
        <v>289</v>
      </c>
      <c r="E461" s="224">
        <v>57.21</v>
      </c>
      <c r="F461" s="224">
        <v>57.21</v>
      </c>
      <c r="G461" s="224">
        <v>57.21</v>
      </c>
      <c r="H461" s="224"/>
      <c r="I461" s="224"/>
      <c r="J461" s="224"/>
      <c r="L461" s="54" t="str">
        <f t="shared" si="23"/>
        <v>166SENSUNTEPEQUE</v>
      </c>
      <c r="M461" s="205">
        <v>166</v>
      </c>
      <c r="N461" s="204" t="s">
        <v>181</v>
      </c>
      <c r="O461" s="235" t="s">
        <v>289</v>
      </c>
      <c r="P461" s="224">
        <v>63</v>
      </c>
      <c r="Q461" s="224">
        <v>63</v>
      </c>
      <c r="R461" s="224">
        <v>63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>169SAN FRANCISCO GOTERA</v>
      </c>
      <c r="B462" s="206">
        <v>169</v>
      </c>
      <c r="C462" s="204" t="s">
        <v>182</v>
      </c>
      <c r="D462" s="236" t="s">
        <v>294</v>
      </c>
      <c r="E462" s="224">
        <v>42.75</v>
      </c>
      <c r="F462" s="224">
        <v>42.75</v>
      </c>
      <c r="G462" s="224">
        <v>42.75</v>
      </c>
      <c r="H462" s="224"/>
      <c r="I462" s="224"/>
      <c r="J462" s="224"/>
      <c r="L462" s="54" t="str">
        <f t="shared" si="23"/>
        <v>169SAN FRANCISCO GOTERA</v>
      </c>
      <c r="M462" s="206">
        <v>169</v>
      </c>
      <c r="N462" s="204" t="s">
        <v>182</v>
      </c>
      <c r="O462" s="235" t="s">
        <v>294</v>
      </c>
      <c r="P462" s="224">
        <v>49.75</v>
      </c>
      <c r="Q462" s="224">
        <v>49.75</v>
      </c>
      <c r="R462" s="224">
        <v>49.75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>169SONSONATE</v>
      </c>
      <c r="B463" s="206">
        <v>169</v>
      </c>
      <c r="C463" s="204" t="s">
        <v>175</v>
      </c>
      <c r="D463" s="236" t="s">
        <v>294</v>
      </c>
      <c r="E463" s="224">
        <v>48.166666666666664</v>
      </c>
      <c r="F463" s="224">
        <v>45</v>
      </c>
      <c r="G463" s="224">
        <v>51.5</v>
      </c>
      <c r="H463" s="224"/>
      <c r="I463" s="224"/>
      <c r="J463" s="224"/>
      <c r="L463" s="54" t="str">
        <f t="shared" si="23"/>
        <v>169SANTA ANA</v>
      </c>
      <c r="M463" s="206">
        <v>169</v>
      </c>
      <c r="N463" s="204" t="s">
        <v>172</v>
      </c>
      <c r="O463" s="235" t="s">
        <v>294</v>
      </c>
      <c r="P463" s="224">
        <v>49.5</v>
      </c>
      <c r="Q463" s="224">
        <v>48.5</v>
      </c>
      <c r="R463" s="224">
        <v>50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>169USULUTAN</v>
      </c>
      <c r="B464" s="206">
        <v>169</v>
      </c>
      <c r="C464" s="204" t="s">
        <v>259</v>
      </c>
      <c r="D464" s="236" t="s">
        <v>294</v>
      </c>
      <c r="E464" s="224">
        <v>44.3</v>
      </c>
      <c r="F464" s="224">
        <v>41.5</v>
      </c>
      <c r="G464" s="224">
        <v>47.1</v>
      </c>
      <c r="H464" s="224"/>
      <c r="I464" s="224"/>
      <c r="J464" s="224"/>
      <c r="L464" s="54" t="str">
        <f t="shared" si="23"/>
        <v>169SAN MIGUEL</v>
      </c>
      <c r="M464" s="206">
        <v>169</v>
      </c>
      <c r="N464" s="204" t="s">
        <v>174</v>
      </c>
      <c r="O464" s="235" t="s">
        <v>294</v>
      </c>
      <c r="P464" s="224">
        <v>48</v>
      </c>
      <c r="Q464" s="224">
        <v>48</v>
      </c>
      <c r="R464" s="224">
        <v>48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>169SAN SALVADOR</v>
      </c>
      <c r="B465" s="205">
        <v>169</v>
      </c>
      <c r="C465" s="204" t="s">
        <v>319</v>
      </c>
      <c r="D465" s="236" t="s">
        <v>294</v>
      </c>
      <c r="E465" s="224">
        <v>49.28</v>
      </c>
      <c r="F465" s="224">
        <v>49.28</v>
      </c>
      <c r="G465" s="224">
        <v>49.28</v>
      </c>
      <c r="H465" s="224"/>
      <c r="I465" s="224"/>
      <c r="J465" s="224"/>
      <c r="L465" s="54" t="str">
        <f t="shared" si="23"/>
        <v>169SENSUNTEPEQUE</v>
      </c>
      <c r="M465" s="205">
        <v>169</v>
      </c>
      <c r="N465" s="204" t="s">
        <v>181</v>
      </c>
      <c r="O465" s="235" t="s">
        <v>294</v>
      </c>
      <c r="P465" s="224">
        <v>53</v>
      </c>
      <c r="Q465" s="224">
        <v>53</v>
      </c>
      <c r="R465" s="224">
        <v>53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>172SAN FRANCISCO GOTERA</v>
      </c>
      <c r="B466" s="205">
        <v>172</v>
      </c>
      <c r="C466" s="204" t="s">
        <v>182</v>
      </c>
      <c r="D466" s="236" t="s">
        <v>323</v>
      </c>
      <c r="E466" s="224">
        <v>75</v>
      </c>
      <c r="F466" s="224">
        <v>75</v>
      </c>
      <c r="G466" s="224">
        <v>75</v>
      </c>
      <c r="H466" s="224"/>
      <c r="I466" s="224"/>
      <c r="J466" s="224"/>
      <c r="L466" s="54" t="str">
        <f t="shared" si="23"/>
        <v>172SAN MIGUEL</v>
      </c>
      <c r="M466" s="205">
        <v>172</v>
      </c>
      <c r="N466" s="204" t="s">
        <v>174</v>
      </c>
      <c r="O466" s="235" t="s">
        <v>323</v>
      </c>
      <c r="P466" s="224">
        <v>75</v>
      </c>
      <c r="Q466" s="224">
        <v>75</v>
      </c>
      <c r="R466" s="224">
        <v>75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>173SAN FRANCISCO GOTERA</v>
      </c>
      <c r="B467" s="206">
        <v>173</v>
      </c>
      <c r="C467" s="204" t="s">
        <v>182</v>
      </c>
      <c r="D467" s="236" t="s">
        <v>297</v>
      </c>
      <c r="E467" s="224">
        <v>29</v>
      </c>
      <c r="F467" s="224">
        <v>29</v>
      </c>
      <c r="G467" s="224">
        <v>29</v>
      </c>
      <c r="H467" s="224"/>
      <c r="I467" s="224"/>
      <c r="J467" s="224"/>
      <c r="L467" s="54" t="str">
        <f t="shared" si="23"/>
        <v>173SANTA ANA</v>
      </c>
      <c r="M467" s="206">
        <v>173</v>
      </c>
      <c r="N467" s="204" t="s">
        <v>172</v>
      </c>
      <c r="O467" s="235" t="s">
        <v>297</v>
      </c>
      <c r="P467" s="224">
        <v>24.833333333333332</v>
      </c>
      <c r="Q467" s="224">
        <v>23</v>
      </c>
      <c r="R467" s="224">
        <v>26.5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>173SONSONATE</v>
      </c>
      <c r="B468" s="206">
        <v>173</v>
      </c>
      <c r="C468" s="204" t="s">
        <v>175</v>
      </c>
      <c r="D468" s="236" t="s">
        <v>297</v>
      </c>
      <c r="E468" s="224">
        <v>26</v>
      </c>
      <c r="F468" s="224">
        <v>26</v>
      </c>
      <c r="G468" s="224">
        <v>26</v>
      </c>
      <c r="H468" s="224"/>
      <c r="I468" s="224"/>
      <c r="J468" s="224"/>
      <c r="L468" s="54" t="str">
        <f t="shared" si="23"/>
        <v>173SAN MIGUEL</v>
      </c>
      <c r="M468" s="205">
        <v>173</v>
      </c>
      <c r="N468" s="204" t="s">
        <v>174</v>
      </c>
      <c r="O468" s="235" t="s">
        <v>297</v>
      </c>
      <c r="P468" s="224">
        <v>28</v>
      </c>
      <c r="Q468" s="224">
        <v>28</v>
      </c>
      <c r="R468" s="224">
        <v>28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>173USULUTAN</v>
      </c>
      <c r="B469" s="205">
        <v>173</v>
      </c>
      <c r="C469" s="204" t="s">
        <v>259</v>
      </c>
      <c r="D469" s="236" t="s">
        <v>297</v>
      </c>
      <c r="E469" s="224">
        <v>27.95</v>
      </c>
      <c r="F469" s="224">
        <v>27.95</v>
      </c>
      <c r="G469" s="224">
        <v>27.95</v>
      </c>
      <c r="H469" s="224"/>
      <c r="I469" s="224"/>
      <c r="J469" s="224"/>
      <c r="L469" s="54" t="str">
        <f t="shared" si="23"/>
        <v>174SAN FRANCISCO GOTERA</v>
      </c>
      <c r="M469" s="206">
        <v>174</v>
      </c>
      <c r="N469" s="204" t="s">
        <v>182</v>
      </c>
      <c r="O469" s="235" t="s">
        <v>290</v>
      </c>
      <c r="P469" s="224">
        <v>25.95</v>
      </c>
      <c r="Q469" s="224">
        <v>25.95</v>
      </c>
      <c r="R469" s="224">
        <v>25.95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>174SAN FRANCISCO GOTERA</v>
      </c>
      <c r="B470" s="206">
        <v>174</v>
      </c>
      <c r="C470" s="204" t="s">
        <v>182</v>
      </c>
      <c r="D470" s="236" t="s">
        <v>290</v>
      </c>
      <c r="E470" s="224">
        <v>28.166666666666668</v>
      </c>
      <c r="F470" s="224">
        <v>25.5</v>
      </c>
      <c r="G470" s="224">
        <v>31</v>
      </c>
      <c r="H470" s="224"/>
      <c r="I470" s="224"/>
      <c r="J470" s="224"/>
      <c r="L470" s="54" t="str">
        <f t="shared" si="23"/>
        <v>174SANTA ANA</v>
      </c>
      <c r="M470" s="206">
        <v>174</v>
      </c>
      <c r="N470" s="204" t="s">
        <v>172</v>
      </c>
      <c r="O470" s="235" t="s">
        <v>290</v>
      </c>
      <c r="P470" s="224">
        <v>30.166666666666668</v>
      </c>
      <c r="Q470" s="224">
        <v>30</v>
      </c>
      <c r="R470" s="224">
        <v>30.5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>174SONSONATE</v>
      </c>
      <c r="B471" s="206">
        <v>174</v>
      </c>
      <c r="C471" s="204" t="s">
        <v>175</v>
      </c>
      <c r="D471" s="236" t="s">
        <v>290</v>
      </c>
      <c r="E471" s="224">
        <v>30.333333333333332</v>
      </c>
      <c r="F471" s="224">
        <v>30</v>
      </c>
      <c r="G471" s="224">
        <v>31</v>
      </c>
      <c r="H471" s="224"/>
      <c r="I471" s="224"/>
      <c r="J471" s="224"/>
      <c r="L471" s="54" t="str">
        <f t="shared" si="23"/>
        <v>174SAN MIGUEL</v>
      </c>
      <c r="M471" s="205">
        <v>174</v>
      </c>
      <c r="N471" s="204" t="s">
        <v>174</v>
      </c>
      <c r="O471" s="235" t="s">
        <v>290</v>
      </c>
      <c r="P471" s="224">
        <v>28</v>
      </c>
      <c r="Q471" s="224">
        <v>28</v>
      </c>
      <c r="R471" s="224">
        <v>28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>174USULUTAN</v>
      </c>
      <c r="B472" s="206">
        <v>174</v>
      </c>
      <c r="C472" s="204" t="s">
        <v>259</v>
      </c>
      <c r="D472" s="236" t="s">
        <v>290</v>
      </c>
      <c r="E472" s="224">
        <v>27.026666666666667</v>
      </c>
      <c r="F472" s="224">
        <v>26</v>
      </c>
      <c r="G472" s="224">
        <v>28.33</v>
      </c>
      <c r="H472" s="224"/>
      <c r="I472" s="224"/>
      <c r="J472" s="224"/>
      <c r="L472" s="54" t="str">
        <f t="shared" si="23"/>
        <v>177SAN FRANCISCO GOTERA</v>
      </c>
      <c r="M472" s="206">
        <v>177</v>
      </c>
      <c r="N472" s="204" t="s">
        <v>182</v>
      </c>
      <c r="O472" s="235" t="s">
        <v>296</v>
      </c>
      <c r="P472" s="224">
        <v>56</v>
      </c>
      <c r="Q472" s="224">
        <v>56</v>
      </c>
      <c r="R472" s="224">
        <v>56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>174SAN SALVADOR</v>
      </c>
      <c r="B473" s="205">
        <v>174</v>
      </c>
      <c r="C473" s="204" t="s">
        <v>319</v>
      </c>
      <c r="D473" s="236" t="s">
        <v>290</v>
      </c>
      <c r="E473" s="224">
        <v>30.08</v>
      </c>
      <c r="F473" s="224">
        <v>30.08</v>
      </c>
      <c r="G473" s="224">
        <v>30.08</v>
      </c>
      <c r="H473" s="224"/>
      <c r="I473" s="224"/>
      <c r="J473" s="224"/>
      <c r="L473" s="54" t="str">
        <f t="shared" si="23"/>
        <v>177SANTA ANA</v>
      </c>
      <c r="M473" s="206">
        <v>177</v>
      </c>
      <c r="N473" s="204" t="s">
        <v>172</v>
      </c>
      <c r="O473" s="235" t="s">
        <v>296</v>
      </c>
      <c r="P473" s="224">
        <v>57.166666666666664</v>
      </c>
      <c r="Q473" s="224">
        <v>55</v>
      </c>
      <c r="R473" s="224">
        <v>60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>177SONSONATE</v>
      </c>
      <c r="B474" s="206">
        <v>177</v>
      </c>
      <c r="C474" s="204" t="s">
        <v>175</v>
      </c>
      <c r="D474" s="236" t="s">
        <v>296</v>
      </c>
      <c r="E474" s="224">
        <v>52.75</v>
      </c>
      <c r="F474" s="224">
        <v>52.5</v>
      </c>
      <c r="G474" s="224">
        <v>53</v>
      </c>
      <c r="H474" s="224"/>
      <c r="I474" s="224"/>
      <c r="J474" s="224"/>
      <c r="L474" s="54" t="str">
        <f t="shared" si="23"/>
        <v>177SAN MIGUEL</v>
      </c>
      <c r="M474" s="205">
        <v>177</v>
      </c>
      <c r="N474" s="204" t="s">
        <v>174</v>
      </c>
      <c r="O474" s="235" t="s">
        <v>296</v>
      </c>
      <c r="P474" s="224">
        <v>55</v>
      </c>
      <c r="Q474" s="224">
        <v>55</v>
      </c>
      <c r="R474" s="224">
        <v>55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>177USULUTAN</v>
      </c>
      <c r="B475" s="206">
        <v>177</v>
      </c>
      <c r="C475" s="204" t="s">
        <v>259</v>
      </c>
      <c r="D475" s="236" t="s">
        <v>296</v>
      </c>
      <c r="E475" s="224">
        <v>57.68</v>
      </c>
      <c r="F475" s="224">
        <v>53.95</v>
      </c>
      <c r="G475" s="224">
        <v>61.41</v>
      </c>
      <c r="H475" s="224"/>
      <c r="I475" s="224"/>
      <c r="J475" s="224"/>
      <c r="L475" s="54" t="str">
        <f t="shared" si="23"/>
        <v>182SAN MIGUEL</v>
      </c>
      <c r="M475" s="205">
        <v>182</v>
      </c>
      <c r="N475" s="204" t="s">
        <v>174</v>
      </c>
      <c r="O475" s="235" t="s">
        <v>311</v>
      </c>
      <c r="P475" s="224">
        <v>7.75</v>
      </c>
      <c r="Q475" s="224">
        <v>7.5</v>
      </c>
      <c r="R475" s="224">
        <v>8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>177SAN SALVADOR</v>
      </c>
      <c r="B476" s="205">
        <v>177</v>
      </c>
      <c r="C476" s="204" t="s">
        <v>319</v>
      </c>
      <c r="D476" s="236" t="s">
        <v>296</v>
      </c>
      <c r="E476" s="224">
        <v>61.47</v>
      </c>
      <c r="F476" s="224">
        <v>61.47</v>
      </c>
      <c r="G476" s="224">
        <v>61.47</v>
      </c>
      <c r="H476" s="224"/>
      <c r="I476" s="224"/>
      <c r="J476" s="224"/>
      <c r="L476" s="54" t="str">
        <f t="shared" si="23"/>
        <v>184SAN FRANCISCO GOTERA</v>
      </c>
      <c r="M476" s="206">
        <v>184</v>
      </c>
      <c r="N476" s="204" t="s">
        <v>182</v>
      </c>
      <c r="O476" s="235" t="s">
        <v>305</v>
      </c>
      <c r="P476" s="224">
        <v>14.95</v>
      </c>
      <c r="Q476" s="224">
        <v>14.95</v>
      </c>
      <c r="R476" s="224">
        <v>14.95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>179SAN FRANCISCO GOTERA</v>
      </c>
      <c r="B477" s="205">
        <v>179</v>
      </c>
      <c r="C477" s="204" t="s">
        <v>182</v>
      </c>
      <c r="D477" s="236" t="s">
        <v>327</v>
      </c>
      <c r="E477" s="224">
        <v>28</v>
      </c>
      <c r="F477" s="224">
        <v>28</v>
      </c>
      <c r="G477" s="224">
        <v>28</v>
      </c>
      <c r="H477" s="224"/>
      <c r="I477" s="224"/>
      <c r="J477" s="224"/>
      <c r="L477" s="54" t="str">
        <f t="shared" si="23"/>
        <v>184SAN MIGUEL</v>
      </c>
      <c r="M477" s="205">
        <v>184</v>
      </c>
      <c r="N477" s="204" t="s">
        <v>174</v>
      </c>
      <c r="O477" s="235" t="s">
        <v>305</v>
      </c>
      <c r="P477" s="224">
        <v>13</v>
      </c>
      <c r="Q477" s="224">
        <v>12</v>
      </c>
      <c r="R477" s="224">
        <v>15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>182SAN FRANCISCO GOTERA</v>
      </c>
      <c r="B478" s="206">
        <v>182</v>
      </c>
      <c r="C478" s="204" t="s">
        <v>182</v>
      </c>
      <c r="D478" s="236" t="s">
        <v>311</v>
      </c>
      <c r="E478" s="224">
        <v>7</v>
      </c>
      <c r="F478" s="224">
        <v>7</v>
      </c>
      <c r="G478" s="224">
        <v>7</v>
      </c>
      <c r="H478" s="224"/>
      <c r="I478" s="224"/>
      <c r="J478" s="224"/>
      <c r="L478" s="54" t="str">
        <f t="shared" si="23"/>
        <v>186SAN FRANCISCO GOTERA</v>
      </c>
      <c r="M478" s="206">
        <v>186</v>
      </c>
      <c r="N478" s="204" t="s">
        <v>182</v>
      </c>
      <c r="O478" s="235" t="s">
        <v>291</v>
      </c>
      <c r="P478" s="224">
        <v>5.95</v>
      </c>
      <c r="Q478" s="224">
        <v>5.95</v>
      </c>
      <c r="R478" s="224">
        <v>5.95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>182USULUTAN</v>
      </c>
      <c r="B479" s="205">
        <v>182</v>
      </c>
      <c r="C479" s="204" t="s">
        <v>259</v>
      </c>
      <c r="D479" s="236" t="s">
        <v>311</v>
      </c>
      <c r="E479" s="224">
        <v>8.5</v>
      </c>
      <c r="F479" s="224">
        <v>8.5</v>
      </c>
      <c r="G479" s="224">
        <v>8.5</v>
      </c>
      <c r="H479" s="224"/>
      <c r="I479" s="224"/>
      <c r="J479" s="224"/>
      <c r="L479" s="54" t="str">
        <f t="shared" si="23"/>
        <v>186SANTA ANA</v>
      </c>
      <c r="M479" s="206">
        <v>186</v>
      </c>
      <c r="N479" s="204" t="s">
        <v>172</v>
      </c>
      <c r="O479" s="235" t="s">
        <v>291</v>
      </c>
      <c r="P479" s="224">
        <v>6</v>
      </c>
      <c r="Q479" s="224">
        <v>6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>184SAN FRANCISCO GOTERA</v>
      </c>
      <c r="B480" s="206">
        <v>184</v>
      </c>
      <c r="C480" s="204" t="s">
        <v>182</v>
      </c>
      <c r="D480" s="236" t="s">
        <v>305</v>
      </c>
      <c r="E480" s="224">
        <v>11</v>
      </c>
      <c r="F480" s="224">
        <v>11</v>
      </c>
      <c r="G480" s="224">
        <v>11</v>
      </c>
      <c r="H480" s="224"/>
      <c r="I480" s="224"/>
      <c r="J480" s="224"/>
      <c r="L480" s="54" t="str">
        <f t="shared" si="23"/>
        <v>186SAN MIGUEL</v>
      </c>
      <c r="M480" s="206">
        <v>186</v>
      </c>
      <c r="N480" s="204" t="s">
        <v>174</v>
      </c>
      <c r="O480" s="235" t="s">
        <v>291</v>
      </c>
      <c r="P480" s="224">
        <v>5.666666666666667</v>
      </c>
      <c r="Q480" s="224">
        <v>5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>184USULUTAN</v>
      </c>
      <c r="B481" s="205">
        <v>184</v>
      </c>
      <c r="C481" s="204" t="s">
        <v>259</v>
      </c>
      <c r="D481" s="236" t="s">
        <v>305</v>
      </c>
      <c r="E481" s="224">
        <v>13.5</v>
      </c>
      <c r="F481" s="224">
        <v>13.5</v>
      </c>
      <c r="G481" s="224">
        <v>13.5</v>
      </c>
      <c r="H481" s="224"/>
      <c r="I481" s="224"/>
      <c r="J481" s="224"/>
      <c r="L481" s="54" t="str">
        <f t="shared" si="23"/>
        <v>186SENSUNTEPEQUE</v>
      </c>
      <c r="M481" s="205">
        <v>186</v>
      </c>
      <c r="N481" s="204" t="s">
        <v>181</v>
      </c>
      <c r="O481" s="235" t="s">
        <v>291</v>
      </c>
      <c r="P481" s="224">
        <v>6</v>
      </c>
      <c r="Q481" s="224">
        <v>6</v>
      </c>
      <c r="R481" s="224">
        <v>6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>186SAN FRANCISCO GOTERA</v>
      </c>
      <c r="B482" s="206">
        <v>186</v>
      </c>
      <c r="C482" s="204" t="s">
        <v>182</v>
      </c>
      <c r="D482" s="236" t="s">
        <v>291</v>
      </c>
      <c r="E482" s="224">
        <v>5.666666666666667</v>
      </c>
      <c r="F482" s="224">
        <v>5</v>
      </c>
      <c r="G482" s="224">
        <v>6</v>
      </c>
      <c r="H482" s="224"/>
      <c r="I482" s="224"/>
      <c r="J482" s="224"/>
      <c r="L482" s="54" t="str">
        <f t="shared" si="23"/>
        <v>187SAN FRANCISCO GOTERA</v>
      </c>
      <c r="M482" s="206">
        <v>187</v>
      </c>
      <c r="N482" s="204" t="s">
        <v>182</v>
      </c>
      <c r="O482" s="235" t="s">
        <v>292</v>
      </c>
      <c r="P482" s="224">
        <v>8.6</v>
      </c>
      <c r="Q482" s="224">
        <v>8.6</v>
      </c>
      <c r="R482" s="224">
        <v>8.6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>186SONSONATE</v>
      </c>
      <c r="B483" s="206">
        <v>186</v>
      </c>
      <c r="C483" s="204" t="s">
        <v>175</v>
      </c>
      <c r="D483" s="236" t="s">
        <v>291</v>
      </c>
      <c r="E483" s="224">
        <v>5.833333333333333</v>
      </c>
      <c r="F483" s="224">
        <v>5.5</v>
      </c>
      <c r="G483" s="224">
        <v>6</v>
      </c>
      <c r="H483" s="224"/>
      <c r="I483" s="224"/>
      <c r="J483" s="224"/>
      <c r="L483" s="54" t="str">
        <f t="shared" si="23"/>
        <v>187SANTA ANA</v>
      </c>
      <c r="M483" s="206">
        <v>187</v>
      </c>
      <c r="N483" s="204" t="s">
        <v>172</v>
      </c>
      <c r="O483" s="235" t="s">
        <v>292</v>
      </c>
      <c r="P483" s="224">
        <v>7.833333333333333</v>
      </c>
      <c r="Q483" s="224">
        <v>7</v>
      </c>
      <c r="R483" s="224">
        <v>9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>186USULUTAN</v>
      </c>
      <c r="B484" s="205">
        <v>186</v>
      </c>
      <c r="C484" s="204" t="s">
        <v>259</v>
      </c>
      <c r="D484" s="236" t="s">
        <v>291</v>
      </c>
      <c r="E484" s="224">
        <v>6.52</v>
      </c>
      <c r="F484" s="224">
        <v>6.52</v>
      </c>
      <c r="G484" s="224">
        <v>6.52</v>
      </c>
      <c r="H484" s="224"/>
      <c r="I484" s="224"/>
      <c r="J484" s="224"/>
      <c r="L484" s="54" t="str">
        <f t="shared" si="23"/>
        <v>187SAN MIGUEL</v>
      </c>
      <c r="M484" s="206">
        <v>187</v>
      </c>
      <c r="N484" s="204" t="s">
        <v>174</v>
      </c>
      <c r="O484" s="235" t="s">
        <v>292</v>
      </c>
      <c r="P484" s="224">
        <v>8.5</v>
      </c>
      <c r="Q484" s="224">
        <v>8.5</v>
      </c>
      <c r="R484" s="224">
        <v>8.5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>187SAN FRANCISCO GOTERA</v>
      </c>
      <c r="B485" s="206">
        <v>187</v>
      </c>
      <c r="C485" s="204" t="s">
        <v>182</v>
      </c>
      <c r="D485" s="236" t="s">
        <v>292</v>
      </c>
      <c r="E485" s="224">
        <v>8</v>
      </c>
      <c r="F485" s="224">
        <v>8</v>
      </c>
      <c r="G485" s="224">
        <v>8</v>
      </c>
      <c r="H485" s="224"/>
      <c r="I485" s="224"/>
      <c r="J485" s="224"/>
      <c r="L485" s="54" t="str">
        <f t="shared" si="23"/>
        <v>187SENSUNTEPEQUE</v>
      </c>
      <c r="M485" s="205">
        <v>187</v>
      </c>
      <c r="N485" s="204" t="s">
        <v>181</v>
      </c>
      <c r="O485" s="235" t="s">
        <v>292</v>
      </c>
      <c r="P485" s="224">
        <v>10</v>
      </c>
      <c r="Q485" s="224">
        <v>10</v>
      </c>
      <c r="R485" s="224">
        <v>10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>187SONSONATE</v>
      </c>
      <c r="B486" s="206">
        <v>187</v>
      </c>
      <c r="C486" s="204" t="s">
        <v>175</v>
      </c>
      <c r="D486" s="236" t="s">
        <v>292</v>
      </c>
      <c r="E486" s="224">
        <v>7.833333333333333</v>
      </c>
      <c r="F486" s="224">
        <v>6.5</v>
      </c>
      <c r="G486" s="224">
        <v>9.5</v>
      </c>
      <c r="H486" s="224"/>
      <c r="I486" s="224"/>
      <c r="J486" s="224"/>
      <c r="L486" s="54" t="str">
        <f t="shared" si="23"/>
        <v>190SAN FRANCISCO GOTERA</v>
      </c>
      <c r="M486" s="206">
        <v>190</v>
      </c>
      <c r="N486" s="204" t="s">
        <v>182</v>
      </c>
      <c r="O486" s="235" t="s">
        <v>293</v>
      </c>
      <c r="P486" s="224">
        <v>5.95</v>
      </c>
      <c r="Q486" s="224">
        <v>5.95</v>
      </c>
      <c r="R486" s="224">
        <v>5.95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>187USULUTAN</v>
      </c>
      <c r="B487" s="206">
        <v>187</v>
      </c>
      <c r="C487" s="204" t="s">
        <v>259</v>
      </c>
      <c r="D487" s="236" t="s">
        <v>292</v>
      </c>
      <c r="E487" s="224">
        <v>8.57</v>
      </c>
      <c r="F487" s="224">
        <v>8.26</v>
      </c>
      <c r="G487" s="224">
        <v>8.9499999999999993</v>
      </c>
      <c r="H487" s="224"/>
      <c r="I487" s="224"/>
      <c r="J487" s="224"/>
      <c r="L487" s="54" t="str">
        <f t="shared" si="23"/>
        <v>190SANTA ANA</v>
      </c>
      <c r="M487" s="206">
        <v>190</v>
      </c>
      <c r="N487" s="204" t="s">
        <v>172</v>
      </c>
      <c r="O487" s="235" t="s">
        <v>293</v>
      </c>
      <c r="P487" s="224">
        <v>5.833333333333333</v>
      </c>
      <c r="Q487" s="224">
        <v>5.5</v>
      </c>
      <c r="R487" s="224">
        <v>6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>187SAN SALVADOR</v>
      </c>
      <c r="B488" s="205">
        <v>187</v>
      </c>
      <c r="C488" s="204" t="s">
        <v>319</v>
      </c>
      <c r="D488" s="236" t="s">
        <v>292</v>
      </c>
      <c r="E488" s="224">
        <v>10.84</v>
      </c>
      <c r="F488" s="224">
        <v>10.84</v>
      </c>
      <c r="G488" s="224">
        <v>10.84</v>
      </c>
      <c r="H488" s="224"/>
      <c r="I488" s="224"/>
      <c r="J488" s="224"/>
      <c r="L488" s="54" t="str">
        <f t="shared" si="23"/>
        <v>190SAN MIGUEL</v>
      </c>
      <c r="M488" s="206">
        <v>190</v>
      </c>
      <c r="N488" s="204" t="s">
        <v>174</v>
      </c>
      <c r="O488" s="235" t="s">
        <v>293</v>
      </c>
      <c r="P488" s="224">
        <v>5.5</v>
      </c>
      <c r="Q488" s="224">
        <v>5</v>
      </c>
      <c r="R488" s="224">
        <v>6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>190SAN FRANCISCO GOTERA</v>
      </c>
      <c r="B489" s="206">
        <v>190</v>
      </c>
      <c r="C489" s="204" t="s">
        <v>182</v>
      </c>
      <c r="D489" s="236" t="s">
        <v>293</v>
      </c>
      <c r="E489" s="224">
        <v>5.25</v>
      </c>
      <c r="F489" s="224">
        <v>5</v>
      </c>
      <c r="G489" s="224">
        <v>5.5</v>
      </c>
      <c r="H489" s="224"/>
      <c r="I489" s="224"/>
      <c r="J489" s="224"/>
      <c r="L489" s="54" t="str">
        <f t="shared" si="23"/>
        <v>190SENSUNTEPEQUE</v>
      </c>
      <c r="M489" s="205">
        <v>190</v>
      </c>
      <c r="N489" s="204" t="s">
        <v>181</v>
      </c>
      <c r="O489" s="235" t="s">
        <v>293</v>
      </c>
      <c r="P489" s="224">
        <v>5.5</v>
      </c>
      <c r="Q489" s="224">
        <v>5</v>
      </c>
      <c r="R489" s="224">
        <v>6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>190SONSONATE</v>
      </c>
      <c r="B490" s="206">
        <v>190</v>
      </c>
      <c r="C490" s="204" t="s">
        <v>175</v>
      </c>
      <c r="D490" s="236" t="s">
        <v>293</v>
      </c>
      <c r="E490" s="224">
        <v>6</v>
      </c>
      <c r="F490" s="224">
        <v>5.5</v>
      </c>
      <c r="G490" s="224">
        <v>6.5</v>
      </c>
      <c r="H490" s="224"/>
      <c r="I490" s="224"/>
      <c r="J490" s="224"/>
      <c r="L490" s="54" t="str">
        <f t="shared" si="23"/>
        <v>191SAN FRANCISCO GOTERA</v>
      </c>
      <c r="M490" s="206">
        <v>191</v>
      </c>
      <c r="N490" s="204" t="s">
        <v>182</v>
      </c>
      <c r="O490" s="235" t="s">
        <v>306</v>
      </c>
      <c r="P490" s="224">
        <v>26</v>
      </c>
      <c r="Q490" s="224">
        <v>26</v>
      </c>
      <c r="R490" s="224">
        <v>26</v>
      </c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>190USULUTAN</v>
      </c>
      <c r="B491" s="206">
        <v>190</v>
      </c>
      <c r="C491" s="204" t="s">
        <v>259</v>
      </c>
      <c r="D491" s="236" t="s">
        <v>293</v>
      </c>
      <c r="E491" s="224">
        <v>5.95</v>
      </c>
      <c r="F491" s="224">
        <v>5.5</v>
      </c>
      <c r="G491" s="224">
        <v>6.35</v>
      </c>
      <c r="H491" s="224"/>
      <c r="I491" s="224"/>
      <c r="J491" s="224"/>
      <c r="L491" s="54" t="str">
        <f t="shared" si="23"/>
        <v>191SAN MIGUEL</v>
      </c>
      <c r="M491" s="205">
        <v>191</v>
      </c>
      <c r="N491" s="204" t="s">
        <v>174</v>
      </c>
      <c r="O491" s="235" t="s">
        <v>306</v>
      </c>
      <c r="P491" s="224">
        <v>25</v>
      </c>
      <c r="Q491" s="224">
        <v>25</v>
      </c>
      <c r="R491" s="224">
        <v>25</v>
      </c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>190SAN SALVADOR</v>
      </c>
      <c r="B492" s="205">
        <v>190</v>
      </c>
      <c r="C492" s="204" t="s">
        <v>319</v>
      </c>
      <c r="D492" s="236" t="s">
        <v>293</v>
      </c>
      <c r="E492" s="224">
        <v>7</v>
      </c>
      <c r="F492" s="224">
        <v>7</v>
      </c>
      <c r="G492" s="224">
        <v>7</v>
      </c>
      <c r="H492" s="224"/>
      <c r="I492" s="224"/>
      <c r="J492" s="224"/>
      <c r="L492" s="54" t="str">
        <f t="shared" si="23"/>
        <v>193SAN FRANCISCO GOTERA</v>
      </c>
      <c r="M492" s="206">
        <v>193</v>
      </c>
      <c r="N492" s="204" t="s">
        <v>182</v>
      </c>
      <c r="O492" s="235" t="s">
        <v>307</v>
      </c>
      <c r="P492" s="224">
        <v>10.99</v>
      </c>
      <c r="Q492" s="224">
        <v>10.99</v>
      </c>
      <c r="R492" s="224">
        <v>10.99</v>
      </c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>191SAN FRANCISCO GOTERA</v>
      </c>
      <c r="B493" s="206">
        <v>191</v>
      </c>
      <c r="C493" s="204" t="s">
        <v>182</v>
      </c>
      <c r="D493" s="236" t="s">
        <v>306</v>
      </c>
      <c r="E493" s="224">
        <v>25</v>
      </c>
      <c r="F493" s="224">
        <v>25</v>
      </c>
      <c r="G493" s="224">
        <v>25</v>
      </c>
      <c r="H493" s="224"/>
      <c r="I493" s="224"/>
      <c r="J493" s="224"/>
      <c r="L493" s="54" t="str">
        <f t="shared" si="23"/>
        <v>193SAN MIGUEL</v>
      </c>
      <c r="M493" s="206">
        <v>193</v>
      </c>
      <c r="N493" s="204" t="s">
        <v>174</v>
      </c>
      <c r="O493" s="235" t="s">
        <v>307</v>
      </c>
      <c r="P493" s="224">
        <v>12</v>
      </c>
      <c r="Q493" s="224">
        <v>12</v>
      </c>
      <c r="R493" s="224">
        <v>12</v>
      </c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>191USULUTAN</v>
      </c>
      <c r="B494" s="206">
        <v>191</v>
      </c>
      <c r="C494" s="204" t="s">
        <v>259</v>
      </c>
      <c r="D494" s="236" t="s">
        <v>306</v>
      </c>
      <c r="E494" s="224">
        <v>24.75</v>
      </c>
      <c r="F494" s="224">
        <v>24</v>
      </c>
      <c r="G494" s="224">
        <v>25.5</v>
      </c>
      <c r="H494" s="224"/>
      <c r="I494" s="224"/>
      <c r="J494" s="224"/>
      <c r="L494" s="54" t="str">
        <f t="shared" si="23"/>
        <v>193SENSUNTEPEQUE</v>
      </c>
      <c r="M494" s="205">
        <v>193</v>
      </c>
      <c r="N494" s="204" t="s">
        <v>181</v>
      </c>
      <c r="O494" s="235" t="s">
        <v>307</v>
      </c>
      <c r="P494" s="224">
        <v>10.5</v>
      </c>
      <c r="Q494" s="224">
        <v>9</v>
      </c>
      <c r="R494" s="224">
        <v>12</v>
      </c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>191SAN SALVADOR</v>
      </c>
      <c r="B495" s="205">
        <v>191</v>
      </c>
      <c r="C495" s="204" t="s">
        <v>319</v>
      </c>
      <c r="D495" s="236" t="s">
        <v>306</v>
      </c>
      <c r="E495" s="224">
        <v>26.71</v>
      </c>
      <c r="F495" s="224">
        <v>26.71</v>
      </c>
      <c r="G495" s="224">
        <v>26.71</v>
      </c>
      <c r="H495" s="224"/>
      <c r="I495" s="224"/>
      <c r="J495" s="224"/>
      <c r="L495" s="54" t="str">
        <f t="shared" si="23"/>
        <v>195SAN FRANCISCO GOTERA</v>
      </c>
      <c r="M495" s="206">
        <v>195</v>
      </c>
      <c r="N495" s="204" t="s">
        <v>182</v>
      </c>
      <c r="O495" s="235" t="s">
        <v>316</v>
      </c>
      <c r="P495" s="224">
        <v>2.5</v>
      </c>
      <c r="Q495" s="224">
        <v>2.5</v>
      </c>
      <c r="R495" s="224">
        <v>2.5</v>
      </c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>193SAN FRANCISCO GOTERA</v>
      </c>
      <c r="B496" s="206">
        <v>193</v>
      </c>
      <c r="C496" s="204" t="s">
        <v>182</v>
      </c>
      <c r="D496" s="236" t="s">
        <v>307</v>
      </c>
      <c r="E496" s="224">
        <v>12</v>
      </c>
      <c r="F496" s="224">
        <v>12</v>
      </c>
      <c r="G496" s="224">
        <v>12</v>
      </c>
      <c r="H496" s="224"/>
      <c r="I496" s="224"/>
      <c r="J496" s="224"/>
      <c r="L496" s="54" t="str">
        <f t="shared" si="23"/>
        <v>195SAN MIGUEL</v>
      </c>
      <c r="M496" s="206">
        <v>195</v>
      </c>
      <c r="N496" s="204" t="s">
        <v>174</v>
      </c>
      <c r="O496" s="235" t="s">
        <v>316</v>
      </c>
      <c r="P496" s="224">
        <v>3</v>
      </c>
      <c r="Q496" s="224">
        <v>3</v>
      </c>
      <c r="R496" s="224">
        <v>3</v>
      </c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>193USULUTAN</v>
      </c>
      <c r="B497" s="206">
        <v>193</v>
      </c>
      <c r="C497" s="204" t="s">
        <v>259</v>
      </c>
      <c r="D497" s="236" t="s">
        <v>307</v>
      </c>
      <c r="E497" s="224">
        <v>11.355</v>
      </c>
      <c r="F497" s="224">
        <v>10.94</v>
      </c>
      <c r="G497" s="224">
        <v>11.77</v>
      </c>
      <c r="H497" s="224"/>
      <c r="I497" s="224"/>
      <c r="J497" s="224"/>
      <c r="L497" s="54" t="str">
        <f t="shared" si="23"/>
        <v>195SENSUNTEPEQUE</v>
      </c>
      <c r="M497" s="205">
        <v>195</v>
      </c>
      <c r="N497" s="204" t="s">
        <v>181</v>
      </c>
      <c r="O497" s="235" t="s">
        <v>316</v>
      </c>
      <c r="P497" s="224">
        <v>3.5</v>
      </c>
      <c r="Q497" s="224">
        <v>3.5</v>
      </c>
      <c r="R497" s="224">
        <v>3.5</v>
      </c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>193SAN SALVADOR</v>
      </c>
      <c r="B498" s="205">
        <v>193</v>
      </c>
      <c r="C498" s="204" t="s">
        <v>319</v>
      </c>
      <c r="D498" s="236" t="s">
        <v>307</v>
      </c>
      <c r="E498" s="224">
        <v>15</v>
      </c>
      <c r="F498" s="224">
        <v>15</v>
      </c>
      <c r="G498" s="224">
        <v>15</v>
      </c>
      <c r="H498" s="224"/>
      <c r="I498" s="224"/>
      <c r="J498" s="224"/>
      <c r="L498" s="54" t="str">
        <f t="shared" si="23"/>
        <v>196SENSUNTEPEQUE</v>
      </c>
      <c r="M498" s="205">
        <v>196</v>
      </c>
      <c r="N498" s="204" t="s">
        <v>181</v>
      </c>
      <c r="O498" s="235" t="s">
        <v>317</v>
      </c>
      <c r="P498" s="224">
        <v>1.1499999999999999</v>
      </c>
      <c r="Q498" s="224">
        <v>1.05</v>
      </c>
      <c r="R498" s="224">
        <v>1.25</v>
      </c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>195USULUTAN</v>
      </c>
      <c r="B499" s="206">
        <v>195</v>
      </c>
      <c r="C499" s="204" t="s">
        <v>259</v>
      </c>
      <c r="D499" s="236" t="s">
        <v>316</v>
      </c>
      <c r="E499" s="224">
        <v>2.8266666666666667</v>
      </c>
      <c r="F499" s="224">
        <v>2.73</v>
      </c>
      <c r="G499" s="224">
        <v>3</v>
      </c>
      <c r="H499" s="224"/>
      <c r="I499" s="224"/>
      <c r="J499" s="224"/>
      <c r="L499" s="54" t="str">
        <f t="shared" si="23"/>
        <v>213SAN FRANCISCO GOTERA</v>
      </c>
      <c r="M499" s="206">
        <v>213</v>
      </c>
      <c r="N499" s="204" t="s">
        <v>182</v>
      </c>
      <c r="O499" s="235" t="s">
        <v>309</v>
      </c>
      <c r="P499" s="224">
        <v>6</v>
      </c>
      <c r="Q499" s="224">
        <v>6</v>
      </c>
      <c r="R499" s="224">
        <v>6</v>
      </c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>195SAN SALVADOR</v>
      </c>
      <c r="B500" s="205">
        <v>195</v>
      </c>
      <c r="C500" s="204" t="s">
        <v>319</v>
      </c>
      <c r="D500" s="236" t="s">
        <v>316</v>
      </c>
      <c r="E500" s="224">
        <v>4.24</v>
      </c>
      <c r="F500" s="224">
        <v>4.24</v>
      </c>
      <c r="G500" s="224">
        <v>4.24</v>
      </c>
      <c r="H500" s="224"/>
      <c r="I500" s="224"/>
      <c r="J500" s="224"/>
      <c r="L500" s="54" t="str">
        <f t="shared" si="23"/>
        <v>213SENSUNTEPEQUE</v>
      </c>
      <c r="M500" s="205">
        <v>213</v>
      </c>
      <c r="N500" s="204" t="s">
        <v>181</v>
      </c>
      <c r="O500" s="235" t="s">
        <v>309</v>
      </c>
      <c r="P500" s="224">
        <v>6</v>
      </c>
      <c r="Q500" s="224">
        <v>6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>196USULUTAN</v>
      </c>
      <c r="B501" s="206">
        <v>196</v>
      </c>
      <c r="C501" s="204" t="s">
        <v>259</v>
      </c>
      <c r="D501" s="236" t="s">
        <v>317</v>
      </c>
      <c r="E501" s="224">
        <v>1.0166666666666666</v>
      </c>
      <c r="F501" s="224">
        <v>1</v>
      </c>
      <c r="G501" s="224">
        <v>1.05</v>
      </c>
      <c r="H501" s="224"/>
      <c r="I501" s="224"/>
      <c r="J501" s="224"/>
      <c r="L501" s="54" t="str">
        <f t="shared" si="23"/>
        <v>215SAN FRANCISCO GOTERA</v>
      </c>
      <c r="M501" s="206">
        <v>215</v>
      </c>
      <c r="N501" s="204" t="s">
        <v>182</v>
      </c>
      <c r="O501" s="235" t="s">
        <v>310</v>
      </c>
      <c r="P501" s="224">
        <v>6</v>
      </c>
      <c r="Q501" s="224">
        <v>6</v>
      </c>
      <c r="R501" s="224">
        <v>6</v>
      </c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>196SAN SALVADOR</v>
      </c>
      <c r="B502" s="205">
        <v>196</v>
      </c>
      <c r="C502" s="204" t="s">
        <v>319</v>
      </c>
      <c r="D502" s="236" t="s">
        <v>317</v>
      </c>
      <c r="E502" s="224">
        <v>1.5</v>
      </c>
      <c r="F502" s="224">
        <v>1.5</v>
      </c>
      <c r="G502" s="224">
        <v>1.5</v>
      </c>
      <c r="H502" s="224"/>
      <c r="I502" s="224"/>
      <c r="J502" s="224"/>
      <c r="L502" s="54" t="str">
        <f t="shared" si="23"/>
        <v>215SENSUNTEPEQUE</v>
      </c>
      <c r="M502" s="205">
        <v>215</v>
      </c>
      <c r="N502" s="204" t="s">
        <v>181</v>
      </c>
      <c r="O502" s="235" t="s">
        <v>310</v>
      </c>
      <c r="P502" s="224">
        <v>6.75</v>
      </c>
      <c r="Q502" s="224">
        <v>6</v>
      </c>
      <c r="R502" s="224">
        <v>7.5</v>
      </c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>213USULUTAN</v>
      </c>
      <c r="B503" s="205">
        <v>213</v>
      </c>
      <c r="C503" s="204" t="s">
        <v>259</v>
      </c>
      <c r="D503" s="236" t="s">
        <v>309</v>
      </c>
      <c r="E503" s="224">
        <v>4.25</v>
      </c>
      <c r="F503" s="224">
        <v>3.5</v>
      </c>
      <c r="G503" s="224">
        <v>5</v>
      </c>
      <c r="H503" s="224"/>
      <c r="I503" s="224"/>
      <c r="J503" s="224"/>
      <c r="L503" s="54" t="str">
        <f t="shared" si="23"/>
        <v>144MERCADO CENTRAL</v>
      </c>
      <c r="M503" s="206">
        <v>144</v>
      </c>
      <c r="N503" s="204" t="s">
        <v>229</v>
      </c>
      <c r="O503" s="235" t="s">
        <v>244</v>
      </c>
      <c r="P503" s="224">
        <v>3</v>
      </c>
      <c r="Q503" s="224">
        <v>3</v>
      </c>
      <c r="R503" s="224">
        <v>3</v>
      </c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>215USULUTAN</v>
      </c>
      <c r="B504" s="205">
        <v>215</v>
      </c>
      <c r="C504" s="204" t="s">
        <v>259</v>
      </c>
      <c r="D504" s="236" t="s">
        <v>310</v>
      </c>
      <c r="E504" s="224">
        <v>6.6433333333333335</v>
      </c>
      <c r="F504" s="224">
        <v>6</v>
      </c>
      <c r="G504" s="224">
        <v>7.43</v>
      </c>
      <c r="H504" s="224"/>
      <c r="I504" s="224"/>
      <c r="J504" s="224"/>
      <c r="L504" s="54" t="str">
        <f t="shared" si="23"/>
        <v>144TIENDONA</v>
      </c>
      <c r="M504" s="205">
        <v>144</v>
      </c>
      <c r="N504" s="204" t="s">
        <v>190</v>
      </c>
      <c r="O504" s="235" t="s">
        <v>244</v>
      </c>
      <c r="P504" s="224">
        <v>5</v>
      </c>
      <c r="Q504" s="224">
        <v>5</v>
      </c>
      <c r="R504" s="224">
        <v>5</v>
      </c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>144MERCADO CENTRAL</v>
      </c>
      <c r="B505" s="206">
        <v>144</v>
      </c>
      <c r="C505" s="204" t="s">
        <v>229</v>
      </c>
      <c r="D505" s="236" t="s">
        <v>244</v>
      </c>
      <c r="E505" s="224">
        <v>3</v>
      </c>
      <c r="F505" s="224">
        <v>3</v>
      </c>
      <c r="G505" s="224">
        <v>3</v>
      </c>
      <c r="H505" s="224"/>
      <c r="I505" s="224"/>
      <c r="J505" s="224"/>
      <c r="L505" s="54" t="str">
        <f t="shared" si="23"/>
        <v>39TIENDONA</v>
      </c>
      <c r="M505" s="206">
        <v>39</v>
      </c>
      <c r="N505" s="204" t="s">
        <v>190</v>
      </c>
      <c r="O505" s="235" t="s">
        <v>77</v>
      </c>
      <c r="P505" s="224">
        <v>33.875</v>
      </c>
      <c r="Q505" s="224">
        <v>33</v>
      </c>
      <c r="R505" s="224">
        <v>34</v>
      </c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>144TIENDONA</v>
      </c>
      <c r="B506" s="205">
        <v>144</v>
      </c>
      <c r="C506" s="204" t="s">
        <v>190</v>
      </c>
      <c r="D506" s="236" t="s">
        <v>244</v>
      </c>
      <c r="E506" s="224">
        <v>5</v>
      </c>
      <c r="F506" s="224">
        <v>5</v>
      </c>
      <c r="G506" s="224">
        <v>5</v>
      </c>
      <c r="H506" s="224"/>
      <c r="I506" s="224"/>
      <c r="J506" s="224"/>
      <c r="L506" s="54" t="str">
        <f t="shared" si="23"/>
        <v>39SENSUNTEPEQUE</v>
      </c>
      <c r="M506" s="205">
        <v>39</v>
      </c>
      <c r="N506" s="204" t="s">
        <v>181</v>
      </c>
      <c r="O506" s="235" t="s">
        <v>77</v>
      </c>
      <c r="P506" s="224">
        <v>43</v>
      </c>
      <c r="Q506" s="224">
        <v>43</v>
      </c>
      <c r="R506" s="224">
        <v>43</v>
      </c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>188USULUTAN</v>
      </c>
      <c r="B507" s="205">
        <v>188</v>
      </c>
      <c r="C507" s="204" t="s">
        <v>259</v>
      </c>
      <c r="D507" s="236" t="s">
        <v>320</v>
      </c>
      <c r="E507" s="224">
        <v>28.5</v>
      </c>
      <c r="F507" s="224">
        <v>28.5</v>
      </c>
      <c r="G507" s="224">
        <v>28.5</v>
      </c>
      <c r="H507" s="224"/>
      <c r="I507" s="224"/>
      <c r="J507" s="224"/>
      <c r="L507" s="54" t="str">
        <f t="shared" si="23"/>
        <v>35SAN MIGUEL</v>
      </c>
      <c r="M507" s="205">
        <v>35</v>
      </c>
      <c r="N507" s="204" t="s">
        <v>174</v>
      </c>
      <c r="O507" s="235" t="s">
        <v>325</v>
      </c>
      <c r="P507" s="224">
        <v>12</v>
      </c>
      <c r="Q507" s="224">
        <v>12</v>
      </c>
      <c r="R507" s="224">
        <v>12</v>
      </c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>39TIENDONA</v>
      </c>
      <c r="B508" s="205">
        <v>39</v>
      </c>
      <c r="C508" s="204" t="s">
        <v>190</v>
      </c>
      <c r="D508" s="236" t="s">
        <v>77</v>
      </c>
      <c r="E508" s="224">
        <v>34</v>
      </c>
      <c r="F508" s="224">
        <v>34</v>
      </c>
      <c r="G508" s="224">
        <v>34</v>
      </c>
      <c r="H508" s="224"/>
      <c r="I508" s="224"/>
      <c r="J508" s="224"/>
      <c r="L508" s="54" t="str">
        <f t="shared" si="23"/>
        <v>74TIENDONA</v>
      </c>
      <c r="M508" s="205">
        <v>74</v>
      </c>
      <c r="N508" s="204" t="s">
        <v>190</v>
      </c>
      <c r="O508" s="235" t="s">
        <v>105</v>
      </c>
      <c r="P508" s="224">
        <v>8</v>
      </c>
      <c r="Q508" s="224">
        <v>8</v>
      </c>
      <c r="R508" s="224">
        <v>8</v>
      </c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>74SONSONATE</v>
      </c>
      <c r="B509" s="206">
        <v>74</v>
      </c>
      <c r="C509" s="204" t="s">
        <v>175</v>
      </c>
      <c r="D509" s="236" t="s">
        <v>105</v>
      </c>
      <c r="E509" s="224">
        <v>14</v>
      </c>
      <c r="F509" s="224">
        <v>14</v>
      </c>
      <c r="G509" s="224">
        <v>14</v>
      </c>
      <c r="H509" s="224"/>
      <c r="I509" s="224"/>
      <c r="J509" s="224"/>
      <c r="L509" s="54" t="str">
        <f t="shared" si="23"/>
        <v>181SAN FRANCISCO GOTERA</v>
      </c>
      <c r="M509" s="206">
        <v>181</v>
      </c>
      <c r="N509" s="204" t="s">
        <v>182</v>
      </c>
      <c r="O509" s="235" t="s">
        <v>322</v>
      </c>
      <c r="P509" s="224">
        <v>8.5</v>
      </c>
      <c r="Q509" s="224">
        <v>8.5</v>
      </c>
      <c r="R509" s="224">
        <v>8.5</v>
      </c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>74TIENDONA</v>
      </c>
      <c r="B510" s="206">
        <v>74</v>
      </c>
      <c r="C510" s="204" t="s">
        <v>190</v>
      </c>
      <c r="D510" s="236" t="s">
        <v>105</v>
      </c>
      <c r="E510" s="224">
        <v>8</v>
      </c>
      <c r="F510" s="224">
        <v>8</v>
      </c>
      <c r="G510" s="224">
        <v>8</v>
      </c>
      <c r="H510" s="224"/>
      <c r="I510" s="224"/>
      <c r="J510" s="224"/>
      <c r="L510" s="54" t="str">
        <f t="shared" si="23"/>
        <v>181SAN MIGUEL</v>
      </c>
      <c r="M510" s="205">
        <v>181</v>
      </c>
      <c r="N510" s="204" t="s">
        <v>174</v>
      </c>
      <c r="O510" s="235" t="s">
        <v>322</v>
      </c>
      <c r="P510" s="224">
        <v>7</v>
      </c>
      <c r="Q510" s="224">
        <v>7</v>
      </c>
      <c r="R510" s="224">
        <v>7</v>
      </c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>74USULUTAN</v>
      </c>
      <c r="B511" s="205">
        <v>74</v>
      </c>
      <c r="C511" s="204" t="s">
        <v>259</v>
      </c>
      <c r="D511" s="236" t="s">
        <v>105</v>
      </c>
      <c r="E511" s="224">
        <v>10</v>
      </c>
      <c r="F511" s="224">
        <v>10</v>
      </c>
      <c r="G511" s="224">
        <v>10</v>
      </c>
      <c r="H511" s="224"/>
      <c r="I511" s="224"/>
      <c r="J511" s="224"/>
      <c r="L511" s="54" t="str">
        <f t="shared" si="23"/>
        <v>83TIENDONA</v>
      </c>
      <c r="M511" s="206">
        <v>83</v>
      </c>
      <c r="N511" s="204" t="s">
        <v>190</v>
      </c>
      <c r="O511" s="235" t="s">
        <v>114</v>
      </c>
      <c r="P511" s="224">
        <v>17</v>
      </c>
      <c r="Q511" s="224">
        <v>17</v>
      </c>
      <c r="R511" s="224">
        <v>17</v>
      </c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>185USULUTAN</v>
      </c>
      <c r="B512" s="205">
        <v>185</v>
      </c>
      <c r="C512" s="204" t="s">
        <v>259</v>
      </c>
      <c r="D512" s="236" t="s">
        <v>321</v>
      </c>
      <c r="E512" s="224">
        <v>23</v>
      </c>
      <c r="F512" s="224">
        <v>23</v>
      </c>
      <c r="G512" s="224">
        <v>23</v>
      </c>
      <c r="H512" s="224"/>
      <c r="I512" s="224"/>
      <c r="J512" s="224"/>
      <c r="L512" s="54" t="str">
        <f t="shared" si="23"/>
        <v>83SENSUNTEPEQUE</v>
      </c>
      <c r="M512" s="205">
        <v>83</v>
      </c>
      <c r="N512" s="204" t="s">
        <v>181</v>
      </c>
      <c r="O512" s="235" t="s">
        <v>114</v>
      </c>
      <c r="P512" s="224">
        <v>10</v>
      </c>
      <c r="Q512" s="224">
        <v>10</v>
      </c>
      <c r="R512" s="224">
        <v>10</v>
      </c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>83TIENDONA</v>
      </c>
      <c r="B513" s="206">
        <v>83</v>
      </c>
      <c r="C513" s="204" t="s">
        <v>190</v>
      </c>
      <c r="D513" s="236" t="s">
        <v>114</v>
      </c>
      <c r="E513" s="224">
        <v>17</v>
      </c>
      <c r="F513" s="224">
        <v>17</v>
      </c>
      <c r="G513" s="224">
        <v>17</v>
      </c>
      <c r="H513" s="224"/>
      <c r="I513" s="224"/>
      <c r="J513" s="224"/>
      <c r="L513" s="54" t="str">
        <f t="shared" si="23"/>
        <v>165SAN MIGUEL</v>
      </c>
      <c r="M513" s="205">
        <v>165</v>
      </c>
      <c r="N513" s="204" t="s">
        <v>174</v>
      </c>
      <c r="O513" s="235" t="s">
        <v>324</v>
      </c>
      <c r="P513" s="224">
        <v>50</v>
      </c>
      <c r="Q513" s="224">
        <v>50</v>
      </c>
      <c r="R513" s="224">
        <v>50</v>
      </c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>83USULUTAN</v>
      </c>
      <c r="B514" s="205">
        <v>83</v>
      </c>
      <c r="C514" s="204" t="s">
        <v>259</v>
      </c>
      <c r="D514" s="236" t="s">
        <v>114</v>
      </c>
      <c r="E514" s="224">
        <v>11</v>
      </c>
      <c r="F514" s="224">
        <v>11</v>
      </c>
      <c r="G514" s="224">
        <v>11</v>
      </c>
      <c r="H514" s="224"/>
      <c r="I514" s="224"/>
      <c r="J514" s="224"/>
      <c r="L514" s="54" t="str">
        <f t="shared" si="23"/>
        <v/>
      </c>
      <c r="M514" s="205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4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4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4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4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4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4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4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4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4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4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4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4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4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4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4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6" zoomScale="80" zoomScaleNormal="80" workbookViewId="0">
      <selection activeCell="A6" sqref="A6:I513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6">
        <v>1</v>
      </c>
      <c r="B6" s="236" t="s">
        <v>262</v>
      </c>
      <c r="C6" s="236" t="s">
        <v>124</v>
      </c>
      <c r="D6" s="224">
        <v>45.833333333333336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6">
        <v>1</v>
      </c>
      <c r="B7" s="236" t="s">
        <v>182</v>
      </c>
      <c r="C7" s="236" t="s">
        <v>124</v>
      </c>
      <c r="D7" s="224">
        <v>47.6875</v>
      </c>
      <c r="E7" s="224">
        <v>45</v>
      </c>
      <c r="F7" s="224">
        <v>49</v>
      </c>
      <c r="G7" s="224">
        <v>0.55499999999999994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6">
        <v>1</v>
      </c>
      <c r="B8" s="236" t="s">
        <v>175</v>
      </c>
      <c r="C8" s="236" t="s">
        <v>124</v>
      </c>
      <c r="D8" s="224">
        <v>46.5</v>
      </c>
      <c r="E8" s="224">
        <v>45</v>
      </c>
      <c r="F8" s="224">
        <v>48</v>
      </c>
      <c r="G8" s="224">
        <v>0.57499999999999996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6">
        <v>1</v>
      </c>
      <c r="B9" s="236" t="s">
        <v>259</v>
      </c>
      <c r="C9" s="236" t="s">
        <v>124</v>
      </c>
      <c r="D9" s="224">
        <v>46.571428571428569</v>
      </c>
      <c r="E9" s="224">
        <v>44</v>
      </c>
      <c r="F9" s="224">
        <v>49</v>
      </c>
      <c r="G9" s="224">
        <v>0.5357142857142857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6">
        <v>2</v>
      </c>
      <c r="B10" s="236" t="s">
        <v>175</v>
      </c>
      <c r="C10" s="236" t="s">
        <v>125</v>
      </c>
      <c r="D10" s="224">
        <v>45.5</v>
      </c>
      <c r="E10" s="224">
        <v>45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6">
        <v>3</v>
      </c>
      <c r="B11" s="236" t="s">
        <v>262</v>
      </c>
      <c r="C11" s="236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6">
        <v>3</v>
      </c>
      <c r="B12" s="236" t="s">
        <v>182</v>
      </c>
      <c r="C12" s="236" t="s">
        <v>126</v>
      </c>
      <c r="D12" s="224">
        <v>92</v>
      </c>
      <c r="E12" s="224">
        <v>92</v>
      </c>
      <c r="F12" s="224">
        <v>92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6">
        <v>4</v>
      </c>
      <c r="B13" s="236" t="s">
        <v>262</v>
      </c>
      <c r="C13" s="236" t="s">
        <v>127</v>
      </c>
      <c r="D13" s="224">
        <v>88.6</v>
      </c>
      <c r="E13" s="224">
        <v>85</v>
      </c>
      <c r="F13" s="224">
        <v>90</v>
      </c>
      <c r="G13" s="224">
        <v>1.0583333333333333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6">
        <v>4</v>
      </c>
      <c r="B14" s="236" t="s">
        <v>182</v>
      </c>
      <c r="C14" s="236" t="s">
        <v>127</v>
      </c>
      <c r="D14" s="224">
        <v>97.285714285714292</v>
      </c>
      <c r="E14" s="224">
        <v>95</v>
      </c>
      <c r="F14" s="224">
        <v>100</v>
      </c>
      <c r="G14" s="224">
        <v>1.1777777777777778</v>
      </c>
      <c r="H14" s="224">
        <v>1.1000000000000001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6">
        <v>4</v>
      </c>
      <c r="B15" s="236" t="s">
        <v>175</v>
      </c>
      <c r="C15" s="236" t="s">
        <v>127</v>
      </c>
      <c r="D15" s="224">
        <v>88.8</v>
      </c>
      <c r="E15" s="224">
        <v>88</v>
      </c>
      <c r="F15" s="224">
        <v>90</v>
      </c>
      <c r="G15" s="224">
        <v>1.06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6">
        <v>4</v>
      </c>
      <c r="B16" s="236" t="s">
        <v>259</v>
      </c>
      <c r="C16" s="236" t="s">
        <v>127</v>
      </c>
      <c r="D16" s="224">
        <v>96.428571428571431</v>
      </c>
      <c r="E16" s="224">
        <v>90</v>
      </c>
      <c r="F16" s="224">
        <v>100</v>
      </c>
      <c r="G16" s="224">
        <v>1.1375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6">
        <v>5</v>
      </c>
      <c r="B17" s="236" t="s">
        <v>262</v>
      </c>
      <c r="C17" s="236" t="s">
        <v>131</v>
      </c>
      <c r="D17" s="224">
        <v>85.5</v>
      </c>
      <c r="E17" s="224">
        <v>85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6">
        <v>6</v>
      </c>
      <c r="B18" s="236" t="s">
        <v>262</v>
      </c>
      <c r="C18" s="236" t="s">
        <v>128</v>
      </c>
      <c r="D18" s="224">
        <v>84.222222222222229</v>
      </c>
      <c r="E18" s="224">
        <v>82</v>
      </c>
      <c r="F18" s="224">
        <v>85</v>
      </c>
      <c r="G18" s="224">
        <v>0.96666666666666667</v>
      </c>
      <c r="H18" s="224">
        <v>0.9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6">
        <v>6</v>
      </c>
      <c r="B19" s="236" t="s">
        <v>182</v>
      </c>
      <c r="C19" s="236" t="s">
        <v>128</v>
      </c>
      <c r="D19" s="224">
        <v>96.375</v>
      </c>
      <c r="E19" s="224">
        <v>92</v>
      </c>
      <c r="F19" s="224">
        <v>100</v>
      </c>
      <c r="G19" s="224">
        <v>1.1549999999999998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6">
        <v>6</v>
      </c>
      <c r="B20" s="236" t="s">
        <v>175</v>
      </c>
      <c r="C20" s="236" t="s">
        <v>128</v>
      </c>
      <c r="D20" s="224">
        <v>84.4</v>
      </c>
      <c r="E20" s="224">
        <v>83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6">
        <v>6</v>
      </c>
      <c r="B21" s="236" t="s">
        <v>259</v>
      </c>
      <c r="C21" s="236" t="s">
        <v>128</v>
      </c>
      <c r="D21" s="224">
        <v>89.4</v>
      </c>
      <c r="E21" s="224">
        <v>85</v>
      </c>
      <c r="F21" s="224">
        <v>95</v>
      </c>
      <c r="G21" s="224">
        <v>1.05</v>
      </c>
      <c r="H21" s="224">
        <v>0.95</v>
      </c>
      <c r="I21" s="224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6">
        <v>7</v>
      </c>
      <c r="B22" s="236" t="s">
        <v>262</v>
      </c>
      <c r="C22" s="236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6">
        <v>7</v>
      </c>
      <c r="B23" s="236" t="s">
        <v>182</v>
      </c>
      <c r="C23" s="236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6">
        <v>7</v>
      </c>
      <c r="B24" s="236" t="s">
        <v>175</v>
      </c>
      <c r="C24" s="236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6">
        <v>7</v>
      </c>
      <c r="B25" s="236" t="s">
        <v>259</v>
      </c>
      <c r="C25" s="236" t="s">
        <v>168</v>
      </c>
      <c r="D25" s="224">
        <v>130</v>
      </c>
      <c r="E25" s="224">
        <v>120</v>
      </c>
      <c r="F25" s="224">
        <v>140</v>
      </c>
      <c r="G25" s="224">
        <v>1.8199999999999998</v>
      </c>
      <c r="H25" s="224">
        <v>1.5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6">
        <v>8</v>
      </c>
      <c r="B26" s="236" t="s">
        <v>182</v>
      </c>
      <c r="C26" s="236" t="s">
        <v>169</v>
      </c>
      <c r="D26" s="224"/>
      <c r="E26" s="224"/>
      <c r="F26" s="224"/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6">
        <v>8</v>
      </c>
      <c r="B27" s="236" t="s">
        <v>259</v>
      </c>
      <c r="C27" s="236" t="s">
        <v>169</v>
      </c>
      <c r="D27" s="224"/>
      <c r="E27" s="224"/>
      <c r="F27" s="224"/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6">
        <v>9</v>
      </c>
      <c r="B28" s="236" t="s">
        <v>262</v>
      </c>
      <c r="C28" s="236" t="s">
        <v>129</v>
      </c>
      <c r="D28" s="224">
        <v>28.681818181818183</v>
      </c>
      <c r="E28" s="224">
        <v>27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6">
        <v>9</v>
      </c>
      <c r="B29" s="236" t="s">
        <v>182</v>
      </c>
      <c r="C29" s="236" t="s">
        <v>129</v>
      </c>
      <c r="D29" s="224">
        <v>30.318181818181817</v>
      </c>
      <c r="E29" s="224">
        <v>29</v>
      </c>
      <c r="F29" s="224">
        <v>32</v>
      </c>
      <c r="G29" s="224">
        <v>0.34545454545454546</v>
      </c>
      <c r="H29" s="224">
        <v>0.3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6">
        <v>9</v>
      </c>
      <c r="B30" s="236" t="s">
        <v>175</v>
      </c>
      <c r="C30" s="236" t="s">
        <v>129</v>
      </c>
      <c r="D30" s="224">
        <v>27.8</v>
      </c>
      <c r="E30" s="224">
        <v>27</v>
      </c>
      <c r="F30" s="224">
        <v>28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6">
        <v>9</v>
      </c>
      <c r="B31" s="236" t="s">
        <v>259</v>
      </c>
      <c r="C31" s="236" t="s">
        <v>129</v>
      </c>
      <c r="D31" s="224">
        <v>31</v>
      </c>
      <c r="E31" s="224">
        <v>29</v>
      </c>
      <c r="F31" s="224">
        <v>32</v>
      </c>
      <c r="G31" s="224">
        <v>0.38636363636363635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6">
        <v>10</v>
      </c>
      <c r="B32" s="236" t="s">
        <v>262</v>
      </c>
      <c r="C32" s="236" t="s">
        <v>263</v>
      </c>
      <c r="D32" s="224">
        <v>27.166666666666668</v>
      </c>
      <c r="E32" s="224">
        <v>25</v>
      </c>
      <c r="F32" s="224">
        <v>30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6">
        <v>10</v>
      </c>
      <c r="B33" s="236" t="s">
        <v>182</v>
      </c>
      <c r="C33" s="236" t="s">
        <v>263</v>
      </c>
      <c r="D33" s="224">
        <v>28.545454545454547</v>
      </c>
      <c r="E33" s="224">
        <v>25</v>
      </c>
      <c r="F33" s="224">
        <v>32</v>
      </c>
      <c r="G33" s="224">
        <v>0.33181818181818179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6">
        <v>10</v>
      </c>
      <c r="B34" s="236" t="s">
        <v>175</v>
      </c>
      <c r="C34" s="236" t="s">
        <v>263</v>
      </c>
      <c r="D34" s="224">
        <v>23.6</v>
      </c>
      <c r="E34" s="224">
        <v>22</v>
      </c>
      <c r="F34" s="224">
        <v>24</v>
      </c>
      <c r="G34" s="224">
        <v>0.35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6">
        <v>10</v>
      </c>
      <c r="B35" s="236" t="s">
        <v>259</v>
      </c>
      <c r="C35" s="236" t="s">
        <v>263</v>
      </c>
      <c r="D35" s="224">
        <v>31.285714285714285</v>
      </c>
      <c r="E35" s="224">
        <v>28</v>
      </c>
      <c r="F35" s="224">
        <v>35</v>
      </c>
      <c r="G35" s="224">
        <v>0.39285714285714285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6">
        <v>11</v>
      </c>
      <c r="B36" s="236" t="s">
        <v>229</v>
      </c>
      <c r="C36" s="236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6">
        <v>11</v>
      </c>
      <c r="B37" s="236" t="s">
        <v>182</v>
      </c>
      <c r="C37" s="236" t="s">
        <v>53</v>
      </c>
      <c r="D37" s="224">
        <v>13.5</v>
      </c>
      <c r="E37" s="224">
        <v>13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6">
        <v>11</v>
      </c>
      <c r="B38" s="236" t="s">
        <v>175</v>
      </c>
      <c r="C38" s="236" t="s">
        <v>53</v>
      </c>
      <c r="D38" s="224">
        <v>12.25</v>
      </c>
      <c r="E38" s="224">
        <v>12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6">
        <v>11</v>
      </c>
      <c r="B39" s="236" t="s">
        <v>190</v>
      </c>
      <c r="C39" s="236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6">
        <v>11</v>
      </c>
      <c r="B40" s="236" t="s">
        <v>259</v>
      </c>
      <c r="C40" s="236" t="s">
        <v>53</v>
      </c>
      <c r="D40" s="224">
        <v>12.5</v>
      </c>
      <c r="E40" s="224">
        <v>12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6">
        <v>12</v>
      </c>
      <c r="B41" s="236" t="s">
        <v>182</v>
      </c>
      <c r="C41" s="236" t="s">
        <v>54</v>
      </c>
      <c r="D41" s="224">
        <v>15.5</v>
      </c>
      <c r="E41" s="224">
        <v>15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6">
        <v>12</v>
      </c>
      <c r="B42" s="236" t="s">
        <v>190</v>
      </c>
      <c r="C42" s="236" t="s">
        <v>54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6">
        <v>13</v>
      </c>
      <c r="B43" s="236" t="s">
        <v>190</v>
      </c>
      <c r="C43" s="236" t="s">
        <v>55</v>
      </c>
      <c r="D43" s="224">
        <v>56.25</v>
      </c>
      <c r="E43" s="224">
        <v>55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6">
        <v>14</v>
      </c>
      <c r="B44" s="236" t="s">
        <v>182</v>
      </c>
      <c r="C44" s="236" t="s">
        <v>56</v>
      </c>
      <c r="D44" s="224">
        <v>15</v>
      </c>
      <c r="E44" s="224">
        <v>15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6">
        <v>14</v>
      </c>
      <c r="B45" s="236" t="s">
        <v>175</v>
      </c>
      <c r="C45" s="236" t="s">
        <v>56</v>
      </c>
      <c r="D45" s="224">
        <v>16</v>
      </c>
      <c r="E45" s="224">
        <v>16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6">
        <v>14</v>
      </c>
      <c r="B46" s="236" t="s">
        <v>190</v>
      </c>
      <c r="C46" s="236" t="s">
        <v>56</v>
      </c>
      <c r="D46" s="224">
        <v>13.571428571428571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6">
        <v>14</v>
      </c>
      <c r="B47" s="236" t="s">
        <v>259</v>
      </c>
      <c r="C47" s="236" t="s">
        <v>56</v>
      </c>
      <c r="D47" s="224">
        <v>15</v>
      </c>
      <c r="E47" s="224">
        <v>15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6">
        <v>15</v>
      </c>
      <c r="B48" s="236" t="s">
        <v>190</v>
      </c>
      <c r="C48" s="236" t="s">
        <v>57</v>
      </c>
      <c r="D48" s="224">
        <v>50</v>
      </c>
      <c r="E48" s="224">
        <v>50</v>
      </c>
      <c r="F48" s="224">
        <v>50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6">
        <v>15</v>
      </c>
      <c r="B49" s="236" t="s">
        <v>259</v>
      </c>
      <c r="C49" s="236" t="s">
        <v>57</v>
      </c>
      <c r="D49" s="224">
        <v>38</v>
      </c>
      <c r="E49" s="224">
        <v>38</v>
      </c>
      <c r="F49" s="224">
        <v>38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6">
        <v>16</v>
      </c>
      <c r="B50" s="236" t="s">
        <v>175</v>
      </c>
      <c r="C50" s="236" t="s">
        <v>58</v>
      </c>
      <c r="D50" s="224">
        <v>10.666666666666666</v>
      </c>
      <c r="E50" s="224">
        <v>10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6">
        <v>17</v>
      </c>
      <c r="B51" s="236" t="s">
        <v>182</v>
      </c>
      <c r="C51" s="236" t="s">
        <v>59</v>
      </c>
      <c r="D51" s="224">
        <v>9.5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6">
        <v>17</v>
      </c>
      <c r="B52" s="236" t="s">
        <v>190</v>
      </c>
      <c r="C52" s="236" t="s">
        <v>59</v>
      </c>
      <c r="D52" s="224">
        <v>9.8333333333333339</v>
      </c>
      <c r="E52" s="224">
        <v>9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6">
        <v>17</v>
      </c>
      <c r="B53" s="236" t="s">
        <v>259</v>
      </c>
      <c r="C53" s="236" t="s">
        <v>59</v>
      </c>
      <c r="D53" s="224">
        <v>8</v>
      </c>
      <c r="E53" s="224">
        <v>7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6">
        <v>18</v>
      </c>
      <c r="B54" s="236" t="s">
        <v>175</v>
      </c>
      <c r="C54" s="236" t="s">
        <v>60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6">
        <v>18</v>
      </c>
      <c r="B55" s="236" t="s">
        <v>190</v>
      </c>
      <c r="C55" s="236" t="s">
        <v>60</v>
      </c>
      <c r="D55" s="224">
        <v>7</v>
      </c>
      <c r="E55" s="224">
        <v>7</v>
      </c>
      <c r="F55" s="224">
        <v>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6">
        <v>19</v>
      </c>
      <c r="B56" s="236" t="s">
        <v>190</v>
      </c>
      <c r="C56" s="236" t="s">
        <v>137</v>
      </c>
      <c r="D56" s="224">
        <v>5</v>
      </c>
      <c r="E56" s="224">
        <v>5</v>
      </c>
      <c r="F56" s="224">
        <v>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6">
        <v>20</v>
      </c>
      <c r="B57" s="236" t="s">
        <v>229</v>
      </c>
      <c r="C57" s="236" t="s">
        <v>61</v>
      </c>
      <c r="D57" s="224">
        <v>15</v>
      </c>
      <c r="E57" s="224">
        <v>15</v>
      </c>
      <c r="F57" s="224">
        <v>15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6">
        <v>20</v>
      </c>
      <c r="B58" s="236" t="s">
        <v>182</v>
      </c>
      <c r="C58" s="236" t="s">
        <v>61</v>
      </c>
      <c r="D58" s="224">
        <v>19</v>
      </c>
      <c r="E58" s="224">
        <v>18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6">
        <v>20</v>
      </c>
      <c r="B59" s="236" t="s">
        <v>175</v>
      </c>
      <c r="C59" s="236" t="s">
        <v>61</v>
      </c>
      <c r="D59" s="224">
        <v>15.5</v>
      </c>
      <c r="E59" s="224">
        <v>15</v>
      </c>
      <c r="F59" s="224">
        <v>16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6">
        <v>20</v>
      </c>
      <c r="B60" s="236" t="s">
        <v>190</v>
      </c>
      <c r="C60" s="236" t="s">
        <v>61</v>
      </c>
      <c r="D60" s="224">
        <v>14.5</v>
      </c>
      <c r="E60" s="224">
        <v>14</v>
      </c>
      <c r="F60" s="224">
        <v>15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6">
        <v>20</v>
      </c>
      <c r="B61" s="236" t="s">
        <v>259</v>
      </c>
      <c r="C61" s="236" t="s">
        <v>61</v>
      </c>
      <c r="D61" s="224">
        <v>18.8</v>
      </c>
      <c r="E61" s="224">
        <v>18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6">
        <v>21</v>
      </c>
      <c r="B62" s="236" t="s">
        <v>190</v>
      </c>
      <c r="C62" s="236" t="s">
        <v>62</v>
      </c>
      <c r="D62" s="224">
        <v>12.5</v>
      </c>
      <c r="E62" s="224">
        <v>12</v>
      </c>
      <c r="F62" s="224">
        <v>13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6">
        <v>22</v>
      </c>
      <c r="B63" s="236" t="s">
        <v>229</v>
      </c>
      <c r="C63" s="236" t="s">
        <v>264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6">
        <v>22</v>
      </c>
      <c r="B64" s="236" t="s">
        <v>182</v>
      </c>
      <c r="C64" s="236" t="s">
        <v>264</v>
      </c>
      <c r="D64" s="224">
        <v>26</v>
      </c>
      <c r="E64" s="224">
        <v>26</v>
      </c>
      <c r="F64" s="224">
        <v>26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6">
        <v>22</v>
      </c>
      <c r="B65" s="236" t="s">
        <v>175</v>
      </c>
      <c r="C65" s="236" t="s">
        <v>264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6">
        <v>22</v>
      </c>
      <c r="B66" s="236" t="s">
        <v>190</v>
      </c>
      <c r="C66" s="236" t="s">
        <v>264</v>
      </c>
      <c r="D66" s="224">
        <v>21.125</v>
      </c>
      <c r="E66" s="224">
        <v>20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6">
        <v>22</v>
      </c>
      <c r="B67" s="236" t="s">
        <v>259</v>
      </c>
      <c r="C67" s="236" t="s">
        <v>264</v>
      </c>
      <c r="D67" s="224">
        <v>24.8</v>
      </c>
      <c r="E67" s="224">
        <v>24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6">
        <v>23</v>
      </c>
      <c r="B68" s="236" t="s">
        <v>190</v>
      </c>
      <c r="C68" s="236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6">
        <v>23</v>
      </c>
      <c r="B69" s="236" t="s">
        <v>259</v>
      </c>
      <c r="C69" s="236" t="s">
        <v>64</v>
      </c>
      <c r="D69" s="224">
        <v>21.333333333333332</v>
      </c>
      <c r="E69" s="224">
        <v>20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6">
        <v>24</v>
      </c>
      <c r="B70" s="236" t="s">
        <v>229</v>
      </c>
      <c r="C70" s="236" t="s">
        <v>65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6">
        <v>24</v>
      </c>
      <c r="B71" s="236" t="s">
        <v>182</v>
      </c>
      <c r="C71" s="236" t="s">
        <v>65</v>
      </c>
      <c r="D71" s="224">
        <v>26.5</v>
      </c>
      <c r="E71" s="224">
        <v>26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6">
        <v>24</v>
      </c>
      <c r="B72" s="236" t="s">
        <v>175</v>
      </c>
      <c r="C72" s="236" t="s">
        <v>65</v>
      </c>
      <c r="D72" s="224">
        <v>29</v>
      </c>
      <c r="E72" s="224">
        <v>28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6">
        <v>24</v>
      </c>
      <c r="B73" s="236" t="s">
        <v>190</v>
      </c>
      <c r="C73" s="236" t="s">
        <v>65</v>
      </c>
      <c r="D73" s="224">
        <v>23.6</v>
      </c>
      <c r="E73" s="224">
        <v>22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6">
        <v>24</v>
      </c>
      <c r="B74" s="236" t="s">
        <v>259</v>
      </c>
      <c r="C74" s="236" t="s">
        <v>65</v>
      </c>
      <c r="D74" s="224">
        <v>32.666666666666664</v>
      </c>
      <c r="E74" s="224">
        <v>25</v>
      </c>
      <c r="F74" s="224">
        <v>38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6">
        <v>25</v>
      </c>
      <c r="B75" s="236" t="s">
        <v>229</v>
      </c>
      <c r="C75" s="236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6">
        <v>25</v>
      </c>
      <c r="B76" s="236" t="s">
        <v>182</v>
      </c>
      <c r="C76" s="236" t="s">
        <v>66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6">
        <v>25</v>
      </c>
      <c r="B77" s="236" t="s">
        <v>175</v>
      </c>
      <c r="C77" s="236" t="s">
        <v>66</v>
      </c>
      <c r="D77" s="224">
        <v>21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6">
        <v>25</v>
      </c>
      <c r="B78" s="236" t="s">
        <v>190</v>
      </c>
      <c r="C78" s="236" t="s">
        <v>66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6">
        <v>25</v>
      </c>
      <c r="B79" s="236" t="s">
        <v>259</v>
      </c>
      <c r="C79" s="236" t="s">
        <v>66</v>
      </c>
      <c r="D79" s="224">
        <v>25.666666666666668</v>
      </c>
      <c r="E79" s="224">
        <v>25</v>
      </c>
      <c r="F79" s="224">
        <v>26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6">
        <v>26</v>
      </c>
      <c r="B80" s="236" t="s">
        <v>182</v>
      </c>
      <c r="C80" s="236" t="s">
        <v>67</v>
      </c>
      <c r="D80" s="224">
        <v>13</v>
      </c>
      <c r="E80" s="224">
        <v>13</v>
      </c>
      <c r="F80" s="224">
        <v>13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6">
        <v>26</v>
      </c>
      <c r="B81" s="236" t="s">
        <v>175</v>
      </c>
      <c r="C81" s="236" t="s">
        <v>67</v>
      </c>
      <c r="D81" s="224">
        <v>15.25</v>
      </c>
      <c r="E81" s="224">
        <v>15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6">
        <v>26</v>
      </c>
      <c r="B82" s="236" t="s">
        <v>190</v>
      </c>
      <c r="C82" s="236" t="s">
        <v>67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6">
        <v>26</v>
      </c>
      <c r="B83" s="236" t="s">
        <v>259</v>
      </c>
      <c r="C83" s="236" t="s">
        <v>67</v>
      </c>
      <c r="D83" s="224">
        <v>15.333333333333334</v>
      </c>
      <c r="E83" s="224">
        <v>14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6">
        <v>27</v>
      </c>
      <c r="B84" s="236" t="s">
        <v>182</v>
      </c>
      <c r="C84" s="236" t="s">
        <v>68</v>
      </c>
      <c r="D84" s="224">
        <v>16.5</v>
      </c>
      <c r="E84" s="224">
        <v>16</v>
      </c>
      <c r="F84" s="224">
        <v>17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6">
        <v>27</v>
      </c>
      <c r="B85" s="236" t="s">
        <v>175</v>
      </c>
      <c r="C85" s="236" t="s">
        <v>68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6">
        <v>27</v>
      </c>
      <c r="B86" s="236" t="s">
        <v>190</v>
      </c>
      <c r="C86" s="236" t="s">
        <v>68</v>
      </c>
      <c r="D86" s="224">
        <v>17</v>
      </c>
      <c r="E86" s="224">
        <v>17</v>
      </c>
      <c r="F86" s="224">
        <v>17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6">
        <v>27</v>
      </c>
      <c r="B87" s="236" t="s">
        <v>259</v>
      </c>
      <c r="C87" s="236" t="s">
        <v>68</v>
      </c>
      <c r="D87" s="224">
        <v>17.333333333333332</v>
      </c>
      <c r="E87" s="224">
        <v>16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6">
        <v>29</v>
      </c>
      <c r="B88" s="236" t="s">
        <v>190</v>
      </c>
      <c r="C88" s="236" t="s">
        <v>70</v>
      </c>
      <c r="D88" s="224">
        <v>24</v>
      </c>
      <c r="E88" s="224">
        <v>24</v>
      </c>
      <c r="F88" s="224">
        <v>24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6">
        <v>29</v>
      </c>
      <c r="B89" s="236" t="s">
        <v>259</v>
      </c>
      <c r="C89" s="236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6">
        <v>30</v>
      </c>
      <c r="B90" s="236" t="s">
        <v>190</v>
      </c>
      <c r="C90" s="236" t="s">
        <v>70</v>
      </c>
      <c r="D90" s="224">
        <v>60</v>
      </c>
      <c r="E90" s="224">
        <v>60</v>
      </c>
      <c r="F90" s="224">
        <v>60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6">
        <v>30</v>
      </c>
      <c r="B91" s="236" t="s">
        <v>259</v>
      </c>
      <c r="C91" s="236" t="s">
        <v>70</v>
      </c>
      <c r="D91" s="224">
        <v>48</v>
      </c>
      <c r="E91" s="224">
        <v>48</v>
      </c>
      <c r="F91" s="224">
        <v>48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6">
        <v>31</v>
      </c>
      <c r="B92" s="236" t="s">
        <v>182</v>
      </c>
      <c r="C92" s="236" t="s">
        <v>71</v>
      </c>
      <c r="D92" s="224">
        <v>9.5</v>
      </c>
      <c r="E92" s="224">
        <v>9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6">
        <v>31</v>
      </c>
      <c r="B93" s="236" t="s">
        <v>190</v>
      </c>
      <c r="C93" s="236" t="s">
        <v>71</v>
      </c>
      <c r="D93" s="224">
        <v>7</v>
      </c>
      <c r="E93" s="224">
        <v>7</v>
      </c>
      <c r="F93" s="224">
        <v>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6">
        <v>31</v>
      </c>
      <c r="B94" s="236" t="s">
        <v>259</v>
      </c>
      <c r="C94" s="236" t="s">
        <v>71</v>
      </c>
      <c r="D94" s="224">
        <v>9.4</v>
      </c>
      <c r="E94" s="224">
        <v>8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6">
        <v>32</v>
      </c>
      <c r="B95" s="236" t="s">
        <v>190</v>
      </c>
      <c r="C95" s="236" t="s">
        <v>72</v>
      </c>
      <c r="D95" s="224">
        <v>5.333333333333333</v>
      </c>
      <c r="E95" s="224">
        <v>5</v>
      </c>
      <c r="F95" s="224">
        <v>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6">
        <v>33</v>
      </c>
      <c r="B96" s="236" t="s">
        <v>182</v>
      </c>
      <c r="C96" s="236" t="s">
        <v>73</v>
      </c>
      <c r="D96" s="224">
        <v>27.5</v>
      </c>
      <c r="E96" s="224">
        <v>27</v>
      </c>
      <c r="F96" s="224">
        <v>28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6">
        <v>33</v>
      </c>
      <c r="B97" s="236" t="s">
        <v>175</v>
      </c>
      <c r="C97" s="236" t="s">
        <v>73</v>
      </c>
      <c r="D97" s="224">
        <v>24</v>
      </c>
      <c r="E97" s="224">
        <v>22</v>
      </c>
      <c r="F97" s="224">
        <v>26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6">
        <v>33</v>
      </c>
      <c r="B98" s="236" t="s">
        <v>190</v>
      </c>
      <c r="C98" s="236" t="s">
        <v>73</v>
      </c>
      <c r="D98" s="224">
        <v>20</v>
      </c>
      <c r="E98" s="224">
        <v>20</v>
      </c>
      <c r="F98" s="224">
        <v>20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6">
        <v>34</v>
      </c>
      <c r="B99" s="236" t="s">
        <v>182</v>
      </c>
      <c r="C99" s="236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6">
        <v>34</v>
      </c>
      <c r="B100" s="236" t="s">
        <v>175</v>
      </c>
      <c r="C100" s="236" t="s">
        <v>74</v>
      </c>
      <c r="D100" s="224">
        <v>9.5</v>
      </c>
      <c r="E100" s="224">
        <v>9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6">
        <v>34</v>
      </c>
      <c r="B101" s="236" t="s">
        <v>190</v>
      </c>
      <c r="C101" s="236" t="s">
        <v>74</v>
      </c>
      <c r="D101" s="224">
        <v>8.75</v>
      </c>
      <c r="E101" s="224">
        <v>8</v>
      </c>
      <c r="F101" s="224">
        <v>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6">
        <v>34</v>
      </c>
      <c r="B102" s="236" t="s">
        <v>259</v>
      </c>
      <c r="C102" s="236" t="s">
        <v>74</v>
      </c>
      <c r="D102" s="224">
        <v>11.75</v>
      </c>
      <c r="E102" s="224">
        <v>11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6">
        <v>36</v>
      </c>
      <c r="B103" s="236" t="s">
        <v>190</v>
      </c>
      <c r="C103" s="236" t="s">
        <v>138</v>
      </c>
      <c r="D103" s="224">
        <v>75</v>
      </c>
      <c r="E103" s="224">
        <v>75</v>
      </c>
      <c r="F103" s="224">
        <v>75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6">
        <v>37</v>
      </c>
      <c r="B104" s="236" t="s">
        <v>182</v>
      </c>
      <c r="C104" s="236" t="s">
        <v>75</v>
      </c>
      <c r="D104" s="224">
        <v>130</v>
      </c>
      <c r="E104" s="224">
        <v>130</v>
      </c>
      <c r="F104" s="224">
        <v>130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6">
        <v>37</v>
      </c>
      <c r="B105" s="236" t="s">
        <v>190</v>
      </c>
      <c r="C105" s="236" t="s">
        <v>75</v>
      </c>
      <c r="D105" s="224">
        <v>80</v>
      </c>
      <c r="E105" s="224">
        <v>80</v>
      </c>
      <c r="F105" s="224">
        <v>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6">
        <v>37</v>
      </c>
      <c r="B106" s="236" t="s">
        <v>259</v>
      </c>
      <c r="C106" s="236" t="s">
        <v>75</v>
      </c>
      <c r="D106" s="224">
        <v>140</v>
      </c>
      <c r="E106" s="224">
        <v>140</v>
      </c>
      <c r="F106" s="224">
        <v>140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6">
        <v>38</v>
      </c>
      <c r="B107" s="236" t="s">
        <v>182</v>
      </c>
      <c r="C107" s="236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6">
        <v>38</v>
      </c>
      <c r="B108" s="236" t="s">
        <v>190</v>
      </c>
      <c r="C108" s="236" t="s">
        <v>76</v>
      </c>
      <c r="D108" s="224">
        <v>60</v>
      </c>
      <c r="E108" s="224">
        <v>60</v>
      </c>
      <c r="F108" s="224">
        <v>60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6">
        <v>38</v>
      </c>
      <c r="B109" s="236" t="s">
        <v>259</v>
      </c>
      <c r="C109" s="236" t="s">
        <v>76</v>
      </c>
      <c r="D109" s="224">
        <v>110</v>
      </c>
      <c r="E109" s="224">
        <v>100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6">
        <v>40</v>
      </c>
      <c r="B110" s="236" t="s">
        <v>229</v>
      </c>
      <c r="C110" s="236" t="s">
        <v>78</v>
      </c>
      <c r="D110" s="224">
        <v>48</v>
      </c>
      <c r="E110" s="224">
        <v>48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6">
        <v>40</v>
      </c>
      <c r="B111" s="236" t="s">
        <v>182</v>
      </c>
      <c r="C111" s="236" t="s">
        <v>78</v>
      </c>
      <c r="D111" s="224">
        <v>51</v>
      </c>
      <c r="E111" s="224">
        <v>50</v>
      </c>
      <c r="F111" s="224">
        <v>52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6">
        <v>40</v>
      </c>
      <c r="B112" s="236" t="s">
        <v>175</v>
      </c>
      <c r="C112" s="236" t="s">
        <v>78</v>
      </c>
      <c r="D112" s="224">
        <v>47.25</v>
      </c>
      <c r="E112" s="224">
        <v>46</v>
      </c>
      <c r="F112" s="224">
        <v>48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6">
        <v>40</v>
      </c>
      <c r="B113" s="236" t="s">
        <v>190</v>
      </c>
      <c r="C113" s="236" t="s">
        <v>78</v>
      </c>
      <c r="D113" s="224">
        <v>50.375</v>
      </c>
      <c r="E113" s="224">
        <v>50</v>
      </c>
      <c r="F113" s="224">
        <v>51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6">
        <v>40</v>
      </c>
      <c r="B114" s="236" t="s">
        <v>259</v>
      </c>
      <c r="C114" s="236" t="s">
        <v>78</v>
      </c>
      <c r="D114" s="224">
        <v>51</v>
      </c>
      <c r="E114" s="224">
        <v>50</v>
      </c>
      <c r="F114" s="224">
        <v>54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6">
        <v>41</v>
      </c>
      <c r="B115" s="236" t="s">
        <v>190</v>
      </c>
      <c r="C115" s="236" t="s">
        <v>79</v>
      </c>
      <c r="D115" s="224">
        <v>48.25</v>
      </c>
      <c r="E115" s="224">
        <v>48</v>
      </c>
      <c r="F115" s="224">
        <v>49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6">
        <v>42</v>
      </c>
      <c r="B116" s="236" t="s">
        <v>182</v>
      </c>
      <c r="C116" s="236" t="s">
        <v>80</v>
      </c>
      <c r="D116" s="224">
        <v>22</v>
      </c>
      <c r="E116" s="224">
        <v>20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6">
        <v>42</v>
      </c>
      <c r="B117" s="236" t="s">
        <v>190</v>
      </c>
      <c r="C117" s="236" t="s">
        <v>80</v>
      </c>
      <c r="D117" s="224">
        <v>22</v>
      </c>
      <c r="E117" s="224">
        <v>22</v>
      </c>
      <c r="F117" s="224">
        <v>22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6">
        <v>42</v>
      </c>
      <c r="B118" s="236" t="s">
        <v>259</v>
      </c>
      <c r="C118" s="236" t="s">
        <v>80</v>
      </c>
      <c r="D118" s="224">
        <v>25.75</v>
      </c>
      <c r="E118" s="224">
        <v>22</v>
      </c>
      <c r="F118" s="224">
        <v>30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6">
        <v>43</v>
      </c>
      <c r="B119" s="236" t="s">
        <v>190</v>
      </c>
      <c r="C119" s="236" t="s">
        <v>81</v>
      </c>
      <c r="D119" s="224">
        <v>20</v>
      </c>
      <c r="E119" s="224">
        <v>20</v>
      </c>
      <c r="F119" s="224">
        <v>20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6">
        <v>43</v>
      </c>
      <c r="B120" s="236" t="s">
        <v>259</v>
      </c>
      <c r="C120" s="236" t="s">
        <v>81</v>
      </c>
      <c r="D120" s="224">
        <v>21</v>
      </c>
      <c r="E120" s="224">
        <v>20</v>
      </c>
      <c r="F120" s="224">
        <v>22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6">
        <v>44</v>
      </c>
      <c r="B121" s="236" t="s">
        <v>190</v>
      </c>
      <c r="C121" s="236" t="s">
        <v>82</v>
      </c>
      <c r="D121" s="224">
        <v>14</v>
      </c>
      <c r="E121" s="224">
        <v>14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6">
        <v>45</v>
      </c>
      <c r="B122" s="236" t="s">
        <v>182</v>
      </c>
      <c r="C122" s="236" t="s">
        <v>83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6">
        <v>45</v>
      </c>
      <c r="B123" s="236" t="s">
        <v>190</v>
      </c>
      <c r="C123" s="236" t="s">
        <v>83</v>
      </c>
      <c r="D123" s="224">
        <v>12</v>
      </c>
      <c r="E123" s="224">
        <v>12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6">
        <v>45</v>
      </c>
      <c r="B124" s="236" t="s">
        <v>259</v>
      </c>
      <c r="C124" s="236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6">
        <v>46</v>
      </c>
      <c r="B125" s="236" t="s">
        <v>182</v>
      </c>
      <c r="C125" s="236" t="s">
        <v>84</v>
      </c>
      <c r="D125" s="224">
        <v>11.5</v>
      </c>
      <c r="E125" s="224">
        <v>11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6">
        <v>46</v>
      </c>
      <c r="B126" s="236" t="s">
        <v>190</v>
      </c>
      <c r="C126" s="236" t="s">
        <v>84</v>
      </c>
      <c r="D126" s="224">
        <v>9.75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6">
        <v>46</v>
      </c>
      <c r="B127" s="236" t="s">
        <v>259</v>
      </c>
      <c r="C127" s="236" t="s">
        <v>84</v>
      </c>
      <c r="D127" s="224">
        <v>10</v>
      </c>
      <c r="E127" s="224">
        <v>10</v>
      </c>
      <c r="F127" s="224">
        <v>10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6">
        <v>47</v>
      </c>
      <c r="B128" s="236" t="s">
        <v>182</v>
      </c>
      <c r="C128" s="236" t="s">
        <v>85</v>
      </c>
      <c r="D128" s="224">
        <v>25</v>
      </c>
      <c r="E128" s="224">
        <v>25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6">
        <v>47</v>
      </c>
      <c r="B129" s="236" t="s">
        <v>190</v>
      </c>
      <c r="C129" s="236" t="s">
        <v>85</v>
      </c>
      <c r="D129" s="224">
        <v>21.333333333333332</v>
      </c>
      <c r="E129" s="224">
        <v>20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6">
        <v>48</v>
      </c>
      <c r="B130" s="236" t="s">
        <v>190</v>
      </c>
      <c r="C130" s="236" t="s">
        <v>86</v>
      </c>
      <c r="D130" s="224">
        <v>80</v>
      </c>
      <c r="E130" s="224">
        <v>80</v>
      </c>
      <c r="F130" s="224">
        <v>80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6">
        <v>49</v>
      </c>
      <c r="B131" s="236" t="s">
        <v>182</v>
      </c>
      <c r="C131" s="236" t="s">
        <v>86</v>
      </c>
      <c r="D131" s="224">
        <v>15.5</v>
      </c>
      <c r="E131" s="224">
        <v>15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6">
        <v>49</v>
      </c>
      <c r="B132" s="236" t="s">
        <v>175</v>
      </c>
      <c r="C132" s="236" t="s">
        <v>86</v>
      </c>
      <c r="D132" s="224">
        <v>14.25</v>
      </c>
      <c r="E132" s="224">
        <v>14</v>
      </c>
      <c r="F132" s="224">
        <v>15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6">
        <v>49</v>
      </c>
      <c r="B133" s="236" t="s">
        <v>190</v>
      </c>
      <c r="C133" s="236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6">
        <v>49</v>
      </c>
      <c r="B134" s="236" t="s">
        <v>259</v>
      </c>
      <c r="C134" s="236" t="s">
        <v>86</v>
      </c>
      <c r="D134" s="224">
        <v>16.25</v>
      </c>
      <c r="E134" s="224">
        <v>15</v>
      </c>
      <c r="F134" s="224">
        <v>18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6">
        <v>50</v>
      </c>
      <c r="B135" s="236" t="s">
        <v>190</v>
      </c>
      <c r="C135" s="236" t="s">
        <v>87</v>
      </c>
      <c r="D135" s="224">
        <v>50</v>
      </c>
      <c r="E135" s="224">
        <v>50</v>
      </c>
      <c r="F135" s="224">
        <v>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6">
        <v>51</v>
      </c>
      <c r="B136" s="236" t="s">
        <v>190</v>
      </c>
      <c r="C136" s="236" t="s">
        <v>87</v>
      </c>
      <c r="D136" s="224">
        <v>10</v>
      </c>
      <c r="E136" s="224">
        <v>10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6">
        <v>52</v>
      </c>
      <c r="B137" s="236" t="s">
        <v>182</v>
      </c>
      <c r="C137" s="236" t="s">
        <v>88</v>
      </c>
      <c r="D137" s="224">
        <v>275</v>
      </c>
      <c r="E137" s="224">
        <v>275</v>
      </c>
      <c r="F137" s="224">
        <v>275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6">
        <v>52</v>
      </c>
      <c r="B138" s="236" t="s">
        <v>190</v>
      </c>
      <c r="C138" s="236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6">
        <v>53</v>
      </c>
      <c r="B139" s="236" t="s">
        <v>182</v>
      </c>
      <c r="C139" s="236" t="s">
        <v>89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6">
        <v>53</v>
      </c>
      <c r="B140" s="236" t="s">
        <v>190</v>
      </c>
      <c r="C140" s="236" t="s">
        <v>89</v>
      </c>
      <c r="D140" s="224">
        <v>150</v>
      </c>
      <c r="E140" s="224">
        <v>150</v>
      </c>
      <c r="F140" s="224">
        <v>150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6">
        <v>53</v>
      </c>
      <c r="B141" s="236" t="s">
        <v>259</v>
      </c>
      <c r="C141" s="236" t="s">
        <v>89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6">
        <v>54</v>
      </c>
      <c r="B142" s="236" t="s">
        <v>190</v>
      </c>
      <c r="C142" s="236" t="s">
        <v>90</v>
      </c>
      <c r="D142" s="224">
        <v>11.272727272727273</v>
      </c>
      <c r="E142" s="224">
        <v>10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6">
        <v>54</v>
      </c>
      <c r="B143" s="236" t="s">
        <v>259</v>
      </c>
      <c r="C143" s="236" t="s">
        <v>90</v>
      </c>
      <c r="D143" s="224">
        <v>12.666666666666666</v>
      </c>
      <c r="E143" s="224">
        <v>12</v>
      </c>
      <c r="F143" s="224">
        <v>14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6">
        <v>56</v>
      </c>
      <c r="B144" s="236" t="s">
        <v>229</v>
      </c>
      <c r="C144" s="236" t="s">
        <v>91</v>
      </c>
      <c r="D144" s="224">
        <v>14</v>
      </c>
      <c r="E144" s="224">
        <v>14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6">
        <v>56</v>
      </c>
      <c r="B145" s="236" t="s">
        <v>182</v>
      </c>
      <c r="C145" s="236" t="s">
        <v>91</v>
      </c>
      <c r="D145" s="224">
        <v>18</v>
      </c>
      <c r="E145" s="224">
        <v>18</v>
      </c>
      <c r="F145" s="224">
        <v>18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6">
        <v>56</v>
      </c>
      <c r="B146" s="236" t="s">
        <v>175</v>
      </c>
      <c r="C146" s="236" t="s">
        <v>91</v>
      </c>
      <c r="D146" s="224">
        <v>16.75</v>
      </c>
      <c r="E146" s="224">
        <v>16</v>
      </c>
      <c r="F146" s="224">
        <v>17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6">
        <v>56</v>
      </c>
      <c r="B147" s="236" t="s">
        <v>190</v>
      </c>
      <c r="C147" s="236" t="s">
        <v>91</v>
      </c>
      <c r="D147" s="224">
        <v>13.272727272727273</v>
      </c>
      <c r="E147" s="224">
        <v>12</v>
      </c>
      <c r="F147" s="224">
        <v>14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6">
        <v>56</v>
      </c>
      <c r="B148" s="236" t="s">
        <v>259</v>
      </c>
      <c r="C148" s="236" t="s">
        <v>91</v>
      </c>
      <c r="D148" s="224">
        <v>15.4</v>
      </c>
      <c r="E148" s="224">
        <v>14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6">
        <v>57</v>
      </c>
      <c r="B149" s="236" t="s">
        <v>182</v>
      </c>
      <c r="C149" s="236" t="s">
        <v>92</v>
      </c>
      <c r="D149" s="224">
        <v>25</v>
      </c>
      <c r="E149" s="224">
        <v>24</v>
      </c>
      <c r="F149" s="224">
        <v>26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6">
        <v>57</v>
      </c>
      <c r="B150" s="236" t="s">
        <v>190</v>
      </c>
      <c r="C150" s="236" t="s">
        <v>92</v>
      </c>
      <c r="D150" s="224">
        <v>25</v>
      </c>
      <c r="E150" s="224">
        <v>25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6">
        <v>57</v>
      </c>
      <c r="B151" s="236" t="s">
        <v>259</v>
      </c>
      <c r="C151" s="236" t="s">
        <v>92</v>
      </c>
      <c r="D151" s="224">
        <v>22</v>
      </c>
      <c r="E151" s="224">
        <v>20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6">
        <v>58</v>
      </c>
      <c r="B152" s="236" t="s">
        <v>229</v>
      </c>
      <c r="C152" s="236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6">
        <v>58</v>
      </c>
      <c r="B153" s="236" t="s">
        <v>182</v>
      </c>
      <c r="C153" s="236" t="s">
        <v>93</v>
      </c>
      <c r="D153" s="224">
        <v>33.5</v>
      </c>
      <c r="E153" s="224">
        <v>33</v>
      </c>
      <c r="F153" s="224">
        <v>34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6">
        <v>58</v>
      </c>
      <c r="B154" s="236" t="s">
        <v>175</v>
      </c>
      <c r="C154" s="236" t="s">
        <v>93</v>
      </c>
      <c r="D154" s="224">
        <v>31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6">
        <v>58</v>
      </c>
      <c r="B155" s="236" t="s">
        <v>190</v>
      </c>
      <c r="C155" s="236" t="s">
        <v>93</v>
      </c>
      <c r="D155" s="224">
        <v>28.333333333333332</v>
      </c>
      <c r="E155" s="224">
        <v>28</v>
      </c>
      <c r="F155" s="224">
        <v>29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6">
        <v>58</v>
      </c>
      <c r="B156" s="236" t="s">
        <v>259</v>
      </c>
      <c r="C156" s="236" t="s">
        <v>93</v>
      </c>
      <c r="D156" s="224">
        <v>33</v>
      </c>
      <c r="E156" s="224">
        <v>32</v>
      </c>
      <c r="F156" s="224">
        <v>34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6">
        <v>59</v>
      </c>
      <c r="B157" s="236" t="s">
        <v>229</v>
      </c>
      <c r="C157" s="236" t="s">
        <v>94</v>
      </c>
      <c r="D157" s="224">
        <v>12</v>
      </c>
      <c r="E157" s="224">
        <v>12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6">
        <v>59</v>
      </c>
      <c r="B158" s="236" t="s">
        <v>182</v>
      </c>
      <c r="C158" s="236" t="s">
        <v>94</v>
      </c>
      <c r="D158" s="224">
        <v>15.5</v>
      </c>
      <c r="E158" s="224">
        <v>15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6">
        <v>59</v>
      </c>
      <c r="B159" s="236" t="s">
        <v>190</v>
      </c>
      <c r="C159" s="236" t="s">
        <v>94</v>
      </c>
      <c r="D159" s="224">
        <v>11.857142857142858</v>
      </c>
      <c r="E159" s="224">
        <v>11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6">
        <v>59</v>
      </c>
      <c r="B160" s="236" t="s">
        <v>259</v>
      </c>
      <c r="C160" s="236" t="s">
        <v>94</v>
      </c>
      <c r="D160" s="224">
        <v>13.5</v>
      </c>
      <c r="E160" s="224">
        <v>13</v>
      </c>
      <c r="F160" s="224">
        <v>14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6">
        <v>62</v>
      </c>
      <c r="B161" s="236" t="s">
        <v>229</v>
      </c>
      <c r="C161" s="236" t="s">
        <v>96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6">
        <v>62</v>
      </c>
      <c r="B162" s="236" t="s">
        <v>182</v>
      </c>
      <c r="C162" s="236" t="s">
        <v>96</v>
      </c>
      <c r="D162" s="224">
        <v>28</v>
      </c>
      <c r="E162" s="224">
        <v>28</v>
      </c>
      <c r="F162" s="224">
        <v>28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6">
        <v>62</v>
      </c>
      <c r="B163" s="236" t="s">
        <v>190</v>
      </c>
      <c r="C163" s="236" t="s">
        <v>96</v>
      </c>
      <c r="D163" s="224">
        <v>22.2</v>
      </c>
      <c r="E163" s="224">
        <v>22</v>
      </c>
      <c r="F163" s="224">
        <v>23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6">
        <v>63</v>
      </c>
      <c r="B164" s="236" t="s">
        <v>182</v>
      </c>
      <c r="C164" s="236" t="s">
        <v>97</v>
      </c>
      <c r="D164" s="224">
        <v>23</v>
      </c>
      <c r="E164" s="224">
        <v>22</v>
      </c>
      <c r="F164" s="224">
        <v>24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6">
        <v>63</v>
      </c>
      <c r="B165" s="236" t="s">
        <v>175</v>
      </c>
      <c r="C165" s="236" t="s">
        <v>97</v>
      </c>
      <c r="D165" s="224">
        <v>22</v>
      </c>
      <c r="E165" s="224">
        <v>22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6">
        <v>63</v>
      </c>
      <c r="B166" s="236" t="s">
        <v>190</v>
      </c>
      <c r="C166" s="236" t="s">
        <v>97</v>
      </c>
      <c r="D166" s="224">
        <v>19.8</v>
      </c>
      <c r="E166" s="224">
        <v>19</v>
      </c>
      <c r="F166" s="224">
        <v>21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6">
        <v>63</v>
      </c>
      <c r="B167" s="236" t="s">
        <v>259</v>
      </c>
      <c r="C167" s="236" t="s">
        <v>97</v>
      </c>
      <c r="D167" s="224">
        <v>21.5</v>
      </c>
      <c r="E167" s="224">
        <v>21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6">
        <v>64</v>
      </c>
      <c r="B168" s="236" t="s">
        <v>182</v>
      </c>
      <c r="C168" s="236" t="s">
        <v>98</v>
      </c>
      <c r="D168" s="224">
        <v>11.5</v>
      </c>
      <c r="E168" s="224">
        <v>11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6">
        <v>64</v>
      </c>
      <c r="B169" s="236" t="s">
        <v>175</v>
      </c>
      <c r="C169" s="236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6">
        <v>64</v>
      </c>
      <c r="B170" s="236" t="s">
        <v>190</v>
      </c>
      <c r="C170" s="236" t="s">
        <v>98</v>
      </c>
      <c r="D170" s="224">
        <v>13.666666666666666</v>
      </c>
      <c r="E170" s="224">
        <v>13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6">
        <v>64</v>
      </c>
      <c r="B171" s="236" t="s">
        <v>259</v>
      </c>
      <c r="C171" s="236" t="s">
        <v>98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6">
        <v>65</v>
      </c>
      <c r="B172" s="236" t="s">
        <v>229</v>
      </c>
      <c r="C172" s="236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6">
        <v>65</v>
      </c>
      <c r="B173" s="236" t="s">
        <v>182</v>
      </c>
      <c r="C173" s="236" t="s">
        <v>98</v>
      </c>
      <c r="D173" s="224">
        <v>7.5</v>
      </c>
      <c r="E173" s="224">
        <v>7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6">
        <v>65</v>
      </c>
      <c r="B174" s="236" t="s">
        <v>190</v>
      </c>
      <c r="C174" s="236" t="s">
        <v>98</v>
      </c>
      <c r="D174" s="224">
        <v>8.3333333333333339</v>
      </c>
      <c r="E174" s="224">
        <v>8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6">
        <v>66</v>
      </c>
      <c r="B175" s="236" t="s">
        <v>175</v>
      </c>
      <c r="C175" s="236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6">
        <v>66</v>
      </c>
      <c r="B176" s="236" t="s">
        <v>190</v>
      </c>
      <c r="C176" s="236" t="s">
        <v>99</v>
      </c>
      <c r="D176" s="224">
        <v>50</v>
      </c>
      <c r="E176" s="224">
        <v>50</v>
      </c>
      <c r="F176" s="224">
        <v>50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6">
        <v>67</v>
      </c>
      <c r="B177" s="236" t="s">
        <v>190</v>
      </c>
      <c r="C177" s="236" t="s">
        <v>100</v>
      </c>
      <c r="D177" s="224">
        <v>56.666666666666664</v>
      </c>
      <c r="E177" s="224">
        <v>55</v>
      </c>
      <c r="F177" s="224">
        <v>60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6">
        <v>68</v>
      </c>
      <c r="B178" s="236" t="s">
        <v>182</v>
      </c>
      <c r="C178" s="236" t="s">
        <v>101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6">
        <v>68</v>
      </c>
      <c r="B179" s="236" t="s">
        <v>190</v>
      </c>
      <c r="C179" s="236" t="s">
        <v>101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6">
        <v>69</v>
      </c>
      <c r="B180" s="236" t="s">
        <v>229</v>
      </c>
      <c r="C180" s="236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6">
        <v>69</v>
      </c>
      <c r="B181" s="236" t="s">
        <v>175</v>
      </c>
      <c r="C181" s="236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6">
        <v>69</v>
      </c>
      <c r="B182" s="236" t="s">
        <v>190</v>
      </c>
      <c r="C182" s="236" t="s">
        <v>102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6">
        <v>69</v>
      </c>
      <c r="B183" s="236" t="s">
        <v>259</v>
      </c>
      <c r="C183" s="236" t="s">
        <v>102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6">
        <v>72</v>
      </c>
      <c r="B184" s="236" t="s">
        <v>229</v>
      </c>
      <c r="C184" s="236" t="s">
        <v>103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6">
        <v>72</v>
      </c>
      <c r="B185" s="236" t="s">
        <v>182</v>
      </c>
      <c r="C185" s="236" t="s">
        <v>103</v>
      </c>
      <c r="D185" s="224">
        <v>13</v>
      </c>
      <c r="E185" s="224">
        <v>12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6">
        <v>72</v>
      </c>
      <c r="B186" s="236" t="s">
        <v>175</v>
      </c>
      <c r="C186" s="236" t="s">
        <v>103</v>
      </c>
      <c r="D186" s="224">
        <v>11</v>
      </c>
      <c r="E186" s="224">
        <v>11</v>
      </c>
      <c r="F186" s="224">
        <v>11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6">
        <v>72</v>
      </c>
      <c r="B187" s="236" t="s">
        <v>190</v>
      </c>
      <c r="C187" s="236" t="s">
        <v>103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6">
        <v>72</v>
      </c>
      <c r="B188" s="236" t="s">
        <v>259</v>
      </c>
      <c r="C188" s="236" t="s">
        <v>103</v>
      </c>
      <c r="D188" s="224">
        <v>11</v>
      </c>
      <c r="E188" s="224">
        <v>10</v>
      </c>
      <c r="F188" s="224">
        <v>12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6">
        <v>73</v>
      </c>
      <c r="B189" s="236" t="s">
        <v>190</v>
      </c>
      <c r="C189" s="236" t="s">
        <v>104</v>
      </c>
      <c r="D189" s="224">
        <v>10</v>
      </c>
      <c r="E189" s="224">
        <v>10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6">
        <v>75</v>
      </c>
      <c r="B190" s="236" t="s">
        <v>175</v>
      </c>
      <c r="C190" s="236" t="s">
        <v>106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6">
        <v>75</v>
      </c>
      <c r="B191" s="236" t="s">
        <v>190</v>
      </c>
      <c r="C191" s="236" t="s">
        <v>106</v>
      </c>
      <c r="D191" s="224">
        <v>6.666666666666667</v>
      </c>
      <c r="E191" s="224">
        <v>6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6">
        <v>75</v>
      </c>
      <c r="B192" s="236" t="s">
        <v>259</v>
      </c>
      <c r="C192" s="236" t="s">
        <v>106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6">
        <v>76</v>
      </c>
      <c r="B193" s="236" t="s">
        <v>190</v>
      </c>
      <c r="C193" s="236" t="s">
        <v>107</v>
      </c>
      <c r="D193" s="224">
        <v>28</v>
      </c>
      <c r="E193" s="224">
        <v>28</v>
      </c>
      <c r="F193" s="224">
        <v>28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6">
        <v>77</v>
      </c>
      <c r="B194" s="236" t="s">
        <v>190</v>
      </c>
      <c r="C194" s="236" t="s">
        <v>108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6">
        <v>78</v>
      </c>
      <c r="B195" s="236" t="s">
        <v>182</v>
      </c>
      <c r="C195" s="236" t="s">
        <v>109</v>
      </c>
      <c r="D195" s="224">
        <v>27</v>
      </c>
      <c r="E195" s="224">
        <v>27</v>
      </c>
      <c r="F195" s="224">
        <v>27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6">
        <v>78</v>
      </c>
      <c r="B196" s="236" t="s">
        <v>190</v>
      </c>
      <c r="C196" s="236" t="s">
        <v>109</v>
      </c>
      <c r="D196" s="224">
        <v>24</v>
      </c>
      <c r="E196" s="224">
        <v>24</v>
      </c>
      <c r="F196" s="224">
        <v>24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6">
        <v>78</v>
      </c>
      <c r="B197" s="236" t="s">
        <v>259</v>
      </c>
      <c r="C197" s="236" t="s">
        <v>109</v>
      </c>
      <c r="D197" s="224">
        <v>26</v>
      </c>
      <c r="E197" s="224">
        <v>24</v>
      </c>
      <c r="F197" s="224">
        <v>28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6">
        <v>79</v>
      </c>
      <c r="B198" s="236" t="s">
        <v>229</v>
      </c>
      <c r="C198" s="236" t="s">
        <v>110</v>
      </c>
      <c r="D198" s="224">
        <v>7</v>
      </c>
      <c r="E198" s="224">
        <v>7</v>
      </c>
      <c r="F198" s="224">
        <v>7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6">
        <v>79</v>
      </c>
      <c r="B199" s="236" t="s">
        <v>182</v>
      </c>
      <c r="C199" s="236" t="s">
        <v>110</v>
      </c>
      <c r="D199" s="224">
        <v>7</v>
      </c>
      <c r="E199" s="224">
        <v>7</v>
      </c>
      <c r="F199" s="224">
        <v>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6">
        <v>79</v>
      </c>
      <c r="B200" s="236" t="s">
        <v>175</v>
      </c>
      <c r="C200" s="236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6">
        <v>79</v>
      </c>
      <c r="B201" s="236" t="s">
        <v>190</v>
      </c>
      <c r="C201" s="236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6">
        <v>79</v>
      </c>
      <c r="B202" s="236" t="s">
        <v>259</v>
      </c>
      <c r="C202" s="236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6">
        <v>80</v>
      </c>
      <c r="B203" s="236" t="s">
        <v>229</v>
      </c>
      <c r="C203" s="236" t="s">
        <v>111</v>
      </c>
      <c r="D203" s="224">
        <v>14</v>
      </c>
      <c r="E203" s="224">
        <v>14</v>
      </c>
      <c r="F203" s="224">
        <v>14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6">
        <v>80</v>
      </c>
      <c r="B204" s="236" t="s">
        <v>182</v>
      </c>
      <c r="C204" s="236" t="s">
        <v>111</v>
      </c>
      <c r="D204" s="224">
        <v>12</v>
      </c>
      <c r="E204" s="224">
        <v>12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6">
        <v>80</v>
      </c>
      <c r="B205" s="236" t="s">
        <v>175</v>
      </c>
      <c r="C205" s="236" t="s">
        <v>111</v>
      </c>
      <c r="D205" s="224">
        <v>15</v>
      </c>
      <c r="E205" s="224">
        <v>15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6">
        <v>80</v>
      </c>
      <c r="B206" s="236" t="s">
        <v>190</v>
      </c>
      <c r="C206" s="236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6">
        <v>80</v>
      </c>
      <c r="B207" s="236" t="s">
        <v>259</v>
      </c>
      <c r="C207" s="236" t="s">
        <v>111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6">
        <v>81</v>
      </c>
      <c r="B208" s="236" t="s">
        <v>182</v>
      </c>
      <c r="C208" s="236" t="s">
        <v>112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6">
        <v>81</v>
      </c>
      <c r="B209" s="236" t="s">
        <v>190</v>
      </c>
      <c r="C209" s="236" t="s">
        <v>112</v>
      </c>
      <c r="D209" s="224">
        <v>10</v>
      </c>
      <c r="E209" s="224">
        <v>10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6">
        <v>82</v>
      </c>
      <c r="B210" s="236" t="s">
        <v>190</v>
      </c>
      <c r="C210" s="236" t="s">
        <v>113</v>
      </c>
      <c r="D210" s="224">
        <v>9</v>
      </c>
      <c r="E210" s="224">
        <v>9</v>
      </c>
      <c r="F210" s="224">
        <v>9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6">
        <v>84</v>
      </c>
      <c r="B211" s="236" t="s">
        <v>182</v>
      </c>
      <c r="C211" s="236" t="s">
        <v>115</v>
      </c>
      <c r="D211" s="224">
        <v>13.5</v>
      </c>
      <c r="E211" s="224">
        <v>13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6">
        <v>84</v>
      </c>
      <c r="B212" s="236" t="s">
        <v>175</v>
      </c>
      <c r="C212" s="236" t="s">
        <v>115</v>
      </c>
      <c r="D212" s="224">
        <v>13</v>
      </c>
      <c r="E212" s="224">
        <v>13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6">
        <v>84</v>
      </c>
      <c r="B213" s="236" t="s">
        <v>190</v>
      </c>
      <c r="C213" s="236" t="s">
        <v>115</v>
      </c>
      <c r="D213" s="224">
        <v>13.166666666666666</v>
      </c>
      <c r="E213" s="224">
        <v>11</v>
      </c>
      <c r="F213" s="224">
        <v>22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6">
        <v>84</v>
      </c>
      <c r="B214" s="236" t="s">
        <v>259</v>
      </c>
      <c r="C214" s="236" t="s">
        <v>115</v>
      </c>
      <c r="D214" s="224">
        <v>13.666666666666666</v>
      </c>
      <c r="E214" s="224">
        <v>13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6">
        <v>85</v>
      </c>
      <c r="B215" s="236" t="s">
        <v>190</v>
      </c>
      <c r="C215" s="236" t="s">
        <v>116</v>
      </c>
      <c r="D215" s="224">
        <v>10.333333333333334</v>
      </c>
      <c r="E215" s="224">
        <v>9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6">
        <v>85</v>
      </c>
      <c r="B216" s="236" t="s">
        <v>259</v>
      </c>
      <c r="C216" s="236" t="s">
        <v>116</v>
      </c>
      <c r="D216" s="224">
        <v>13</v>
      </c>
      <c r="E216" s="224">
        <v>13</v>
      </c>
      <c r="F216" s="224">
        <v>13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6">
        <v>86</v>
      </c>
      <c r="B217" s="236" t="s">
        <v>229</v>
      </c>
      <c r="C217" s="236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6">
        <v>86</v>
      </c>
      <c r="B218" s="236" t="s">
        <v>182</v>
      </c>
      <c r="C218" s="236" t="s">
        <v>117</v>
      </c>
      <c r="D218" s="224">
        <v>195</v>
      </c>
      <c r="E218" s="224">
        <v>190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6">
        <v>86</v>
      </c>
      <c r="B219" s="236" t="s">
        <v>175</v>
      </c>
      <c r="C219" s="236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6">
        <v>86</v>
      </c>
      <c r="B220" s="236" t="s">
        <v>190</v>
      </c>
      <c r="C220" s="236" t="s">
        <v>117</v>
      </c>
      <c r="D220" s="224">
        <v>180</v>
      </c>
      <c r="E220" s="224">
        <v>180</v>
      </c>
      <c r="F220" s="224">
        <v>180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6">
        <v>86</v>
      </c>
      <c r="B221" s="236" t="s">
        <v>259</v>
      </c>
      <c r="C221" s="236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6">
        <v>87</v>
      </c>
      <c r="B222" s="236" t="s">
        <v>190</v>
      </c>
      <c r="C222" s="236" t="s">
        <v>118</v>
      </c>
      <c r="D222" s="224">
        <v>135</v>
      </c>
      <c r="E222" s="224">
        <v>135</v>
      </c>
      <c r="F222" s="224">
        <v>135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6">
        <v>87</v>
      </c>
      <c r="B223" s="236" t="s">
        <v>259</v>
      </c>
      <c r="C223" s="236" t="s">
        <v>118</v>
      </c>
      <c r="D223" s="224">
        <v>190</v>
      </c>
      <c r="E223" s="224">
        <v>190</v>
      </c>
      <c r="F223" s="224">
        <v>190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6">
        <v>88</v>
      </c>
      <c r="B224" s="236" t="s">
        <v>182</v>
      </c>
      <c r="C224" s="236" t="s">
        <v>119</v>
      </c>
      <c r="D224" s="224">
        <v>150</v>
      </c>
      <c r="E224" s="224">
        <v>150</v>
      </c>
      <c r="F224" s="224">
        <v>150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6">
        <v>88</v>
      </c>
      <c r="B225" s="236" t="s">
        <v>175</v>
      </c>
      <c r="C225" s="236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6">
        <v>88</v>
      </c>
      <c r="B226" s="236" t="s">
        <v>190</v>
      </c>
      <c r="C226" s="236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6">
        <v>89</v>
      </c>
      <c r="B227" s="236" t="s">
        <v>229</v>
      </c>
      <c r="C227" s="236" t="s">
        <v>120</v>
      </c>
      <c r="D227" s="224">
        <v>21</v>
      </c>
      <c r="E227" s="224">
        <v>21</v>
      </c>
      <c r="F227" s="224">
        <v>21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6">
        <v>89</v>
      </c>
      <c r="B228" s="236" t="s">
        <v>182</v>
      </c>
      <c r="C228" s="236" t="s">
        <v>120</v>
      </c>
      <c r="D228" s="224">
        <v>21.5</v>
      </c>
      <c r="E228" s="224">
        <v>21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6">
        <v>89</v>
      </c>
      <c r="B229" s="236" t="s">
        <v>175</v>
      </c>
      <c r="C229" s="236" t="s">
        <v>120</v>
      </c>
      <c r="D229" s="224">
        <v>22.333333333333332</v>
      </c>
      <c r="E229" s="224">
        <v>22</v>
      </c>
      <c r="F229" s="224">
        <v>23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6">
        <v>89</v>
      </c>
      <c r="B230" s="236" t="s">
        <v>190</v>
      </c>
      <c r="C230" s="236" t="s">
        <v>120</v>
      </c>
      <c r="D230" s="224">
        <v>22.25</v>
      </c>
      <c r="E230" s="224">
        <v>22</v>
      </c>
      <c r="F230" s="224">
        <v>23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6">
        <v>89</v>
      </c>
      <c r="B231" s="236" t="s">
        <v>259</v>
      </c>
      <c r="C231" s="236" t="s">
        <v>120</v>
      </c>
      <c r="D231" s="224">
        <v>21.5</v>
      </c>
      <c r="E231" s="224">
        <v>21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6">
        <v>90</v>
      </c>
      <c r="B232" s="236" t="s">
        <v>182</v>
      </c>
      <c r="C232" s="236" t="s">
        <v>121</v>
      </c>
      <c r="D232" s="224">
        <v>16</v>
      </c>
      <c r="E232" s="224">
        <v>16</v>
      </c>
      <c r="F232" s="224">
        <v>16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6">
        <v>90</v>
      </c>
      <c r="B233" s="236" t="s">
        <v>190</v>
      </c>
      <c r="C233" s="236" t="s">
        <v>121</v>
      </c>
      <c r="D233" s="224">
        <v>14.2</v>
      </c>
      <c r="E233" s="224">
        <v>10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6">
        <v>90</v>
      </c>
      <c r="B234" s="236" t="s">
        <v>259</v>
      </c>
      <c r="C234" s="236" t="s">
        <v>121</v>
      </c>
      <c r="D234" s="224">
        <v>18</v>
      </c>
      <c r="E234" s="224">
        <v>18</v>
      </c>
      <c r="F234" s="224">
        <v>18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6">
        <v>92</v>
      </c>
      <c r="B235" s="236" t="s">
        <v>182</v>
      </c>
      <c r="C235" s="236" t="s">
        <v>122</v>
      </c>
      <c r="D235" s="224">
        <v>106.5</v>
      </c>
      <c r="E235" s="224">
        <v>105</v>
      </c>
      <c r="F235" s="224">
        <v>108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6">
        <v>92</v>
      </c>
      <c r="B236" s="236" t="s">
        <v>190</v>
      </c>
      <c r="C236" s="236" t="s">
        <v>122</v>
      </c>
      <c r="D236" s="224">
        <v>88.75</v>
      </c>
      <c r="E236" s="224">
        <v>85</v>
      </c>
      <c r="F236" s="224">
        <v>90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6">
        <v>92</v>
      </c>
      <c r="B237" s="236" t="s">
        <v>259</v>
      </c>
      <c r="C237" s="236" t="s">
        <v>122</v>
      </c>
      <c r="D237" s="224">
        <v>97.5</v>
      </c>
      <c r="E237" s="224">
        <v>95</v>
      </c>
      <c r="F237" s="224">
        <v>100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6">
        <v>93</v>
      </c>
      <c r="B238" s="236" t="s">
        <v>190</v>
      </c>
      <c r="C238" s="236" t="s">
        <v>123</v>
      </c>
      <c r="D238" s="224">
        <v>23.333333333333332</v>
      </c>
      <c r="E238" s="224">
        <v>23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6">
        <v>94</v>
      </c>
      <c r="B239" s="236" t="s">
        <v>262</v>
      </c>
      <c r="C239" s="236" t="s">
        <v>265</v>
      </c>
      <c r="D239" s="224">
        <v>60</v>
      </c>
      <c r="E239" s="224">
        <v>60</v>
      </c>
      <c r="F239" s="224">
        <v>60</v>
      </c>
      <c r="G239" s="224">
        <v>0.8</v>
      </c>
      <c r="H239" s="224">
        <v>0.8</v>
      </c>
      <c r="I239" s="224">
        <v>0.8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6">
        <v>94</v>
      </c>
      <c r="B240" s="236" t="s">
        <v>229</v>
      </c>
      <c r="C240" s="236" t="s">
        <v>265</v>
      </c>
      <c r="D240" s="224">
        <v>55</v>
      </c>
      <c r="E240" s="224">
        <v>55</v>
      </c>
      <c r="F240" s="224">
        <v>55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6">
        <v>94</v>
      </c>
      <c r="B241" s="236" t="s">
        <v>259</v>
      </c>
      <c r="C241" s="236" t="s">
        <v>265</v>
      </c>
      <c r="D241" s="224"/>
      <c r="E241" s="224"/>
      <c r="F241" s="224"/>
      <c r="G241" s="224">
        <v>1.5</v>
      </c>
      <c r="H241" s="224">
        <v>1.5</v>
      </c>
      <c r="I241" s="224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6">
        <v>95</v>
      </c>
      <c r="B242" s="236" t="s">
        <v>262</v>
      </c>
      <c r="C242" s="236" t="s">
        <v>204</v>
      </c>
      <c r="D242" s="224">
        <v>125</v>
      </c>
      <c r="E242" s="224">
        <v>125</v>
      </c>
      <c r="F242" s="224">
        <v>125</v>
      </c>
      <c r="G242" s="224">
        <v>1.4</v>
      </c>
      <c r="H242" s="224">
        <v>1.4</v>
      </c>
      <c r="I242" s="224">
        <v>1.4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6">
        <v>95</v>
      </c>
      <c r="B243" s="236" t="s">
        <v>229</v>
      </c>
      <c r="C243" s="236" t="s">
        <v>204</v>
      </c>
      <c r="D243" s="224">
        <v>110</v>
      </c>
      <c r="E243" s="224">
        <v>110</v>
      </c>
      <c r="F243" s="224">
        <v>110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6">
        <v>95</v>
      </c>
      <c r="B244" s="236" t="s">
        <v>182</v>
      </c>
      <c r="C244" s="236" t="s">
        <v>204</v>
      </c>
      <c r="D244" s="224"/>
      <c r="E244" s="224"/>
      <c r="F244" s="224"/>
      <c r="G244" s="224">
        <v>1.5357142857142858</v>
      </c>
      <c r="H244" s="224">
        <v>1.25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6">
        <v>95</v>
      </c>
      <c r="B245" s="236" t="s">
        <v>175</v>
      </c>
      <c r="C245" s="236" t="s">
        <v>204</v>
      </c>
      <c r="D245" s="224"/>
      <c r="E245" s="224"/>
      <c r="F245" s="224"/>
      <c r="G245" s="224">
        <v>1.6</v>
      </c>
      <c r="H245" s="224">
        <v>1.6</v>
      </c>
      <c r="I245" s="224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6">
        <v>95</v>
      </c>
      <c r="B246" s="236" t="s">
        <v>259</v>
      </c>
      <c r="C246" s="236" t="s">
        <v>204</v>
      </c>
      <c r="D246" s="224">
        <v>140</v>
      </c>
      <c r="E246" s="224">
        <v>140</v>
      </c>
      <c r="F246" s="224">
        <v>140</v>
      </c>
      <c r="G246" s="224">
        <v>1.58</v>
      </c>
      <c r="H246" s="224">
        <v>1.5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6">
        <v>96</v>
      </c>
      <c r="B247" s="236" t="s">
        <v>262</v>
      </c>
      <c r="C247" s="236" t="s">
        <v>205</v>
      </c>
      <c r="D247" s="224">
        <v>48</v>
      </c>
      <c r="E247" s="224">
        <v>48</v>
      </c>
      <c r="F247" s="224">
        <v>48</v>
      </c>
      <c r="G247" s="224">
        <v>0.54999999999999993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6">
        <v>96</v>
      </c>
      <c r="B248" s="236" t="s">
        <v>229</v>
      </c>
      <c r="C248" s="236" t="s">
        <v>205</v>
      </c>
      <c r="D248" s="224">
        <v>48</v>
      </c>
      <c r="E248" s="224">
        <v>48</v>
      </c>
      <c r="F248" s="224">
        <v>48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6">
        <v>96</v>
      </c>
      <c r="B249" s="236" t="s">
        <v>182</v>
      </c>
      <c r="C249" s="236" t="s">
        <v>205</v>
      </c>
      <c r="D249" s="224">
        <v>48.5</v>
      </c>
      <c r="E249" s="224">
        <v>48</v>
      </c>
      <c r="F249" s="224">
        <v>49</v>
      </c>
      <c r="G249" s="224">
        <v>0.54374999999999996</v>
      </c>
      <c r="H249" s="224">
        <v>0.5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6">
        <v>96</v>
      </c>
      <c r="B250" s="236" t="s">
        <v>175</v>
      </c>
      <c r="C250" s="236" t="s">
        <v>205</v>
      </c>
      <c r="D250" s="224">
        <v>48</v>
      </c>
      <c r="E250" s="224">
        <v>48</v>
      </c>
      <c r="F250" s="224">
        <v>48</v>
      </c>
      <c r="G250" s="224">
        <v>0.6</v>
      </c>
      <c r="H250" s="224">
        <v>0.6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6">
        <v>96</v>
      </c>
      <c r="B251" s="236" t="s">
        <v>259</v>
      </c>
      <c r="C251" s="236" t="s">
        <v>205</v>
      </c>
      <c r="D251" s="224">
        <v>48.5</v>
      </c>
      <c r="E251" s="224">
        <v>48</v>
      </c>
      <c r="F251" s="224">
        <v>49</v>
      </c>
      <c r="G251" s="224">
        <v>0.5714285714285714</v>
      </c>
      <c r="H251" s="224">
        <v>0.55000000000000004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6">
        <v>97</v>
      </c>
      <c r="B252" s="236" t="s">
        <v>262</v>
      </c>
      <c r="C252" s="236" t="s">
        <v>206</v>
      </c>
      <c r="D252" s="224">
        <v>86</v>
      </c>
      <c r="E252" s="224">
        <v>86</v>
      </c>
      <c r="F252" s="224">
        <v>86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6">
        <v>97</v>
      </c>
      <c r="B253" s="236" t="s">
        <v>229</v>
      </c>
      <c r="C253" s="236" t="s">
        <v>206</v>
      </c>
      <c r="D253" s="224">
        <v>80</v>
      </c>
      <c r="E253" s="224">
        <v>80</v>
      </c>
      <c r="F253" s="224">
        <v>80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6">
        <v>97</v>
      </c>
      <c r="B254" s="236" t="s">
        <v>182</v>
      </c>
      <c r="C254" s="236" t="s">
        <v>206</v>
      </c>
      <c r="D254" s="224"/>
      <c r="E254" s="224"/>
      <c r="F254" s="224"/>
      <c r="G254" s="224">
        <v>1.15625</v>
      </c>
      <c r="H254" s="224">
        <v>1</v>
      </c>
      <c r="I254" s="224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6">
        <v>97</v>
      </c>
      <c r="B255" s="236" t="s">
        <v>175</v>
      </c>
      <c r="C255" s="236" t="s">
        <v>206</v>
      </c>
      <c r="D255" s="224">
        <v>90</v>
      </c>
      <c r="E255" s="224">
        <v>90</v>
      </c>
      <c r="F255" s="224">
        <v>90</v>
      </c>
      <c r="G255" s="224">
        <v>1.1000000000000001</v>
      </c>
      <c r="H255" s="224">
        <v>1.1000000000000001</v>
      </c>
      <c r="I255" s="224">
        <v>1.1000000000000001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6">
        <v>97</v>
      </c>
      <c r="B256" s="236" t="s">
        <v>259</v>
      </c>
      <c r="C256" s="236" t="s">
        <v>206</v>
      </c>
      <c r="D256" s="224">
        <v>96.25</v>
      </c>
      <c r="E256" s="224">
        <v>90</v>
      </c>
      <c r="F256" s="224">
        <v>100</v>
      </c>
      <c r="G256" s="224">
        <v>1.1300000000000001</v>
      </c>
      <c r="H256" s="224">
        <v>1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6">
        <v>98</v>
      </c>
      <c r="B257" s="236" t="s">
        <v>262</v>
      </c>
      <c r="C257" s="236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6">
        <v>98</v>
      </c>
      <c r="B258" s="236" t="s">
        <v>229</v>
      </c>
      <c r="C258" s="236" t="s">
        <v>266</v>
      </c>
      <c r="D258" s="224">
        <v>145</v>
      </c>
      <c r="E258" s="224">
        <v>145</v>
      </c>
      <c r="F258" s="224">
        <v>145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6">
        <v>98</v>
      </c>
      <c r="B259" s="236" t="s">
        <v>182</v>
      </c>
      <c r="C259" s="236" t="s">
        <v>266</v>
      </c>
      <c r="D259" s="224"/>
      <c r="E259" s="224"/>
      <c r="F259" s="224"/>
      <c r="G259" s="224">
        <v>2</v>
      </c>
      <c r="H259" s="224">
        <v>2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6">
        <v>98</v>
      </c>
      <c r="B260" s="236" t="s">
        <v>175</v>
      </c>
      <c r="C260" s="236" t="s">
        <v>266</v>
      </c>
      <c r="D260" s="224">
        <v>155</v>
      </c>
      <c r="E260" s="224">
        <v>155</v>
      </c>
      <c r="F260" s="224">
        <v>155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6">
        <v>98</v>
      </c>
      <c r="B261" s="236" t="s">
        <v>259</v>
      </c>
      <c r="C261" s="236" t="s">
        <v>266</v>
      </c>
      <c r="D261" s="224">
        <v>157.5</v>
      </c>
      <c r="E261" s="224">
        <v>155</v>
      </c>
      <c r="F261" s="224">
        <v>160</v>
      </c>
      <c r="G261" s="224">
        <v>1.8399999999999999</v>
      </c>
      <c r="H261" s="224">
        <v>1.7</v>
      </c>
      <c r="I261" s="224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6">
        <v>99</v>
      </c>
      <c r="B262" s="236" t="s">
        <v>229</v>
      </c>
      <c r="C262" s="236" t="s">
        <v>208</v>
      </c>
      <c r="D262" s="224">
        <v>26</v>
      </c>
      <c r="E262" s="224">
        <v>26</v>
      </c>
      <c r="F262" s="224">
        <v>26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6">
        <v>99</v>
      </c>
      <c r="B263" s="236" t="s">
        <v>175</v>
      </c>
      <c r="C263" s="236" t="s">
        <v>208</v>
      </c>
      <c r="D263" s="224">
        <v>28</v>
      </c>
      <c r="E263" s="224">
        <v>28</v>
      </c>
      <c r="F263" s="224">
        <v>28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6">
        <v>100</v>
      </c>
      <c r="B264" s="236" t="s">
        <v>262</v>
      </c>
      <c r="C264" s="236" t="s">
        <v>209</v>
      </c>
      <c r="D264" s="224">
        <v>23.5</v>
      </c>
      <c r="E264" s="224">
        <v>23</v>
      </c>
      <c r="F264" s="224">
        <v>24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6">
        <v>100</v>
      </c>
      <c r="B265" s="236" t="s">
        <v>182</v>
      </c>
      <c r="C265" s="236" t="s">
        <v>209</v>
      </c>
      <c r="D265" s="224">
        <v>24</v>
      </c>
      <c r="E265" s="224">
        <v>24</v>
      </c>
      <c r="F265" s="224">
        <v>24</v>
      </c>
      <c r="G265" s="224">
        <v>0.6</v>
      </c>
      <c r="H265" s="224">
        <v>0.6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6">
        <v>100</v>
      </c>
      <c r="B266" s="236" t="s">
        <v>175</v>
      </c>
      <c r="C266" s="236" t="s">
        <v>209</v>
      </c>
      <c r="D266" s="224">
        <v>25</v>
      </c>
      <c r="E266" s="224">
        <v>25</v>
      </c>
      <c r="F266" s="224">
        <v>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6">
        <v>100</v>
      </c>
      <c r="B267" s="236" t="s">
        <v>259</v>
      </c>
      <c r="C267" s="236" t="s">
        <v>209</v>
      </c>
      <c r="D267" s="224">
        <v>24</v>
      </c>
      <c r="E267" s="224">
        <v>24</v>
      </c>
      <c r="F267" s="224">
        <v>24</v>
      </c>
      <c r="G267" s="224">
        <v>0.5</v>
      </c>
      <c r="H267" s="224">
        <v>0.5</v>
      </c>
      <c r="I267" s="224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6">
        <v>101</v>
      </c>
      <c r="B268" s="236" t="s">
        <v>262</v>
      </c>
      <c r="C268" s="236" t="s">
        <v>210</v>
      </c>
      <c r="D268" s="224">
        <v>22.25</v>
      </c>
      <c r="E268" s="224">
        <v>22</v>
      </c>
      <c r="F268" s="224">
        <v>22.5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6">
        <v>101</v>
      </c>
      <c r="B269" s="236" t="s">
        <v>182</v>
      </c>
      <c r="C269" s="236" t="s">
        <v>210</v>
      </c>
      <c r="D269" s="224">
        <v>23.625</v>
      </c>
      <c r="E269" s="224">
        <v>23</v>
      </c>
      <c r="F269" s="224">
        <v>24</v>
      </c>
      <c r="G269" s="224">
        <v>0.58750000000000002</v>
      </c>
      <c r="H269" s="224">
        <v>0.55000000000000004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6">
        <v>101</v>
      </c>
      <c r="B270" s="236" t="s">
        <v>175</v>
      </c>
      <c r="C270" s="236" t="s">
        <v>210</v>
      </c>
      <c r="D270" s="224">
        <v>23.5</v>
      </c>
      <c r="E270" s="224">
        <v>23.5</v>
      </c>
      <c r="F270" s="224">
        <v>23.5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6">
        <v>101</v>
      </c>
      <c r="B271" s="236" t="s">
        <v>259</v>
      </c>
      <c r="C271" s="236" t="s">
        <v>210</v>
      </c>
      <c r="D271" s="224">
        <v>22.666666666666668</v>
      </c>
      <c r="E271" s="224">
        <v>22</v>
      </c>
      <c r="F271" s="224">
        <v>23</v>
      </c>
      <c r="G271" s="224">
        <v>0.53333333333333333</v>
      </c>
      <c r="H271" s="224">
        <v>0.5</v>
      </c>
      <c r="I271" s="224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6">
        <v>102</v>
      </c>
      <c r="B272" s="236" t="s">
        <v>262</v>
      </c>
      <c r="C272" s="236" t="s">
        <v>211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6">
        <v>102</v>
      </c>
      <c r="B273" s="236" t="s">
        <v>229</v>
      </c>
      <c r="C273" s="236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6">
        <v>102</v>
      </c>
      <c r="B274" s="236" t="s">
        <v>182</v>
      </c>
      <c r="C274" s="236" t="s">
        <v>211</v>
      </c>
      <c r="D274" s="224">
        <v>5</v>
      </c>
      <c r="E274" s="224">
        <v>5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6">
        <v>102</v>
      </c>
      <c r="B275" s="236" t="s">
        <v>259</v>
      </c>
      <c r="C275" s="236" t="s">
        <v>211</v>
      </c>
      <c r="D275" s="224">
        <v>5</v>
      </c>
      <c r="E275" s="224">
        <v>5</v>
      </c>
      <c r="F275" s="224">
        <v>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6">
        <v>103</v>
      </c>
      <c r="B276" s="236" t="s">
        <v>229</v>
      </c>
      <c r="C276" s="236" t="s">
        <v>212</v>
      </c>
      <c r="D276" s="224">
        <v>82</v>
      </c>
      <c r="E276" s="224">
        <v>82</v>
      </c>
      <c r="F276" s="224">
        <v>82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6">
        <v>103</v>
      </c>
      <c r="B277" s="236" t="s">
        <v>182</v>
      </c>
      <c r="C277" s="236" t="s">
        <v>212</v>
      </c>
      <c r="D277" s="224"/>
      <c r="E277" s="224"/>
      <c r="F277" s="224"/>
      <c r="G277" s="224">
        <v>1.25</v>
      </c>
      <c r="H277" s="224">
        <v>1.25</v>
      </c>
      <c r="I277" s="224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6">
        <v>103</v>
      </c>
      <c r="B278" s="236" t="s">
        <v>175</v>
      </c>
      <c r="C278" s="236" t="s">
        <v>212</v>
      </c>
      <c r="D278" s="224">
        <v>90</v>
      </c>
      <c r="E278" s="224">
        <v>90</v>
      </c>
      <c r="F278" s="224">
        <v>90</v>
      </c>
      <c r="G278" s="224">
        <v>1.1333333333333333</v>
      </c>
      <c r="H278" s="224">
        <v>1.1000000000000001</v>
      </c>
      <c r="I278" s="224">
        <v>1.2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6">
        <v>103</v>
      </c>
      <c r="B279" s="236" t="s">
        <v>259</v>
      </c>
      <c r="C279" s="236" t="s">
        <v>212</v>
      </c>
      <c r="D279" s="224">
        <v>80</v>
      </c>
      <c r="E279" s="224">
        <v>80</v>
      </c>
      <c r="F279" s="224">
        <v>80</v>
      </c>
      <c r="G279" s="224">
        <v>1.0249999999999999</v>
      </c>
      <c r="H279" s="224">
        <v>1</v>
      </c>
      <c r="I279" s="224">
        <v>1.1000000000000001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6">
        <v>104</v>
      </c>
      <c r="B280" s="236" t="s">
        <v>229</v>
      </c>
      <c r="C280" s="236" t="s">
        <v>213</v>
      </c>
      <c r="D280" s="224">
        <v>65</v>
      </c>
      <c r="E280" s="224">
        <v>65</v>
      </c>
      <c r="F280" s="224">
        <v>65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6">
        <v>104</v>
      </c>
      <c r="B281" s="236" t="s">
        <v>182</v>
      </c>
      <c r="C281" s="236" t="s">
        <v>213</v>
      </c>
      <c r="D281" s="224"/>
      <c r="E281" s="224"/>
      <c r="F281" s="224"/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6">
        <v>105</v>
      </c>
      <c r="B282" s="236" t="s">
        <v>262</v>
      </c>
      <c r="C282" s="236" t="s">
        <v>267</v>
      </c>
      <c r="D282" s="224">
        <v>14</v>
      </c>
      <c r="E282" s="224">
        <v>14</v>
      </c>
      <c r="F282" s="224">
        <v>14</v>
      </c>
      <c r="G282" s="224">
        <v>0.19999999999999998</v>
      </c>
      <c r="H282" s="224">
        <v>0.2</v>
      </c>
      <c r="I282" s="224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6">
        <v>105</v>
      </c>
      <c r="B283" s="236" t="s">
        <v>182</v>
      </c>
      <c r="C283" s="236" t="s">
        <v>267</v>
      </c>
      <c r="D283" s="224">
        <v>12.25</v>
      </c>
      <c r="E283" s="224">
        <v>12</v>
      </c>
      <c r="F283" s="224">
        <v>13</v>
      </c>
      <c r="G283" s="224">
        <v>0.15</v>
      </c>
      <c r="H283" s="224">
        <v>0.15</v>
      </c>
      <c r="I283" s="224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6">
        <v>105</v>
      </c>
      <c r="B284" s="236" t="s">
        <v>175</v>
      </c>
      <c r="C284" s="236" t="s">
        <v>267</v>
      </c>
      <c r="D284" s="224">
        <v>12</v>
      </c>
      <c r="E284" s="224">
        <v>12</v>
      </c>
      <c r="F284" s="224">
        <v>12</v>
      </c>
      <c r="G284" s="224">
        <v>0.15</v>
      </c>
      <c r="H284" s="224">
        <v>0.15</v>
      </c>
      <c r="I284" s="224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6">
        <v>105</v>
      </c>
      <c r="B285" s="236" t="s">
        <v>259</v>
      </c>
      <c r="C285" s="236" t="s">
        <v>267</v>
      </c>
      <c r="D285" s="224">
        <v>12.75</v>
      </c>
      <c r="E285" s="224">
        <v>12</v>
      </c>
      <c r="F285" s="224">
        <v>13</v>
      </c>
      <c r="G285" s="224">
        <v>0.19166666666666665</v>
      </c>
      <c r="H285" s="224">
        <v>0.15</v>
      </c>
      <c r="I285" s="224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6">
        <v>106</v>
      </c>
      <c r="B286" s="236" t="s">
        <v>262</v>
      </c>
      <c r="C286" s="236" t="s">
        <v>268</v>
      </c>
      <c r="D286" s="224">
        <v>60</v>
      </c>
      <c r="E286" s="224">
        <v>60</v>
      </c>
      <c r="F286" s="224">
        <v>60</v>
      </c>
      <c r="G286" s="224">
        <v>0.8</v>
      </c>
      <c r="H286" s="224">
        <v>0.8</v>
      </c>
      <c r="I286" s="224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6">
        <v>106</v>
      </c>
      <c r="B287" s="236" t="s">
        <v>229</v>
      </c>
      <c r="C287" s="236" t="s">
        <v>268</v>
      </c>
      <c r="D287" s="224">
        <v>55</v>
      </c>
      <c r="E287" s="224">
        <v>55</v>
      </c>
      <c r="F287" s="224">
        <v>55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6">
        <v>106</v>
      </c>
      <c r="B288" s="236" t="s">
        <v>259</v>
      </c>
      <c r="C288" s="236" t="s">
        <v>268</v>
      </c>
      <c r="D288" s="224"/>
      <c r="E288" s="224"/>
      <c r="F288" s="224"/>
      <c r="G288" s="224">
        <v>1.5</v>
      </c>
      <c r="H288" s="224">
        <v>1.5</v>
      </c>
      <c r="I288" s="224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6">
        <v>107</v>
      </c>
      <c r="B289" s="236" t="s">
        <v>262</v>
      </c>
      <c r="C289" s="236" t="s">
        <v>300</v>
      </c>
      <c r="D289" s="224">
        <v>45</v>
      </c>
      <c r="E289" s="224">
        <v>45</v>
      </c>
      <c r="F289" s="224">
        <v>45</v>
      </c>
      <c r="G289" s="224">
        <v>0.6</v>
      </c>
      <c r="H289" s="224">
        <v>0.6</v>
      </c>
      <c r="I289" s="224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6">
        <v>107</v>
      </c>
      <c r="B290" s="236" t="s">
        <v>229</v>
      </c>
      <c r="C290" s="236" t="s">
        <v>300</v>
      </c>
      <c r="D290" s="224">
        <v>35</v>
      </c>
      <c r="E290" s="224">
        <v>35</v>
      </c>
      <c r="F290" s="224">
        <v>35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6">
        <v>107</v>
      </c>
      <c r="B291" s="236" t="s">
        <v>259</v>
      </c>
      <c r="C291" s="236" t="s">
        <v>300</v>
      </c>
      <c r="D291" s="224"/>
      <c r="E291" s="224"/>
      <c r="F291" s="224"/>
      <c r="G291" s="224">
        <v>1</v>
      </c>
      <c r="H291" s="224">
        <v>1</v>
      </c>
      <c r="I291" s="224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6">
        <v>109</v>
      </c>
      <c r="B292" s="236" t="s">
        <v>229</v>
      </c>
      <c r="C292" s="236" t="s">
        <v>215</v>
      </c>
      <c r="D292" s="224">
        <v>4.9000000000000004</v>
      </c>
      <c r="E292" s="224">
        <v>4.8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6">
        <v>109</v>
      </c>
      <c r="B293" s="236" t="s">
        <v>182</v>
      </c>
      <c r="C293" s="236" t="s">
        <v>215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6">
        <v>109</v>
      </c>
      <c r="B294" s="236" t="s">
        <v>175</v>
      </c>
      <c r="C294" s="236" t="s">
        <v>215</v>
      </c>
      <c r="D294" s="224">
        <v>4.2666666666666666</v>
      </c>
      <c r="E294" s="224">
        <v>4.25</v>
      </c>
      <c r="F294" s="224">
        <v>4.3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6">
        <v>109</v>
      </c>
      <c r="B295" s="236" t="s">
        <v>259</v>
      </c>
      <c r="C295" s="236" t="s">
        <v>215</v>
      </c>
      <c r="D295" s="224">
        <v>5</v>
      </c>
      <c r="E295" s="224">
        <v>5</v>
      </c>
      <c r="F295" s="224">
        <v>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6">
        <v>110</v>
      </c>
      <c r="B296" s="236" t="s">
        <v>229</v>
      </c>
      <c r="C296" s="236" t="s">
        <v>216</v>
      </c>
      <c r="D296" s="224">
        <v>4.75</v>
      </c>
      <c r="E296" s="224">
        <v>4.75</v>
      </c>
      <c r="F296" s="224">
        <v>4.75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6">
        <v>110</v>
      </c>
      <c r="B297" s="236" t="s">
        <v>182</v>
      </c>
      <c r="C297" s="236" t="s">
        <v>216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6">
        <v>110</v>
      </c>
      <c r="B298" s="236" t="s">
        <v>175</v>
      </c>
      <c r="C298" s="236" t="s">
        <v>216</v>
      </c>
      <c r="D298" s="224">
        <v>4.2666666666666666</v>
      </c>
      <c r="E298" s="224">
        <v>4.25</v>
      </c>
      <c r="F298" s="224">
        <v>4.3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6">
        <v>110</v>
      </c>
      <c r="B299" s="236" t="s">
        <v>259</v>
      </c>
      <c r="C299" s="236" t="s">
        <v>216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6">
        <v>111</v>
      </c>
      <c r="B300" s="236" t="s">
        <v>229</v>
      </c>
      <c r="C300" s="236" t="s">
        <v>217</v>
      </c>
      <c r="D300" s="224">
        <v>4.5999999999999996</v>
      </c>
      <c r="E300" s="224">
        <v>4.5999999999999996</v>
      </c>
      <c r="F300" s="224">
        <v>4.5999999999999996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6">
        <v>111</v>
      </c>
      <c r="B301" s="236" t="s">
        <v>182</v>
      </c>
      <c r="C301" s="236" t="s">
        <v>217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6">
        <v>111</v>
      </c>
      <c r="B302" s="236" t="s">
        <v>175</v>
      </c>
      <c r="C302" s="236" t="s">
        <v>217</v>
      </c>
      <c r="D302" s="224">
        <v>4.2666666666666666</v>
      </c>
      <c r="E302" s="224">
        <v>4.25</v>
      </c>
      <c r="F302" s="224">
        <v>4.3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6">
        <v>111</v>
      </c>
      <c r="B303" s="236" t="s">
        <v>259</v>
      </c>
      <c r="C303" s="236" t="s">
        <v>217</v>
      </c>
      <c r="D303" s="224">
        <v>4.5</v>
      </c>
      <c r="E303" s="224">
        <v>4.5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6">
        <v>112</v>
      </c>
      <c r="B304" s="236" t="s">
        <v>229</v>
      </c>
      <c r="C304" s="236" t="s">
        <v>218</v>
      </c>
      <c r="D304" s="224">
        <v>3.9</v>
      </c>
      <c r="E304" s="224">
        <v>3.9</v>
      </c>
      <c r="F304" s="224">
        <v>3.9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6">
        <v>112</v>
      </c>
      <c r="B305" s="236" t="s">
        <v>182</v>
      </c>
      <c r="C305" s="236" t="s">
        <v>218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6">
        <v>112</v>
      </c>
      <c r="B306" s="236" t="s">
        <v>175</v>
      </c>
      <c r="C306" s="236" t="s">
        <v>218</v>
      </c>
      <c r="D306" s="224">
        <v>3.75</v>
      </c>
      <c r="E306" s="224">
        <v>3.75</v>
      </c>
      <c r="F306" s="224">
        <v>3.75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6">
        <v>112</v>
      </c>
      <c r="B307" s="236" t="s">
        <v>259</v>
      </c>
      <c r="C307" s="236" t="s">
        <v>218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6">
        <v>113</v>
      </c>
      <c r="B308" s="236" t="s">
        <v>229</v>
      </c>
      <c r="C308" s="236" t="s">
        <v>219</v>
      </c>
      <c r="D308" s="224">
        <v>3.9</v>
      </c>
      <c r="E308" s="224">
        <v>3.9</v>
      </c>
      <c r="F308" s="224">
        <v>3.9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6">
        <v>113</v>
      </c>
      <c r="B309" s="236" t="s">
        <v>182</v>
      </c>
      <c r="C309" s="236" t="s">
        <v>219</v>
      </c>
      <c r="D309" s="224">
        <v>3.875</v>
      </c>
      <c r="E309" s="224">
        <v>3.75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6">
        <v>113</v>
      </c>
      <c r="B310" s="236" t="s">
        <v>175</v>
      </c>
      <c r="C310" s="236" t="s">
        <v>219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6">
        <v>113</v>
      </c>
      <c r="B311" s="236" t="s">
        <v>259</v>
      </c>
      <c r="C311" s="236" t="s">
        <v>219</v>
      </c>
      <c r="D311" s="224">
        <v>4.5</v>
      </c>
      <c r="E311" s="224">
        <v>4.5</v>
      </c>
      <c r="F311" s="224">
        <v>4.5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6">
        <v>114</v>
      </c>
      <c r="B312" s="236" t="s">
        <v>229</v>
      </c>
      <c r="C312" s="236" t="s">
        <v>220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6">
        <v>114</v>
      </c>
      <c r="B313" s="236" t="s">
        <v>182</v>
      </c>
      <c r="C313" s="236" t="s">
        <v>220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6">
        <v>114</v>
      </c>
      <c r="B314" s="236" t="s">
        <v>175</v>
      </c>
      <c r="C314" s="236" t="s">
        <v>220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6">
        <v>114</v>
      </c>
      <c r="B315" s="236" t="s">
        <v>259</v>
      </c>
      <c r="C315" s="236" t="s">
        <v>220</v>
      </c>
      <c r="D315" s="224">
        <v>4.5</v>
      </c>
      <c r="E315" s="224">
        <v>4.5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6">
        <v>115</v>
      </c>
      <c r="B316" s="236" t="s">
        <v>229</v>
      </c>
      <c r="C316" s="236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6">
        <v>115</v>
      </c>
      <c r="B317" s="236" t="s">
        <v>182</v>
      </c>
      <c r="C317" s="236" t="s">
        <v>221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6">
        <v>115</v>
      </c>
      <c r="B318" s="236" t="s">
        <v>175</v>
      </c>
      <c r="C318" s="236" t="s">
        <v>221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6">
        <v>115</v>
      </c>
      <c r="B319" s="236" t="s">
        <v>259</v>
      </c>
      <c r="C319" s="236" t="s">
        <v>221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6">
        <v>116</v>
      </c>
      <c r="B320" s="236" t="s">
        <v>229</v>
      </c>
      <c r="C320" s="236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6">
        <v>116</v>
      </c>
      <c r="B321" s="236" t="s">
        <v>182</v>
      </c>
      <c r="C321" s="236" t="s">
        <v>222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6">
        <v>116</v>
      </c>
      <c r="B322" s="236" t="s">
        <v>175</v>
      </c>
      <c r="C322" s="236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6">
        <v>116</v>
      </c>
      <c r="B323" s="236" t="s">
        <v>259</v>
      </c>
      <c r="C323" s="236" t="s">
        <v>222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6">
        <v>119</v>
      </c>
      <c r="B324" s="236" t="s">
        <v>229</v>
      </c>
      <c r="C324" s="236" t="s">
        <v>144</v>
      </c>
      <c r="D324" s="224">
        <v>5.5</v>
      </c>
      <c r="E324" s="224">
        <v>5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6">
        <v>119</v>
      </c>
      <c r="B325" s="236" t="s">
        <v>182</v>
      </c>
      <c r="C325" s="236" t="s">
        <v>144</v>
      </c>
      <c r="D325" s="224">
        <v>6.666666666666667</v>
      </c>
      <c r="E325" s="224">
        <v>6.5</v>
      </c>
      <c r="F325" s="224">
        <v>7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6">
        <v>119</v>
      </c>
      <c r="B326" s="236" t="s">
        <v>175</v>
      </c>
      <c r="C326" s="236" t="s">
        <v>144</v>
      </c>
      <c r="D326" s="224">
        <v>5</v>
      </c>
      <c r="E326" s="224">
        <v>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6">
        <v>119</v>
      </c>
      <c r="B327" s="236" t="s">
        <v>259</v>
      </c>
      <c r="C327" s="236" t="s">
        <v>144</v>
      </c>
      <c r="D327" s="224">
        <v>6</v>
      </c>
      <c r="E327" s="224">
        <v>6</v>
      </c>
      <c r="F327" s="224">
        <v>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6">
        <v>120</v>
      </c>
      <c r="B328" s="236" t="s">
        <v>229</v>
      </c>
      <c r="C328" s="236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6">
        <v>120</v>
      </c>
      <c r="B329" s="236" t="s">
        <v>182</v>
      </c>
      <c r="C329" s="236" t="s">
        <v>145</v>
      </c>
      <c r="D329" s="224">
        <v>3.4166666666666665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6">
        <v>120</v>
      </c>
      <c r="B330" s="236" t="s">
        <v>175</v>
      </c>
      <c r="C330" s="236" t="s">
        <v>145</v>
      </c>
      <c r="D330" s="224">
        <v>2.9166666666666665</v>
      </c>
      <c r="E330" s="224">
        <v>2.75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6">
        <v>120</v>
      </c>
      <c r="B331" s="236" t="s">
        <v>259</v>
      </c>
      <c r="C331" s="236" t="s">
        <v>145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6">
        <v>121</v>
      </c>
      <c r="B332" s="236" t="s">
        <v>229</v>
      </c>
      <c r="C332" s="236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6">
        <v>121</v>
      </c>
      <c r="B333" s="236" t="s">
        <v>182</v>
      </c>
      <c r="C333" s="236" t="s">
        <v>146</v>
      </c>
      <c r="D333" s="224">
        <v>3.4166666666666665</v>
      </c>
      <c r="E333" s="224">
        <v>3.25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6">
        <v>121</v>
      </c>
      <c r="B334" s="236" t="s">
        <v>175</v>
      </c>
      <c r="C334" s="236" t="s">
        <v>146</v>
      </c>
      <c r="D334" s="224">
        <v>2.8666666666666667</v>
      </c>
      <c r="E334" s="224">
        <v>2.6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6">
        <v>121</v>
      </c>
      <c r="B335" s="236" t="s">
        <v>259</v>
      </c>
      <c r="C335" s="236" t="s">
        <v>146</v>
      </c>
      <c r="D335" s="224">
        <v>3.5</v>
      </c>
      <c r="E335" s="224">
        <v>3.5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6">
        <v>122</v>
      </c>
      <c r="B336" s="236" t="s">
        <v>229</v>
      </c>
      <c r="C336" s="236" t="s">
        <v>155</v>
      </c>
      <c r="D336" s="224">
        <v>2.6500000000000004</v>
      </c>
      <c r="E336" s="224">
        <v>2.6</v>
      </c>
      <c r="F336" s="224">
        <v>2.7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6">
        <v>122</v>
      </c>
      <c r="B337" s="236" t="s">
        <v>182</v>
      </c>
      <c r="C337" s="236" t="s">
        <v>155</v>
      </c>
      <c r="D337" s="224">
        <v>3.1666666666666665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6">
        <v>122</v>
      </c>
      <c r="B338" s="236" t="s">
        <v>175</v>
      </c>
      <c r="C338" s="236" t="s">
        <v>155</v>
      </c>
      <c r="D338" s="224">
        <v>2.8666666666666667</v>
      </c>
      <c r="E338" s="224">
        <v>2.6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6">
        <v>122</v>
      </c>
      <c r="B339" s="236" t="s">
        <v>259</v>
      </c>
      <c r="C339" s="236" t="s">
        <v>155</v>
      </c>
      <c r="D339" s="224">
        <v>3.5</v>
      </c>
      <c r="E339" s="224">
        <v>3.5</v>
      </c>
      <c r="F339" s="224">
        <v>3.5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6">
        <v>123</v>
      </c>
      <c r="B340" s="236" t="s">
        <v>229</v>
      </c>
      <c r="C340" s="236" t="s">
        <v>301</v>
      </c>
      <c r="D340" s="224">
        <v>1.45</v>
      </c>
      <c r="E340" s="224">
        <v>1.4</v>
      </c>
      <c r="F340" s="224">
        <v>1.5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6">
        <v>124</v>
      </c>
      <c r="B341" s="236" t="s">
        <v>229</v>
      </c>
      <c r="C341" s="236" t="s">
        <v>147</v>
      </c>
      <c r="D341" s="224">
        <v>1.2749999999999999</v>
      </c>
      <c r="E341" s="224">
        <v>1.25</v>
      </c>
      <c r="F341" s="224">
        <v>1.3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6">
        <v>124</v>
      </c>
      <c r="B342" s="236" t="s">
        <v>182</v>
      </c>
      <c r="C342" s="236" t="s">
        <v>147</v>
      </c>
      <c r="D342" s="224">
        <v>1.2875000000000001</v>
      </c>
      <c r="E342" s="224">
        <v>1.25</v>
      </c>
      <c r="F342" s="224">
        <v>1.35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6">
        <v>124</v>
      </c>
      <c r="B343" s="236" t="s">
        <v>175</v>
      </c>
      <c r="C343" s="236" t="s">
        <v>147</v>
      </c>
      <c r="D343" s="224">
        <v>1.4</v>
      </c>
      <c r="E343" s="224">
        <v>1.4</v>
      </c>
      <c r="F343" s="224">
        <v>1.4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6">
        <v>124</v>
      </c>
      <c r="B344" s="236" t="s">
        <v>259</v>
      </c>
      <c r="C344" s="236" t="s">
        <v>147</v>
      </c>
      <c r="D344" s="224">
        <v>1.2999999999999998</v>
      </c>
      <c r="E344" s="224">
        <v>1.25</v>
      </c>
      <c r="F344" s="224">
        <v>1.35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6">
        <v>125</v>
      </c>
      <c r="B345" s="236" t="s">
        <v>229</v>
      </c>
      <c r="C345" s="236" t="s">
        <v>148</v>
      </c>
      <c r="D345" s="224">
        <v>1.7250000000000001</v>
      </c>
      <c r="E345" s="224">
        <v>1.7</v>
      </c>
      <c r="F345" s="224">
        <v>1.75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6">
        <v>125</v>
      </c>
      <c r="B346" s="236" t="s">
        <v>182</v>
      </c>
      <c r="C346" s="236" t="s">
        <v>148</v>
      </c>
      <c r="D346" s="224">
        <v>2.1</v>
      </c>
      <c r="E346" s="224">
        <v>2</v>
      </c>
      <c r="F346" s="224">
        <v>2.25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6">
        <v>125</v>
      </c>
      <c r="B347" s="236" t="s">
        <v>175</v>
      </c>
      <c r="C347" s="236" t="s">
        <v>148</v>
      </c>
      <c r="D347" s="224">
        <v>1.9</v>
      </c>
      <c r="E347" s="224">
        <v>1.9</v>
      </c>
      <c r="F347" s="224">
        <v>1.9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6">
        <v>125</v>
      </c>
      <c r="B348" s="236" t="s">
        <v>259</v>
      </c>
      <c r="C348" s="236" t="s">
        <v>148</v>
      </c>
      <c r="D348" s="224">
        <v>2.0499999999999998</v>
      </c>
      <c r="E348" s="224">
        <v>2</v>
      </c>
      <c r="F348" s="224">
        <v>2.1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6">
        <v>126</v>
      </c>
      <c r="B349" s="236" t="s">
        <v>229</v>
      </c>
      <c r="C349" s="236" t="s">
        <v>269</v>
      </c>
      <c r="D349" s="224">
        <v>4.75</v>
      </c>
      <c r="E349" s="224">
        <v>4.7</v>
      </c>
      <c r="F349" s="224">
        <v>4.8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6">
        <v>126</v>
      </c>
      <c r="B350" s="236" t="s">
        <v>182</v>
      </c>
      <c r="C350" s="236" t="s">
        <v>269</v>
      </c>
      <c r="D350" s="224">
        <v>4.95</v>
      </c>
      <c r="E350" s="224">
        <v>4.75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6">
        <v>126</v>
      </c>
      <c r="B351" s="236" t="s">
        <v>175</v>
      </c>
      <c r="C351" s="236" t="s">
        <v>269</v>
      </c>
      <c r="D351" s="224">
        <v>4.75</v>
      </c>
      <c r="E351" s="224">
        <v>4.75</v>
      </c>
      <c r="F351" s="224">
        <v>4.75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6">
        <v>126</v>
      </c>
      <c r="B352" s="236" t="s">
        <v>259</v>
      </c>
      <c r="C352" s="236" t="s">
        <v>269</v>
      </c>
      <c r="D352" s="224">
        <v>4.833333333333333</v>
      </c>
      <c r="E352" s="224">
        <v>4.6500000000000004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6">
        <v>127</v>
      </c>
      <c r="B353" s="236" t="s">
        <v>229</v>
      </c>
      <c r="C353" s="236" t="s">
        <v>270</v>
      </c>
      <c r="D353" s="224">
        <v>4.5333333333333332</v>
      </c>
      <c r="E353" s="224">
        <v>4.5</v>
      </c>
      <c r="F353" s="224">
        <v>4.5999999999999996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6">
        <v>127</v>
      </c>
      <c r="B354" s="236" t="s">
        <v>182</v>
      </c>
      <c r="C354" s="236" t="s">
        <v>270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6">
        <v>127</v>
      </c>
      <c r="B355" s="236" t="s">
        <v>175</v>
      </c>
      <c r="C355" s="236" t="s">
        <v>270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6">
        <v>127</v>
      </c>
      <c r="B356" s="236" t="s">
        <v>259</v>
      </c>
      <c r="C356" s="236" t="s">
        <v>270</v>
      </c>
      <c r="D356" s="224">
        <v>4.55</v>
      </c>
      <c r="E356" s="224">
        <v>4.5</v>
      </c>
      <c r="F356" s="224">
        <v>4.5999999999999996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6">
        <v>128</v>
      </c>
      <c r="B357" s="236" t="s">
        <v>229</v>
      </c>
      <c r="C357" s="236" t="s">
        <v>302</v>
      </c>
      <c r="D357" s="224">
        <v>53.333333333333336</v>
      </c>
      <c r="E357" s="224">
        <v>52</v>
      </c>
      <c r="F357" s="224">
        <v>55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6">
        <v>128</v>
      </c>
      <c r="B358" s="236" t="s">
        <v>259</v>
      </c>
      <c r="C358" s="236" t="s">
        <v>302</v>
      </c>
      <c r="D358" s="224">
        <v>54</v>
      </c>
      <c r="E358" s="224">
        <v>54</v>
      </c>
      <c r="F358" s="224">
        <v>54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6">
        <v>129</v>
      </c>
      <c r="B359" s="236" t="s">
        <v>229</v>
      </c>
      <c r="C359" s="236" t="s">
        <v>303</v>
      </c>
      <c r="D359" s="224">
        <v>51.333333333333336</v>
      </c>
      <c r="E359" s="224">
        <v>50</v>
      </c>
      <c r="F359" s="224">
        <v>53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6">
        <v>129</v>
      </c>
      <c r="B360" s="236" t="s">
        <v>259</v>
      </c>
      <c r="C360" s="236" t="s">
        <v>303</v>
      </c>
      <c r="D360" s="224">
        <v>52</v>
      </c>
      <c r="E360" s="224">
        <v>52</v>
      </c>
      <c r="F360" s="224">
        <v>52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6">
        <v>130</v>
      </c>
      <c r="B361" s="236" t="s">
        <v>229</v>
      </c>
      <c r="C361" s="236" t="s">
        <v>150</v>
      </c>
      <c r="D361" s="224">
        <v>2.9333333333333336</v>
      </c>
      <c r="E361" s="224">
        <v>2.8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6">
        <v>130</v>
      </c>
      <c r="B362" s="236" t="s">
        <v>182</v>
      </c>
      <c r="C362" s="236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6">
        <v>130</v>
      </c>
      <c r="B363" s="236" t="s">
        <v>259</v>
      </c>
      <c r="C363" s="236" t="s">
        <v>150</v>
      </c>
      <c r="D363" s="224">
        <v>3.25</v>
      </c>
      <c r="E363" s="224">
        <v>3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6">
        <v>130</v>
      </c>
      <c r="B364" s="236" t="s">
        <v>176</v>
      </c>
      <c r="C364" s="236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6">
        <v>132</v>
      </c>
      <c r="B365" s="236" t="s">
        <v>229</v>
      </c>
      <c r="C365" s="236" t="s">
        <v>151</v>
      </c>
      <c r="D365" s="224">
        <v>2.3499999999999996</v>
      </c>
      <c r="E365" s="224">
        <v>2.2999999999999998</v>
      </c>
      <c r="F365" s="224">
        <v>2.4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6">
        <v>132</v>
      </c>
      <c r="B366" s="236" t="s">
        <v>182</v>
      </c>
      <c r="C366" s="236" t="s">
        <v>151</v>
      </c>
      <c r="D366" s="224">
        <v>2.65</v>
      </c>
      <c r="E366" s="224">
        <v>2.6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6">
        <v>132</v>
      </c>
      <c r="B367" s="236" t="s">
        <v>259</v>
      </c>
      <c r="C367" s="236" t="s">
        <v>151</v>
      </c>
      <c r="D367" s="224">
        <v>2.1</v>
      </c>
      <c r="E367" s="224">
        <v>2</v>
      </c>
      <c r="F367" s="224">
        <v>2.2000000000000002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6">
        <v>132</v>
      </c>
      <c r="B368" s="236" t="s">
        <v>176</v>
      </c>
      <c r="C368" s="236" t="s">
        <v>151</v>
      </c>
      <c r="D368" s="224">
        <v>2.5</v>
      </c>
      <c r="E368" s="224">
        <v>2.5</v>
      </c>
      <c r="F368" s="224">
        <v>2.5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6">
        <v>133</v>
      </c>
      <c r="B369" s="236" t="s">
        <v>229</v>
      </c>
      <c r="C369" s="236" t="s">
        <v>152</v>
      </c>
      <c r="D369" s="224">
        <v>3.6166666666666667</v>
      </c>
      <c r="E369" s="224">
        <v>3.6</v>
      </c>
      <c r="F369" s="224">
        <v>3.65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6">
        <v>133</v>
      </c>
      <c r="B370" s="236" t="s">
        <v>182</v>
      </c>
      <c r="C370" s="236" t="s">
        <v>152</v>
      </c>
      <c r="D370" s="224">
        <v>4.1333333333333337</v>
      </c>
      <c r="E370" s="224">
        <v>3.9</v>
      </c>
      <c r="F370" s="224">
        <v>4.5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6">
        <v>133</v>
      </c>
      <c r="B371" s="236" t="s">
        <v>259</v>
      </c>
      <c r="C371" s="236" t="s">
        <v>152</v>
      </c>
      <c r="D371" s="224">
        <v>4</v>
      </c>
      <c r="E371" s="224">
        <v>4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6">
        <v>133</v>
      </c>
      <c r="B372" s="236" t="s">
        <v>176</v>
      </c>
      <c r="C372" s="236" t="s">
        <v>152</v>
      </c>
      <c r="D372" s="224">
        <v>3.75</v>
      </c>
      <c r="E372" s="224">
        <v>3.75</v>
      </c>
      <c r="F372" s="224">
        <v>3.75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6">
        <v>134</v>
      </c>
      <c r="B373" s="236" t="s">
        <v>229</v>
      </c>
      <c r="C373" s="236" t="s">
        <v>153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6">
        <v>134</v>
      </c>
      <c r="B374" s="236" t="s">
        <v>182</v>
      </c>
      <c r="C374" s="236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6">
        <v>134</v>
      </c>
      <c r="B375" s="236" t="s">
        <v>259</v>
      </c>
      <c r="C375" s="236" t="s">
        <v>153</v>
      </c>
      <c r="D375" s="224">
        <v>5.5</v>
      </c>
      <c r="E375" s="224">
        <v>5.5</v>
      </c>
      <c r="F375" s="224">
        <v>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6">
        <v>135</v>
      </c>
      <c r="B376" s="236" t="s">
        <v>229</v>
      </c>
      <c r="C376" s="236" t="s">
        <v>154</v>
      </c>
      <c r="D376" s="224">
        <v>2.7166666666666668</v>
      </c>
      <c r="E376" s="224">
        <v>2.7</v>
      </c>
      <c r="F376" s="224">
        <v>2.75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6">
        <v>135</v>
      </c>
      <c r="B377" s="236" t="s">
        <v>259</v>
      </c>
      <c r="C377" s="236" t="s">
        <v>154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6">
        <v>135</v>
      </c>
      <c r="B378" s="236" t="s">
        <v>176</v>
      </c>
      <c r="C378" s="236" t="s">
        <v>154</v>
      </c>
      <c r="D378" s="224">
        <v>1.6</v>
      </c>
      <c r="E378" s="224">
        <v>1.6</v>
      </c>
      <c r="F378" s="224">
        <v>1.6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6">
        <v>136</v>
      </c>
      <c r="B379" s="236" t="s">
        <v>229</v>
      </c>
      <c r="C379" s="236" t="s">
        <v>223</v>
      </c>
      <c r="D379" s="224">
        <v>2</v>
      </c>
      <c r="E379" s="224">
        <v>2</v>
      </c>
      <c r="F379" s="224">
        <v>2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6">
        <v>136</v>
      </c>
      <c r="B380" s="236" t="s">
        <v>175</v>
      </c>
      <c r="C380" s="236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6">
        <v>136</v>
      </c>
      <c r="B381" s="236" t="s">
        <v>190</v>
      </c>
      <c r="C381" s="236" t="s">
        <v>223</v>
      </c>
      <c r="D381" s="224">
        <v>1.5</v>
      </c>
      <c r="E381" s="224">
        <v>1.5</v>
      </c>
      <c r="F381" s="224">
        <v>1.5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6">
        <v>136</v>
      </c>
      <c r="B382" s="236" t="s">
        <v>259</v>
      </c>
      <c r="C382" s="236" t="s">
        <v>223</v>
      </c>
      <c r="D382" s="224">
        <v>1.5</v>
      </c>
      <c r="E382" s="224">
        <v>1.5</v>
      </c>
      <c r="F382" s="224">
        <v>1.5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6">
        <v>137</v>
      </c>
      <c r="B383" s="236" t="s">
        <v>229</v>
      </c>
      <c r="C383" s="236" t="s">
        <v>240</v>
      </c>
      <c r="D383" s="224">
        <v>4</v>
      </c>
      <c r="E383" s="224">
        <v>4</v>
      </c>
      <c r="F383" s="224">
        <v>4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6">
        <v>137</v>
      </c>
      <c r="B384" s="236" t="s">
        <v>175</v>
      </c>
      <c r="C384" s="236" t="s">
        <v>240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6">
        <v>137</v>
      </c>
      <c r="B385" s="236" t="s">
        <v>190</v>
      </c>
      <c r="C385" s="236" t="s">
        <v>240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6">
        <v>137</v>
      </c>
      <c r="B386" s="236" t="s">
        <v>259</v>
      </c>
      <c r="C386" s="236" t="s">
        <v>240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6">
        <v>138</v>
      </c>
      <c r="B387" s="236" t="s">
        <v>229</v>
      </c>
      <c r="C387" s="236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6">
        <v>138</v>
      </c>
      <c r="B388" s="236" t="s">
        <v>175</v>
      </c>
      <c r="C388" s="236" t="s">
        <v>241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6">
        <v>138</v>
      </c>
      <c r="B389" s="236" t="s">
        <v>190</v>
      </c>
      <c r="C389" s="236" t="s">
        <v>241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6">
        <v>138</v>
      </c>
      <c r="B390" s="236" t="s">
        <v>259</v>
      </c>
      <c r="C390" s="236" t="s">
        <v>241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6">
        <v>139</v>
      </c>
      <c r="B391" s="236" t="s">
        <v>229</v>
      </c>
      <c r="C391" s="236" t="s">
        <v>242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6">
        <v>139</v>
      </c>
      <c r="B392" s="236" t="s">
        <v>190</v>
      </c>
      <c r="C392" s="236" t="s">
        <v>242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6">
        <v>139</v>
      </c>
      <c r="B393" s="236" t="s">
        <v>259</v>
      </c>
      <c r="C393" s="236" t="s">
        <v>242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6">
        <v>140</v>
      </c>
      <c r="B394" s="236" t="s">
        <v>229</v>
      </c>
      <c r="C394" s="236" t="s">
        <v>224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6">
        <v>140</v>
      </c>
      <c r="B395" s="236" t="s">
        <v>175</v>
      </c>
      <c r="C395" s="236" t="s">
        <v>224</v>
      </c>
      <c r="D395" s="224">
        <v>8</v>
      </c>
      <c r="E395" s="224">
        <v>8</v>
      </c>
      <c r="F395" s="224">
        <v>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6">
        <v>140</v>
      </c>
      <c r="B396" s="236" t="s">
        <v>190</v>
      </c>
      <c r="C396" s="236" t="s">
        <v>224</v>
      </c>
      <c r="D396" s="224">
        <v>7</v>
      </c>
      <c r="E396" s="224">
        <v>7</v>
      </c>
      <c r="F396" s="224">
        <v>7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6">
        <v>140</v>
      </c>
      <c r="B397" s="236" t="s">
        <v>259</v>
      </c>
      <c r="C397" s="236" t="s">
        <v>224</v>
      </c>
      <c r="D397" s="224">
        <v>8</v>
      </c>
      <c r="E397" s="224">
        <v>8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6">
        <v>141</v>
      </c>
      <c r="B398" s="236" t="s">
        <v>229</v>
      </c>
      <c r="C398" s="236" t="s">
        <v>243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6">
        <v>141</v>
      </c>
      <c r="B399" s="236" t="s">
        <v>190</v>
      </c>
      <c r="C399" s="236" t="s">
        <v>243</v>
      </c>
      <c r="D399" s="224">
        <v>4</v>
      </c>
      <c r="E399" s="224">
        <v>4</v>
      </c>
      <c r="F399" s="224">
        <v>4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6">
        <v>141</v>
      </c>
      <c r="B400" s="236" t="s">
        <v>259</v>
      </c>
      <c r="C400" s="236" t="s">
        <v>243</v>
      </c>
      <c r="D400" s="224">
        <v>6</v>
      </c>
      <c r="E400" s="224">
        <v>6</v>
      </c>
      <c r="F400" s="224">
        <v>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6">
        <v>142</v>
      </c>
      <c r="B401" s="236" t="s">
        <v>229</v>
      </c>
      <c r="C401" s="236" t="s">
        <v>225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6">
        <v>142</v>
      </c>
      <c r="B402" s="236" t="s">
        <v>175</v>
      </c>
      <c r="C402" s="236" t="s">
        <v>225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6">
        <v>142</v>
      </c>
      <c r="B403" s="236" t="s">
        <v>190</v>
      </c>
      <c r="C403" s="236" t="s">
        <v>225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6">
        <v>143</v>
      </c>
      <c r="B404" s="236" t="s">
        <v>229</v>
      </c>
      <c r="C404" s="236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6">
        <v>143</v>
      </c>
      <c r="B405" s="236" t="s">
        <v>175</v>
      </c>
      <c r="C405" s="236" t="s">
        <v>226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6">
        <v>143</v>
      </c>
      <c r="B406" s="236" t="s">
        <v>190</v>
      </c>
      <c r="C406" s="236" t="s">
        <v>226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6">
        <v>143</v>
      </c>
      <c r="B407" s="236" t="s">
        <v>259</v>
      </c>
      <c r="C407" s="236" t="s">
        <v>226</v>
      </c>
      <c r="D407" s="224">
        <v>2.5</v>
      </c>
      <c r="E407" s="224">
        <v>2.5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6">
        <v>145</v>
      </c>
      <c r="B408" s="236" t="s">
        <v>229</v>
      </c>
      <c r="C408" s="236" t="s">
        <v>245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6">
        <v>145</v>
      </c>
      <c r="B409" s="236" t="s">
        <v>190</v>
      </c>
      <c r="C409" s="236" t="s">
        <v>245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6">
        <v>145</v>
      </c>
      <c r="B410" s="236" t="s">
        <v>259</v>
      </c>
      <c r="C410" s="236" t="s">
        <v>245</v>
      </c>
      <c r="D410" s="224">
        <v>4.5</v>
      </c>
      <c r="E410" s="224">
        <v>4.5</v>
      </c>
      <c r="F410" s="224">
        <v>4.5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6">
        <v>146</v>
      </c>
      <c r="B411" s="236" t="s">
        <v>229</v>
      </c>
      <c r="C411" s="236" t="s">
        <v>246</v>
      </c>
      <c r="D411" s="224">
        <v>4</v>
      </c>
      <c r="E411" s="224">
        <v>4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6">
        <v>146</v>
      </c>
      <c r="B412" s="236" t="s">
        <v>175</v>
      </c>
      <c r="C412" s="236" t="s">
        <v>246</v>
      </c>
      <c r="D412" s="224">
        <v>4.5</v>
      </c>
      <c r="E412" s="224">
        <v>4.5</v>
      </c>
      <c r="F412" s="224">
        <v>4.5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6">
        <v>146</v>
      </c>
      <c r="B413" s="236" t="s">
        <v>190</v>
      </c>
      <c r="C413" s="236" t="s">
        <v>246</v>
      </c>
      <c r="D413" s="224">
        <v>3.5</v>
      </c>
      <c r="E413" s="224">
        <v>3.5</v>
      </c>
      <c r="F413" s="224">
        <v>3.5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6">
        <v>146</v>
      </c>
      <c r="B414" s="236" t="s">
        <v>259</v>
      </c>
      <c r="C414" s="236" t="s">
        <v>246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6">
        <v>147</v>
      </c>
      <c r="B415" s="236" t="s">
        <v>229</v>
      </c>
      <c r="C415" s="236" t="s">
        <v>227</v>
      </c>
      <c r="D415" s="224">
        <v>2</v>
      </c>
      <c r="E415" s="224">
        <v>2</v>
      </c>
      <c r="F415" s="224">
        <v>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6">
        <v>147</v>
      </c>
      <c r="B416" s="236" t="s">
        <v>175</v>
      </c>
      <c r="C416" s="236" t="s">
        <v>227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6">
        <v>147</v>
      </c>
      <c r="B417" s="236" t="s">
        <v>190</v>
      </c>
      <c r="C417" s="236" t="s">
        <v>227</v>
      </c>
      <c r="D417" s="224">
        <v>1.75</v>
      </c>
      <c r="E417" s="224">
        <v>1.75</v>
      </c>
      <c r="F417" s="224">
        <v>1.75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6">
        <v>148</v>
      </c>
      <c r="B418" s="236" t="s">
        <v>229</v>
      </c>
      <c r="C418" s="236" t="s">
        <v>247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6">
        <v>148</v>
      </c>
      <c r="B419" s="236" t="s">
        <v>190</v>
      </c>
      <c r="C419" s="236" t="s">
        <v>247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6">
        <v>148</v>
      </c>
      <c r="B420" s="236" t="s">
        <v>259</v>
      </c>
      <c r="C420" s="236" t="s">
        <v>247</v>
      </c>
      <c r="D420" s="224">
        <v>6</v>
      </c>
      <c r="E420" s="224">
        <v>6</v>
      </c>
      <c r="F420" s="224">
        <v>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6">
        <v>149</v>
      </c>
      <c r="B421" s="236" t="s">
        <v>229</v>
      </c>
      <c r="C421" s="236" t="s">
        <v>248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6">
        <v>149</v>
      </c>
      <c r="B422" s="236" t="s">
        <v>190</v>
      </c>
      <c r="C422" s="236" t="s">
        <v>248</v>
      </c>
      <c r="D422" s="224">
        <v>2.5</v>
      </c>
      <c r="E422" s="224">
        <v>2.5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6">
        <v>149</v>
      </c>
      <c r="B423" s="236" t="s">
        <v>259</v>
      </c>
      <c r="C423" s="236" t="s">
        <v>248</v>
      </c>
      <c r="D423" s="224">
        <v>2</v>
      </c>
      <c r="E423" s="224">
        <v>2</v>
      </c>
      <c r="F423" s="224">
        <v>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6">
        <v>150</v>
      </c>
      <c r="B424" s="236" t="s">
        <v>229</v>
      </c>
      <c r="C424" s="236" t="s">
        <v>228</v>
      </c>
      <c r="D424" s="224">
        <v>1.5</v>
      </c>
      <c r="E424" s="224">
        <v>1.5</v>
      </c>
      <c r="F424" s="224">
        <v>1.5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6">
        <v>150</v>
      </c>
      <c r="B425" s="236" t="s">
        <v>190</v>
      </c>
      <c r="C425" s="236" t="s">
        <v>228</v>
      </c>
      <c r="D425" s="224">
        <v>1.5</v>
      </c>
      <c r="E425" s="224">
        <v>1.5</v>
      </c>
      <c r="F425" s="224">
        <v>1.5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6">
        <v>150</v>
      </c>
      <c r="B426" s="236" t="s">
        <v>259</v>
      </c>
      <c r="C426" s="236" t="s">
        <v>228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6">
        <v>151</v>
      </c>
      <c r="B427" s="236" t="s">
        <v>182</v>
      </c>
      <c r="C427" s="236" t="s">
        <v>286</v>
      </c>
      <c r="D427" s="224">
        <v>36.733333333333334</v>
      </c>
      <c r="E427" s="224">
        <v>35</v>
      </c>
      <c r="F427" s="224">
        <v>38.450000000000003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6">
        <v>151</v>
      </c>
      <c r="B428" s="236" t="s">
        <v>175</v>
      </c>
      <c r="C428" s="236" t="s">
        <v>286</v>
      </c>
      <c r="D428" s="224">
        <v>34</v>
      </c>
      <c r="E428" s="224">
        <v>32</v>
      </c>
      <c r="F428" s="224">
        <v>36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6">
        <v>151</v>
      </c>
      <c r="B429" s="236" t="s">
        <v>259</v>
      </c>
      <c r="C429" s="236" t="s">
        <v>286</v>
      </c>
      <c r="D429" s="224">
        <v>36.883333333333333</v>
      </c>
      <c r="E429" s="224">
        <v>34</v>
      </c>
      <c r="F429" s="224">
        <v>39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6">
        <v>151</v>
      </c>
      <c r="B430" s="236" t="s">
        <v>319</v>
      </c>
      <c r="C430" s="236" t="s">
        <v>286</v>
      </c>
      <c r="D430" s="224">
        <v>39.130000000000003</v>
      </c>
      <c r="E430" s="224">
        <v>39.130000000000003</v>
      </c>
      <c r="F430" s="224">
        <v>39.130000000000003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6">
        <v>152</v>
      </c>
      <c r="B431" s="236" t="s">
        <v>182</v>
      </c>
      <c r="C431" s="236" t="s">
        <v>287</v>
      </c>
      <c r="D431" s="224">
        <v>37.31666666666667</v>
      </c>
      <c r="E431" s="224">
        <v>36</v>
      </c>
      <c r="F431" s="224">
        <v>38.950000000000003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6">
        <v>152</v>
      </c>
      <c r="B432" s="236" t="s">
        <v>175</v>
      </c>
      <c r="C432" s="236" t="s">
        <v>287</v>
      </c>
      <c r="D432" s="224">
        <v>34.25</v>
      </c>
      <c r="E432" s="224">
        <v>32</v>
      </c>
      <c r="F432" s="224">
        <v>36.5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6">
        <v>152</v>
      </c>
      <c r="B433" s="236" t="s">
        <v>259</v>
      </c>
      <c r="C433" s="236" t="s">
        <v>287</v>
      </c>
      <c r="D433" s="224">
        <v>37.673333333333339</v>
      </c>
      <c r="E433" s="224">
        <v>35</v>
      </c>
      <c r="F433" s="224">
        <v>39.75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6">
        <v>152</v>
      </c>
      <c r="B434" s="236" t="s">
        <v>319</v>
      </c>
      <c r="C434" s="236" t="s">
        <v>287</v>
      </c>
      <c r="D434" s="224">
        <v>39.630000000000003</v>
      </c>
      <c r="E434" s="224">
        <v>39.630000000000003</v>
      </c>
      <c r="F434" s="224">
        <v>39.630000000000003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6">
        <v>154</v>
      </c>
      <c r="B435" s="236" t="s">
        <v>319</v>
      </c>
      <c r="C435" s="236" t="s">
        <v>313</v>
      </c>
      <c r="D435" s="224">
        <v>30.57</v>
      </c>
      <c r="E435" s="224">
        <v>30.57</v>
      </c>
      <c r="F435" s="224">
        <v>30.57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6">
        <v>155</v>
      </c>
      <c r="B436" s="236" t="s">
        <v>182</v>
      </c>
      <c r="C436" s="236" t="s">
        <v>304</v>
      </c>
      <c r="D436" s="224">
        <v>32.31666666666667</v>
      </c>
      <c r="E436" s="224">
        <v>29.8</v>
      </c>
      <c r="F436" s="224">
        <v>35.15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6">
        <v>155</v>
      </c>
      <c r="B437" s="236" t="s">
        <v>259</v>
      </c>
      <c r="C437" s="236" t="s">
        <v>304</v>
      </c>
      <c r="D437" s="224">
        <v>31.646666666666665</v>
      </c>
      <c r="E437" s="224">
        <v>30.59</v>
      </c>
      <c r="F437" s="224">
        <v>32.35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6">
        <v>155</v>
      </c>
      <c r="B438" s="236" t="s">
        <v>319</v>
      </c>
      <c r="C438" s="236" t="s">
        <v>304</v>
      </c>
      <c r="D438" s="224">
        <v>32.24</v>
      </c>
      <c r="E438" s="224">
        <v>32.24</v>
      </c>
      <c r="F438" s="224">
        <v>32.24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6">
        <v>156</v>
      </c>
      <c r="B439" s="236" t="s">
        <v>259</v>
      </c>
      <c r="C439" s="236" t="s">
        <v>326</v>
      </c>
      <c r="D439" s="224">
        <v>19.25</v>
      </c>
      <c r="E439" s="224">
        <v>19</v>
      </c>
      <c r="F439" s="224">
        <v>19.5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6">
        <v>157</v>
      </c>
      <c r="B440" s="236" t="s">
        <v>259</v>
      </c>
      <c r="C440" s="236" t="s">
        <v>308</v>
      </c>
      <c r="D440" s="224">
        <v>22.5</v>
      </c>
      <c r="E440" s="224">
        <v>22</v>
      </c>
      <c r="F440" s="224">
        <v>23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6">
        <v>157</v>
      </c>
      <c r="B441" s="236" t="s">
        <v>319</v>
      </c>
      <c r="C441" s="236" t="s">
        <v>308</v>
      </c>
      <c r="D441" s="224">
        <v>19.52</v>
      </c>
      <c r="E441" s="224">
        <v>19.52</v>
      </c>
      <c r="F441" s="224">
        <v>19.52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6">
        <v>158</v>
      </c>
      <c r="B442" s="236" t="s">
        <v>182</v>
      </c>
      <c r="C442" s="236" t="s">
        <v>318</v>
      </c>
      <c r="D442" s="224">
        <v>22.175000000000001</v>
      </c>
      <c r="E442" s="224">
        <v>21.85</v>
      </c>
      <c r="F442" s="224">
        <v>22.5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6">
        <v>159</v>
      </c>
      <c r="B443" s="236" t="s">
        <v>182</v>
      </c>
      <c r="C443" s="236" t="s">
        <v>288</v>
      </c>
      <c r="D443" s="224">
        <v>24</v>
      </c>
      <c r="E443" s="224">
        <v>23</v>
      </c>
      <c r="F443" s="224">
        <v>25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6">
        <v>159</v>
      </c>
      <c r="B444" s="236" t="s">
        <v>175</v>
      </c>
      <c r="C444" s="236" t="s">
        <v>288</v>
      </c>
      <c r="D444" s="224">
        <v>25.5</v>
      </c>
      <c r="E444" s="224">
        <v>25</v>
      </c>
      <c r="F444" s="224">
        <v>26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6">
        <v>159</v>
      </c>
      <c r="B445" s="236" t="s">
        <v>259</v>
      </c>
      <c r="C445" s="236" t="s">
        <v>288</v>
      </c>
      <c r="D445" s="224">
        <v>25.540000000000003</v>
      </c>
      <c r="E445" s="224">
        <v>25</v>
      </c>
      <c r="F445" s="224">
        <v>26.5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6">
        <v>159</v>
      </c>
      <c r="B446" s="236" t="s">
        <v>319</v>
      </c>
      <c r="C446" s="236" t="s">
        <v>288</v>
      </c>
      <c r="D446" s="224">
        <v>26.84</v>
      </c>
      <c r="E446" s="224">
        <v>26.84</v>
      </c>
      <c r="F446" s="224">
        <v>26.84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6">
        <v>160</v>
      </c>
      <c r="B447" s="236" t="s">
        <v>182</v>
      </c>
      <c r="C447" s="236" t="s">
        <v>314</v>
      </c>
      <c r="D447" s="224">
        <v>33</v>
      </c>
      <c r="E447" s="224">
        <v>33</v>
      </c>
      <c r="F447" s="224">
        <v>33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6">
        <v>160</v>
      </c>
      <c r="B448" s="236" t="s">
        <v>259</v>
      </c>
      <c r="C448" s="236" t="s">
        <v>314</v>
      </c>
      <c r="D448" s="224">
        <v>34.394999999999996</v>
      </c>
      <c r="E448" s="224">
        <v>33.44</v>
      </c>
      <c r="F448" s="224">
        <v>35.35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6">
        <v>161</v>
      </c>
      <c r="B449" s="236" t="s">
        <v>182</v>
      </c>
      <c r="C449" s="236" t="s">
        <v>312</v>
      </c>
      <c r="D449" s="224">
        <v>30.933333333333337</v>
      </c>
      <c r="E449" s="224">
        <v>25.7</v>
      </c>
      <c r="F449" s="224">
        <v>33.6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6">
        <v>161</v>
      </c>
      <c r="B450" s="236" t="s">
        <v>259</v>
      </c>
      <c r="C450" s="236" t="s">
        <v>312</v>
      </c>
      <c r="D450" s="224">
        <v>34.843333333333334</v>
      </c>
      <c r="E450" s="224">
        <v>34.03</v>
      </c>
      <c r="F450" s="224">
        <v>35.5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6">
        <v>161</v>
      </c>
      <c r="B451" s="236" t="s">
        <v>319</v>
      </c>
      <c r="C451" s="236" t="s">
        <v>312</v>
      </c>
      <c r="D451" s="224">
        <v>35.56</v>
      </c>
      <c r="E451" s="224">
        <v>35.56</v>
      </c>
      <c r="F451" s="224">
        <v>35.56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6">
        <v>163</v>
      </c>
      <c r="B452" s="236" t="s">
        <v>182</v>
      </c>
      <c r="C452" s="236" t="s">
        <v>315</v>
      </c>
      <c r="D452" s="224">
        <v>37</v>
      </c>
      <c r="E452" s="224">
        <v>37</v>
      </c>
      <c r="F452" s="224">
        <v>37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6">
        <v>163</v>
      </c>
      <c r="B453" s="236" t="s">
        <v>259</v>
      </c>
      <c r="C453" s="236" t="s">
        <v>315</v>
      </c>
      <c r="D453" s="224">
        <v>36</v>
      </c>
      <c r="E453" s="224">
        <v>36</v>
      </c>
      <c r="F453" s="224">
        <v>36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6">
        <v>164</v>
      </c>
      <c r="B454" s="236" t="s">
        <v>175</v>
      </c>
      <c r="C454" s="236" t="s">
        <v>295</v>
      </c>
      <c r="D454" s="224">
        <v>10.183333333333334</v>
      </c>
      <c r="E454" s="224">
        <v>9.75</v>
      </c>
      <c r="F454" s="224">
        <v>10.5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6">
        <v>164</v>
      </c>
      <c r="B455" s="236" t="s">
        <v>259</v>
      </c>
      <c r="C455" s="236" t="s">
        <v>295</v>
      </c>
      <c r="D455" s="224">
        <v>9.75</v>
      </c>
      <c r="E455" s="224">
        <v>9.75</v>
      </c>
      <c r="F455" s="224">
        <v>9.75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6">
        <v>164</v>
      </c>
      <c r="B456" s="236" t="s">
        <v>319</v>
      </c>
      <c r="C456" s="236" t="s">
        <v>295</v>
      </c>
      <c r="D456" s="224">
        <v>10.5</v>
      </c>
      <c r="E456" s="224">
        <v>10.5</v>
      </c>
      <c r="F456" s="224">
        <v>10.5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6">
        <v>166</v>
      </c>
      <c r="B457" s="236" t="s">
        <v>182</v>
      </c>
      <c r="C457" s="236" t="s">
        <v>289</v>
      </c>
      <c r="D457" s="224">
        <v>54.274999999999999</v>
      </c>
      <c r="E457" s="224">
        <v>52.55</v>
      </c>
      <c r="F457" s="224">
        <v>56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6">
        <v>166</v>
      </c>
      <c r="B458" s="236" t="s">
        <v>175</v>
      </c>
      <c r="C458" s="236" t="s">
        <v>289</v>
      </c>
      <c r="D458" s="224">
        <v>53.75</v>
      </c>
      <c r="E458" s="224">
        <v>52.25</v>
      </c>
      <c r="F458" s="224">
        <v>55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6">
        <v>166</v>
      </c>
      <c r="B459" s="236" t="s">
        <v>259</v>
      </c>
      <c r="C459" s="236" t="s">
        <v>289</v>
      </c>
      <c r="D459" s="224">
        <v>56.784999999999997</v>
      </c>
      <c r="E459" s="224">
        <v>55.07</v>
      </c>
      <c r="F459" s="224">
        <v>58.5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6">
        <v>166</v>
      </c>
      <c r="B460" s="236" t="s">
        <v>319</v>
      </c>
      <c r="C460" s="236" t="s">
        <v>289</v>
      </c>
      <c r="D460" s="224">
        <v>57.21</v>
      </c>
      <c r="E460" s="224">
        <v>57.21</v>
      </c>
      <c r="F460" s="224">
        <v>57.21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6">
        <v>169</v>
      </c>
      <c r="B461" s="236" t="s">
        <v>182</v>
      </c>
      <c r="C461" s="236" t="s">
        <v>294</v>
      </c>
      <c r="D461" s="224">
        <v>42.75</v>
      </c>
      <c r="E461" s="224">
        <v>42.75</v>
      </c>
      <c r="F461" s="224">
        <v>42.75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6">
        <v>169</v>
      </c>
      <c r="B462" s="236" t="s">
        <v>175</v>
      </c>
      <c r="C462" s="236" t="s">
        <v>294</v>
      </c>
      <c r="D462" s="224">
        <v>48.166666666666664</v>
      </c>
      <c r="E462" s="224">
        <v>45</v>
      </c>
      <c r="F462" s="224">
        <v>51.5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6">
        <v>169</v>
      </c>
      <c r="B463" s="236" t="s">
        <v>259</v>
      </c>
      <c r="C463" s="236" t="s">
        <v>294</v>
      </c>
      <c r="D463" s="224">
        <v>44.3</v>
      </c>
      <c r="E463" s="224">
        <v>41.5</v>
      </c>
      <c r="F463" s="224">
        <v>47.1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6">
        <v>169</v>
      </c>
      <c r="B464" s="236" t="s">
        <v>319</v>
      </c>
      <c r="C464" s="236" t="s">
        <v>294</v>
      </c>
      <c r="D464" s="224">
        <v>49.28</v>
      </c>
      <c r="E464" s="224">
        <v>49.28</v>
      </c>
      <c r="F464" s="224">
        <v>49.28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6">
        <v>172</v>
      </c>
      <c r="B465" s="236" t="s">
        <v>182</v>
      </c>
      <c r="C465" s="236" t="s">
        <v>323</v>
      </c>
      <c r="D465" s="224">
        <v>75</v>
      </c>
      <c r="E465" s="224">
        <v>75</v>
      </c>
      <c r="F465" s="224">
        <v>75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6">
        <v>173</v>
      </c>
      <c r="B466" s="236" t="s">
        <v>182</v>
      </c>
      <c r="C466" s="236" t="s">
        <v>297</v>
      </c>
      <c r="D466" s="224">
        <v>29</v>
      </c>
      <c r="E466" s="224">
        <v>29</v>
      </c>
      <c r="F466" s="224">
        <v>29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6">
        <v>173</v>
      </c>
      <c r="B467" s="236" t="s">
        <v>175</v>
      </c>
      <c r="C467" s="236" t="s">
        <v>297</v>
      </c>
      <c r="D467" s="224">
        <v>26</v>
      </c>
      <c r="E467" s="224">
        <v>26</v>
      </c>
      <c r="F467" s="224">
        <v>26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6">
        <v>173</v>
      </c>
      <c r="B468" s="236" t="s">
        <v>259</v>
      </c>
      <c r="C468" s="236" t="s">
        <v>297</v>
      </c>
      <c r="D468" s="224">
        <v>27.95</v>
      </c>
      <c r="E468" s="224">
        <v>27.95</v>
      </c>
      <c r="F468" s="224">
        <v>27.95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6">
        <v>174</v>
      </c>
      <c r="B469" s="236" t="s">
        <v>182</v>
      </c>
      <c r="C469" s="236" t="s">
        <v>290</v>
      </c>
      <c r="D469" s="224">
        <v>28.166666666666668</v>
      </c>
      <c r="E469" s="224">
        <v>25.5</v>
      </c>
      <c r="F469" s="224">
        <v>31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6">
        <v>174</v>
      </c>
      <c r="B470" s="236" t="s">
        <v>175</v>
      </c>
      <c r="C470" s="236" t="s">
        <v>290</v>
      </c>
      <c r="D470" s="224">
        <v>30.333333333333332</v>
      </c>
      <c r="E470" s="224">
        <v>30</v>
      </c>
      <c r="F470" s="224">
        <v>31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6">
        <v>174</v>
      </c>
      <c r="B471" s="236" t="s">
        <v>259</v>
      </c>
      <c r="C471" s="236" t="s">
        <v>290</v>
      </c>
      <c r="D471" s="224">
        <v>27.026666666666667</v>
      </c>
      <c r="E471" s="224">
        <v>26</v>
      </c>
      <c r="F471" s="224">
        <v>28.33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6">
        <v>174</v>
      </c>
      <c r="B472" s="236" t="s">
        <v>319</v>
      </c>
      <c r="C472" s="236" t="s">
        <v>290</v>
      </c>
      <c r="D472" s="224">
        <v>30.08</v>
      </c>
      <c r="E472" s="224">
        <v>30.08</v>
      </c>
      <c r="F472" s="224">
        <v>30.08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6">
        <v>177</v>
      </c>
      <c r="B473" s="236" t="s">
        <v>175</v>
      </c>
      <c r="C473" s="236" t="s">
        <v>296</v>
      </c>
      <c r="D473" s="224">
        <v>52.75</v>
      </c>
      <c r="E473" s="224">
        <v>52.5</v>
      </c>
      <c r="F473" s="224">
        <v>53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6">
        <v>177</v>
      </c>
      <c r="B474" s="236" t="s">
        <v>259</v>
      </c>
      <c r="C474" s="236" t="s">
        <v>296</v>
      </c>
      <c r="D474" s="224">
        <v>57.68</v>
      </c>
      <c r="E474" s="224">
        <v>53.95</v>
      </c>
      <c r="F474" s="224">
        <v>61.41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6">
        <v>177</v>
      </c>
      <c r="B475" s="236" t="s">
        <v>319</v>
      </c>
      <c r="C475" s="236" t="s">
        <v>296</v>
      </c>
      <c r="D475" s="224">
        <v>61.47</v>
      </c>
      <c r="E475" s="224">
        <v>61.47</v>
      </c>
      <c r="F475" s="224">
        <v>61.47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6">
        <v>179</v>
      </c>
      <c r="B476" s="236" t="s">
        <v>182</v>
      </c>
      <c r="C476" s="236" t="s">
        <v>327</v>
      </c>
      <c r="D476" s="224">
        <v>28</v>
      </c>
      <c r="E476" s="224">
        <v>28</v>
      </c>
      <c r="F476" s="224">
        <v>28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6">
        <v>182</v>
      </c>
      <c r="B477" s="236" t="s">
        <v>182</v>
      </c>
      <c r="C477" s="236" t="s">
        <v>311</v>
      </c>
      <c r="D477" s="224">
        <v>7</v>
      </c>
      <c r="E477" s="224">
        <v>7</v>
      </c>
      <c r="F477" s="224">
        <v>7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6">
        <v>182</v>
      </c>
      <c r="B478" s="236" t="s">
        <v>259</v>
      </c>
      <c r="C478" s="236" t="s">
        <v>311</v>
      </c>
      <c r="D478" s="224">
        <v>8.5</v>
      </c>
      <c r="E478" s="224">
        <v>8.5</v>
      </c>
      <c r="F478" s="224">
        <v>8.5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6">
        <v>184</v>
      </c>
      <c r="B479" s="236" t="s">
        <v>182</v>
      </c>
      <c r="C479" s="236" t="s">
        <v>305</v>
      </c>
      <c r="D479" s="224">
        <v>11</v>
      </c>
      <c r="E479" s="224">
        <v>11</v>
      </c>
      <c r="F479" s="224">
        <v>11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6">
        <v>184</v>
      </c>
      <c r="B480" s="236" t="s">
        <v>259</v>
      </c>
      <c r="C480" s="236" t="s">
        <v>305</v>
      </c>
      <c r="D480" s="224">
        <v>13.5</v>
      </c>
      <c r="E480" s="224">
        <v>13.5</v>
      </c>
      <c r="F480" s="224">
        <v>13.5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6">
        <v>186</v>
      </c>
      <c r="B481" s="236" t="s">
        <v>182</v>
      </c>
      <c r="C481" s="236" t="s">
        <v>291</v>
      </c>
      <c r="D481" s="224">
        <v>5.666666666666667</v>
      </c>
      <c r="E481" s="224">
        <v>5</v>
      </c>
      <c r="F481" s="224">
        <v>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6">
        <v>186</v>
      </c>
      <c r="B482" s="236" t="s">
        <v>175</v>
      </c>
      <c r="C482" s="236" t="s">
        <v>291</v>
      </c>
      <c r="D482" s="224">
        <v>5.833333333333333</v>
      </c>
      <c r="E482" s="224">
        <v>5.5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6">
        <v>186</v>
      </c>
      <c r="B483" s="236" t="s">
        <v>259</v>
      </c>
      <c r="C483" s="236" t="s">
        <v>291</v>
      </c>
      <c r="D483" s="224">
        <v>6.52</v>
      </c>
      <c r="E483" s="224">
        <v>6.52</v>
      </c>
      <c r="F483" s="224">
        <v>6.52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6">
        <v>187</v>
      </c>
      <c r="B484" s="236" t="s">
        <v>182</v>
      </c>
      <c r="C484" s="236" t="s">
        <v>292</v>
      </c>
      <c r="D484" s="224">
        <v>8</v>
      </c>
      <c r="E484" s="224">
        <v>8</v>
      </c>
      <c r="F484" s="224">
        <v>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6">
        <v>187</v>
      </c>
      <c r="B485" s="236" t="s">
        <v>175</v>
      </c>
      <c r="C485" s="236" t="s">
        <v>292</v>
      </c>
      <c r="D485" s="224">
        <v>7.833333333333333</v>
      </c>
      <c r="E485" s="224">
        <v>6.5</v>
      </c>
      <c r="F485" s="224">
        <v>9.5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6">
        <v>187</v>
      </c>
      <c r="B486" s="236" t="s">
        <v>259</v>
      </c>
      <c r="C486" s="236" t="s">
        <v>292</v>
      </c>
      <c r="D486" s="224">
        <v>8.57</v>
      </c>
      <c r="E486" s="224">
        <v>8.26</v>
      </c>
      <c r="F486" s="224">
        <v>8.9499999999999993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6">
        <v>187</v>
      </c>
      <c r="B487" s="236" t="s">
        <v>319</v>
      </c>
      <c r="C487" s="236" t="s">
        <v>292</v>
      </c>
      <c r="D487" s="224">
        <v>10.84</v>
      </c>
      <c r="E487" s="224">
        <v>10.84</v>
      </c>
      <c r="F487" s="224">
        <v>10.84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6">
        <v>190</v>
      </c>
      <c r="B488" s="236" t="s">
        <v>182</v>
      </c>
      <c r="C488" s="236" t="s">
        <v>293</v>
      </c>
      <c r="D488" s="224">
        <v>5.25</v>
      </c>
      <c r="E488" s="224">
        <v>5</v>
      </c>
      <c r="F488" s="224">
        <v>5.5</v>
      </c>
      <c r="G488" s="224"/>
      <c r="H488" s="224"/>
      <c r="I488" s="224"/>
    </row>
    <row r="489" spans="1:175" x14ac:dyDescent="0.25">
      <c r="A489" s="236">
        <v>190</v>
      </c>
      <c r="B489" s="236" t="s">
        <v>175</v>
      </c>
      <c r="C489" s="236" t="s">
        <v>293</v>
      </c>
      <c r="D489" s="224">
        <v>6</v>
      </c>
      <c r="E489" s="224">
        <v>5.5</v>
      </c>
      <c r="F489" s="224">
        <v>6.5</v>
      </c>
      <c r="G489" s="224"/>
      <c r="H489" s="224"/>
      <c r="I489" s="224"/>
    </row>
    <row r="490" spans="1:175" x14ac:dyDescent="0.25">
      <c r="A490" s="236">
        <v>190</v>
      </c>
      <c r="B490" s="236" t="s">
        <v>259</v>
      </c>
      <c r="C490" s="236" t="s">
        <v>293</v>
      </c>
      <c r="D490" s="224">
        <v>5.95</v>
      </c>
      <c r="E490" s="224">
        <v>5.5</v>
      </c>
      <c r="F490" s="224">
        <v>6.35</v>
      </c>
      <c r="G490" s="224"/>
      <c r="H490" s="224"/>
      <c r="I490" s="224"/>
    </row>
    <row r="491" spans="1:175" x14ac:dyDescent="0.25">
      <c r="A491" s="236">
        <v>190</v>
      </c>
      <c r="B491" s="236" t="s">
        <v>319</v>
      </c>
      <c r="C491" s="236" t="s">
        <v>293</v>
      </c>
      <c r="D491" s="224">
        <v>7</v>
      </c>
      <c r="E491" s="224">
        <v>7</v>
      </c>
      <c r="F491" s="224">
        <v>7</v>
      </c>
      <c r="G491" s="224"/>
      <c r="H491" s="224"/>
      <c r="I491" s="224"/>
    </row>
    <row r="492" spans="1:175" x14ac:dyDescent="0.25">
      <c r="A492" s="236">
        <v>191</v>
      </c>
      <c r="B492" s="236" t="s">
        <v>182</v>
      </c>
      <c r="C492" s="236" t="s">
        <v>306</v>
      </c>
      <c r="D492" s="224">
        <v>25</v>
      </c>
      <c r="E492" s="224">
        <v>25</v>
      </c>
      <c r="F492" s="224">
        <v>25</v>
      </c>
      <c r="G492" s="224"/>
      <c r="H492" s="224"/>
      <c r="I492" s="224"/>
    </row>
    <row r="493" spans="1:175" x14ac:dyDescent="0.25">
      <c r="A493" s="236">
        <v>191</v>
      </c>
      <c r="B493" s="236" t="s">
        <v>259</v>
      </c>
      <c r="C493" s="236" t="s">
        <v>306</v>
      </c>
      <c r="D493" s="224">
        <v>24.75</v>
      </c>
      <c r="E493" s="224">
        <v>24</v>
      </c>
      <c r="F493" s="224">
        <v>25.5</v>
      </c>
      <c r="G493" s="224"/>
      <c r="H493" s="224"/>
      <c r="I493" s="224"/>
    </row>
    <row r="494" spans="1:175" x14ac:dyDescent="0.25">
      <c r="A494" s="236">
        <v>191</v>
      </c>
      <c r="B494" s="236" t="s">
        <v>319</v>
      </c>
      <c r="C494" s="236" t="s">
        <v>306</v>
      </c>
      <c r="D494" s="224">
        <v>26.71</v>
      </c>
      <c r="E494" s="224">
        <v>26.71</v>
      </c>
      <c r="F494" s="224">
        <v>26.71</v>
      </c>
      <c r="G494" s="224"/>
      <c r="H494" s="224"/>
      <c r="I494" s="224"/>
    </row>
    <row r="495" spans="1:175" x14ac:dyDescent="0.25">
      <c r="A495" s="236">
        <v>193</v>
      </c>
      <c r="B495" s="236" t="s">
        <v>182</v>
      </c>
      <c r="C495" s="236" t="s">
        <v>307</v>
      </c>
      <c r="D495" s="224">
        <v>12</v>
      </c>
      <c r="E495" s="224">
        <v>12</v>
      </c>
      <c r="F495" s="224">
        <v>12</v>
      </c>
      <c r="G495" s="224"/>
      <c r="H495" s="224"/>
      <c r="I495" s="224"/>
    </row>
    <row r="496" spans="1:175" x14ac:dyDescent="0.25">
      <c r="A496" s="236">
        <v>193</v>
      </c>
      <c r="B496" s="236" t="s">
        <v>259</v>
      </c>
      <c r="C496" s="236" t="s">
        <v>307</v>
      </c>
      <c r="D496" s="224">
        <v>11.355</v>
      </c>
      <c r="E496" s="224">
        <v>10.94</v>
      </c>
      <c r="F496" s="224">
        <v>11.77</v>
      </c>
      <c r="G496" s="224"/>
      <c r="H496" s="224"/>
      <c r="I496" s="224"/>
    </row>
    <row r="497" spans="1:9" x14ac:dyDescent="0.25">
      <c r="A497" s="236">
        <v>193</v>
      </c>
      <c r="B497" s="236" t="s">
        <v>319</v>
      </c>
      <c r="C497" s="236" t="s">
        <v>307</v>
      </c>
      <c r="D497" s="224">
        <v>15</v>
      </c>
      <c r="E497" s="224">
        <v>15</v>
      </c>
      <c r="F497" s="224">
        <v>15</v>
      </c>
      <c r="G497" s="224"/>
      <c r="H497" s="224"/>
      <c r="I497" s="224"/>
    </row>
    <row r="498" spans="1:9" x14ac:dyDescent="0.25">
      <c r="A498" s="236">
        <v>195</v>
      </c>
      <c r="B498" s="236" t="s">
        <v>259</v>
      </c>
      <c r="C498" s="236" t="s">
        <v>316</v>
      </c>
      <c r="D498" s="224">
        <v>2.8266666666666667</v>
      </c>
      <c r="E498" s="224">
        <v>2.73</v>
      </c>
      <c r="F498" s="224">
        <v>3</v>
      </c>
      <c r="G498" s="224"/>
      <c r="H498" s="224"/>
      <c r="I498" s="224"/>
    </row>
    <row r="499" spans="1:9" x14ac:dyDescent="0.25">
      <c r="A499" s="236">
        <v>195</v>
      </c>
      <c r="B499" s="236" t="s">
        <v>319</v>
      </c>
      <c r="C499" s="236" t="s">
        <v>316</v>
      </c>
      <c r="D499" s="224">
        <v>4.24</v>
      </c>
      <c r="E499" s="224">
        <v>4.24</v>
      </c>
      <c r="F499" s="224">
        <v>4.24</v>
      </c>
      <c r="G499" s="224"/>
      <c r="H499" s="224"/>
      <c r="I499" s="224"/>
    </row>
    <row r="500" spans="1:9" x14ac:dyDescent="0.25">
      <c r="A500" s="236">
        <v>196</v>
      </c>
      <c r="B500" s="236" t="s">
        <v>259</v>
      </c>
      <c r="C500" s="236" t="s">
        <v>317</v>
      </c>
      <c r="D500" s="224">
        <v>1.0166666666666666</v>
      </c>
      <c r="E500" s="224">
        <v>1</v>
      </c>
      <c r="F500" s="224">
        <v>1.05</v>
      </c>
      <c r="G500" s="224"/>
      <c r="H500" s="224"/>
      <c r="I500" s="224"/>
    </row>
    <row r="501" spans="1:9" x14ac:dyDescent="0.25">
      <c r="A501" s="236">
        <v>196</v>
      </c>
      <c r="B501" s="236" t="s">
        <v>319</v>
      </c>
      <c r="C501" s="236" t="s">
        <v>317</v>
      </c>
      <c r="D501" s="224">
        <v>1.5</v>
      </c>
      <c r="E501" s="224">
        <v>1.5</v>
      </c>
      <c r="F501" s="224">
        <v>1.5</v>
      </c>
      <c r="G501" s="224"/>
      <c r="H501" s="224"/>
      <c r="I501" s="224"/>
    </row>
    <row r="502" spans="1:9" x14ac:dyDescent="0.25">
      <c r="A502" s="236">
        <v>213</v>
      </c>
      <c r="B502" s="236" t="s">
        <v>259</v>
      </c>
      <c r="C502" s="236" t="s">
        <v>309</v>
      </c>
      <c r="D502" s="224">
        <v>4.25</v>
      </c>
      <c r="E502" s="224">
        <v>3.5</v>
      </c>
      <c r="F502" s="224">
        <v>5</v>
      </c>
      <c r="G502" s="224"/>
      <c r="H502" s="224"/>
      <c r="I502" s="224"/>
    </row>
    <row r="503" spans="1:9" x14ac:dyDescent="0.25">
      <c r="A503" s="236">
        <v>215</v>
      </c>
      <c r="B503" s="236" t="s">
        <v>259</v>
      </c>
      <c r="C503" s="236" t="s">
        <v>310</v>
      </c>
      <c r="D503" s="224">
        <v>6.6433333333333335</v>
      </c>
      <c r="E503" s="224">
        <v>6</v>
      </c>
      <c r="F503" s="224">
        <v>7.43</v>
      </c>
      <c r="G503" s="224"/>
      <c r="H503" s="224"/>
      <c r="I503" s="224"/>
    </row>
    <row r="504" spans="1:9" x14ac:dyDescent="0.25">
      <c r="A504" s="236">
        <v>144</v>
      </c>
      <c r="B504" s="236" t="s">
        <v>229</v>
      </c>
      <c r="C504" s="236" t="s">
        <v>244</v>
      </c>
      <c r="D504" s="224">
        <v>3</v>
      </c>
      <c r="E504" s="224">
        <v>3</v>
      </c>
      <c r="F504" s="224">
        <v>3</v>
      </c>
      <c r="G504" s="224"/>
      <c r="H504" s="224"/>
      <c r="I504" s="224"/>
    </row>
    <row r="505" spans="1:9" x14ac:dyDescent="0.25">
      <c r="A505" s="236">
        <v>144</v>
      </c>
      <c r="B505" s="236" t="s">
        <v>190</v>
      </c>
      <c r="C505" s="236" t="s">
        <v>244</v>
      </c>
      <c r="D505" s="224">
        <v>5</v>
      </c>
      <c r="E505" s="224">
        <v>5</v>
      </c>
      <c r="F505" s="224">
        <v>5</v>
      </c>
      <c r="G505" s="224"/>
      <c r="H505" s="224"/>
      <c r="I505" s="224"/>
    </row>
    <row r="506" spans="1:9" x14ac:dyDescent="0.25">
      <c r="A506" s="236">
        <v>188</v>
      </c>
      <c r="B506" s="236" t="s">
        <v>259</v>
      </c>
      <c r="C506" s="236" t="s">
        <v>320</v>
      </c>
      <c r="D506" s="224">
        <v>28.5</v>
      </c>
      <c r="E506" s="224">
        <v>28.5</v>
      </c>
      <c r="F506" s="224">
        <v>28.5</v>
      </c>
      <c r="G506" s="224"/>
      <c r="H506" s="224"/>
      <c r="I506" s="224"/>
    </row>
    <row r="507" spans="1:9" x14ac:dyDescent="0.25">
      <c r="A507" s="236">
        <v>39</v>
      </c>
      <c r="B507" s="236" t="s">
        <v>190</v>
      </c>
      <c r="C507" s="236" t="s">
        <v>77</v>
      </c>
      <c r="D507" s="224">
        <v>34</v>
      </c>
      <c r="E507" s="224">
        <v>34</v>
      </c>
      <c r="F507" s="224">
        <v>34</v>
      </c>
      <c r="G507" s="224"/>
      <c r="H507" s="224"/>
      <c r="I507" s="224"/>
    </row>
    <row r="508" spans="1:9" x14ac:dyDescent="0.25">
      <c r="A508" s="236">
        <v>74</v>
      </c>
      <c r="B508" s="236" t="s">
        <v>175</v>
      </c>
      <c r="C508" s="236" t="s">
        <v>105</v>
      </c>
      <c r="D508" s="224">
        <v>14</v>
      </c>
      <c r="E508" s="224">
        <v>14</v>
      </c>
      <c r="F508" s="224">
        <v>14</v>
      </c>
      <c r="G508" s="224"/>
      <c r="H508" s="224"/>
      <c r="I508" s="224"/>
    </row>
    <row r="509" spans="1:9" x14ac:dyDescent="0.25">
      <c r="A509" s="236">
        <v>74</v>
      </c>
      <c r="B509" s="236" t="s">
        <v>190</v>
      </c>
      <c r="C509" s="236" t="s">
        <v>105</v>
      </c>
      <c r="D509" s="224">
        <v>8</v>
      </c>
      <c r="E509" s="224">
        <v>8</v>
      </c>
      <c r="F509" s="224">
        <v>8</v>
      </c>
      <c r="G509" s="224"/>
      <c r="H509" s="224"/>
      <c r="I509" s="224"/>
    </row>
    <row r="510" spans="1:9" x14ac:dyDescent="0.25">
      <c r="A510" s="236">
        <v>74</v>
      </c>
      <c r="B510" s="236" t="s">
        <v>259</v>
      </c>
      <c r="C510" s="236" t="s">
        <v>105</v>
      </c>
      <c r="D510" s="224">
        <v>10</v>
      </c>
      <c r="E510" s="224">
        <v>10</v>
      </c>
      <c r="F510" s="224">
        <v>10</v>
      </c>
      <c r="G510" s="224"/>
      <c r="H510" s="224"/>
      <c r="I510" s="224"/>
    </row>
    <row r="511" spans="1:9" x14ac:dyDescent="0.25">
      <c r="A511" s="236">
        <v>185</v>
      </c>
      <c r="B511" s="236" t="s">
        <v>259</v>
      </c>
      <c r="C511" s="236" t="s">
        <v>321</v>
      </c>
      <c r="D511" s="224">
        <v>23</v>
      </c>
      <c r="E511" s="224">
        <v>23</v>
      </c>
      <c r="F511" s="224">
        <v>23</v>
      </c>
      <c r="G511" s="224"/>
      <c r="H511" s="224"/>
      <c r="I511" s="224"/>
    </row>
    <row r="512" spans="1:9" x14ac:dyDescent="0.25">
      <c r="A512" s="236">
        <v>83</v>
      </c>
      <c r="B512" s="236" t="s">
        <v>190</v>
      </c>
      <c r="C512" s="236" t="s">
        <v>114</v>
      </c>
      <c r="D512" s="224">
        <v>17</v>
      </c>
      <c r="E512" s="224">
        <v>17</v>
      </c>
      <c r="F512" s="224">
        <v>17</v>
      </c>
      <c r="G512" s="224"/>
      <c r="H512" s="224"/>
      <c r="I512" s="224"/>
    </row>
    <row r="513" spans="1:9" x14ac:dyDescent="0.25">
      <c r="A513" s="236">
        <v>83</v>
      </c>
      <c r="B513" s="236" t="s">
        <v>259</v>
      </c>
      <c r="C513" s="236" t="s">
        <v>114</v>
      </c>
      <c r="D513" s="224">
        <v>11</v>
      </c>
      <c r="E513" s="224">
        <v>11</v>
      </c>
      <c r="F513" s="224">
        <v>11</v>
      </c>
      <c r="G513" s="224"/>
      <c r="H513" s="224"/>
      <c r="I513" s="224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INDECAEA2311222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44908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INDECAEA2311222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44908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7">
        <f>Y7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175</v>
      </c>
      <c r="M5" s="241"/>
      <c r="N5" s="242"/>
      <c r="O5" s="109"/>
      <c r="P5" s="241" t="s">
        <v>259</v>
      </c>
      <c r="Q5" s="241"/>
      <c r="R5" s="243"/>
      <c r="S5" s="109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8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46.571428571428569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47.6875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8"/>
      <c r="L8" s="80">
        <f t="shared" si="7"/>
        <v>45.5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88.666666666666671</v>
      </c>
      <c r="H9" s="196" t="str">
        <f t="shared" si="4"/>
        <v>↓</v>
      </c>
      <c r="I9" s="197">
        <f t="shared" si="5"/>
        <v>-0.6666666666666714</v>
      </c>
      <c r="J9" s="198">
        <f t="shared" si="6"/>
        <v>-7.5187969924812564E-3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92</v>
      </c>
      <c r="U9" s="80">
        <f t="shared" si="14"/>
        <v>92</v>
      </c>
      <c r="V9" s="80">
        <f t="shared" si="15"/>
        <v>92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88.6</v>
      </c>
      <c r="E10" s="80">
        <f t="shared" si="1"/>
        <v>85</v>
      </c>
      <c r="F10" s="80">
        <f t="shared" si="2"/>
        <v>90</v>
      </c>
      <c r="G10" s="80">
        <f t="shared" si="3"/>
        <v>88.266666666666666</v>
      </c>
      <c r="H10" s="196" t="str">
        <f t="shared" si="4"/>
        <v>↑</v>
      </c>
      <c r="I10" s="197">
        <f t="shared" si="5"/>
        <v>0.3333333333333286</v>
      </c>
      <c r="J10" s="198">
        <f t="shared" si="6"/>
        <v>3.776435045317167E-3</v>
      </c>
      <c r="K10" s="238"/>
      <c r="L10" s="80">
        <f t="shared" si="7"/>
        <v>88.8</v>
      </c>
      <c r="M10" s="80">
        <f t="shared" si="8"/>
        <v>88</v>
      </c>
      <c r="N10" s="80">
        <f t="shared" si="9"/>
        <v>90</v>
      </c>
      <c r="O10" s="81"/>
      <c r="P10" s="80">
        <f t="shared" si="10"/>
        <v>96.428571428571431</v>
      </c>
      <c r="Q10" s="80">
        <f t="shared" si="11"/>
        <v>90</v>
      </c>
      <c r="R10" s="80">
        <f t="shared" si="12"/>
        <v>100</v>
      </c>
      <c r="S10" s="81"/>
      <c r="T10" s="80">
        <f t="shared" si="13"/>
        <v>97.285714285714292</v>
      </c>
      <c r="U10" s="80">
        <f t="shared" si="14"/>
        <v>95</v>
      </c>
      <c r="V10" s="80">
        <f t="shared" si="15"/>
        <v>100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85.5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-0.1666666666666714</v>
      </c>
      <c r="J11" s="198">
        <f t="shared" si="6"/>
        <v>-1.9455252918288489E-3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84.222222222222229</v>
      </c>
      <c r="E12" s="80">
        <f t="shared" si="1"/>
        <v>82</v>
      </c>
      <c r="F12" s="80">
        <f t="shared" si="2"/>
        <v>85</v>
      </c>
      <c r="G12" s="80">
        <f t="shared" si="3"/>
        <v>83.454545454545453</v>
      </c>
      <c r="H12" s="196" t="str">
        <f t="shared" si="4"/>
        <v>↑</v>
      </c>
      <c r="I12" s="197">
        <f t="shared" si="5"/>
        <v>0.76767676767677528</v>
      </c>
      <c r="J12" s="198">
        <f t="shared" si="6"/>
        <v>9.1987412248851069E-3</v>
      </c>
      <c r="K12" s="238"/>
      <c r="L12" s="80">
        <f t="shared" si="7"/>
        <v>84.4</v>
      </c>
      <c r="M12" s="80">
        <f t="shared" si="8"/>
        <v>83</v>
      </c>
      <c r="N12" s="80">
        <f t="shared" si="9"/>
        <v>85</v>
      </c>
      <c r="O12" s="81"/>
      <c r="P12" s="80">
        <f t="shared" si="10"/>
        <v>89.4</v>
      </c>
      <c r="Q12" s="80">
        <f t="shared" si="11"/>
        <v>85</v>
      </c>
      <c r="R12" s="80">
        <f t="shared" si="12"/>
        <v>95</v>
      </c>
      <c r="S12" s="81"/>
      <c r="T12" s="80">
        <f t="shared" si="13"/>
        <v>96.375</v>
      </c>
      <c r="U12" s="80">
        <f t="shared" si="14"/>
        <v>92</v>
      </c>
      <c r="V12" s="80">
        <f t="shared" si="15"/>
        <v>100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120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8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28.681818181818183</v>
      </c>
      <c r="E15" s="80">
        <f t="shared" si="1"/>
        <v>27</v>
      </c>
      <c r="F15" s="80">
        <f t="shared" si="2"/>
        <v>30</v>
      </c>
      <c r="G15" s="80">
        <f t="shared" si="3"/>
        <v>28.35483870967742</v>
      </c>
      <c r="H15" s="196" t="str">
        <f t="shared" ref="H15:H16" si="16">IF(D15="n.d.","",IF(G15="n.d.","",IF(D15=G15,"=",IF(D15&gt;G15,"↑","↓"))))</f>
        <v>↑</v>
      </c>
      <c r="I15" s="197">
        <f t="shared" si="5"/>
        <v>0.32697947214076351</v>
      </c>
      <c r="J15" s="198">
        <f t="shared" si="6"/>
        <v>1.1531699245009863E-2</v>
      </c>
      <c r="K15" s="82"/>
      <c r="L15" s="80">
        <f t="shared" si="7"/>
        <v>27.8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31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30.318181818181817</v>
      </c>
      <c r="U15" s="80">
        <f t="shared" si="14"/>
        <v>29</v>
      </c>
      <c r="V15" s="80">
        <f t="shared" si="15"/>
        <v>32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27.166666666666668</v>
      </c>
      <c r="E16" s="80">
        <f t="shared" si="1"/>
        <v>25</v>
      </c>
      <c r="F16" s="80">
        <f t="shared" si="2"/>
        <v>30</v>
      </c>
      <c r="G16" s="80">
        <f t="shared" si="3"/>
        <v>27.7</v>
      </c>
      <c r="H16" s="196" t="str">
        <f t="shared" si="16"/>
        <v>↓</v>
      </c>
      <c r="I16" s="197">
        <f t="shared" si="5"/>
        <v>-0.53333333333333144</v>
      </c>
      <c r="J16" s="198">
        <f t="shared" si="6"/>
        <v>-1.9253910950661784E-2</v>
      </c>
      <c r="K16" s="82"/>
      <c r="L16" s="80">
        <f t="shared" si="7"/>
        <v>23.6</v>
      </c>
      <c r="M16" s="80">
        <f t="shared" si="8"/>
        <v>22</v>
      </c>
      <c r="N16" s="80">
        <f t="shared" si="9"/>
        <v>24</v>
      </c>
      <c r="O16" s="81"/>
      <c r="P16" s="80">
        <f t="shared" si="10"/>
        <v>31.285714285714285</v>
      </c>
      <c r="Q16" s="80">
        <f t="shared" si="11"/>
        <v>28</v>
      </c>
      <c r="R16" s="80">
        <f t="shared" si="12"/>
        <v>35</v>
      </c>
      <c r="S16" s="81"/>
      <c r="T16" s="80">
        <f t="shared" si="13"/>
        <v>28.545454545454547</v>
      </c>
      <c r="U16" s="80">
        <f t="shared" si="14"/>
        <v>25</v>
      </c>
      <c r="V16" s="80">
        <f t="shared" si="15"/>
        <v>32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INDECAEA2311222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44908</v>
      </c>
      <c r="B24" s="237">
        <f>Y7</f>
        <v>44908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tr">
        <f>+L5</f>
        <v>SONSONATE</v>
      </c>
      <c r="M26" s="241"/>
      <c r="N26" s="242"/>
      <c r="O26" s="109"/>
      <c r="P26" s="241" t="str">
        <f>+P5</f>
        <v>USULUTAN</v>
      </c>
      <c r="Q26" s="241"/>
      <c r="R26" s="243"/>
      <c r="S26" s="109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13/dic</v>
      </c>
      <c r="E27" s="113" t="s">
        <v>0</v>
      </c>
      <c r="F27" s="113" t="s">
        <v>1</v>
      </c>
      <c r="G27" s="114" t="str">
        <f>CONCATENATE(Y26," ",TEXT(Z29,"dd/mmm"))</f>
        <v>Promedio 12/dic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8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0.5357142857142857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0.55499999999999994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44908</v>
      </c>
      <c r="Z28" s="22">
        <f>+Y28</f>
        <v>44908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8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44907</v>
      </c>
      <c r="Z29" s="22">
        <f>+Y29</f>
        <v>44907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8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1.0583333333333333</v>
      </c>
      <c r="E31" s="145">
        <f t="shared" si="18"/>
        <v>1</v>
      </c>
      <c r="F31" s="145">
        <f t="shared" si="19"/>
        <v>1.1000000000000001</v>
      </c>
      <c r="G31" s="145">
        <f t="shared" si="20"/>
        <v>1.0333333333333334</v>
      </c>
      <c r="H31" s="145" t="str">
        <f t="shared" si="21"/>
        <v>↑</v>
      </c>
      <c r="I31" s="145">
        <f t="shared" si="22"/>
        <v>2.4999999999999911E-2</v>
      </c>
      <c r="J31" s="198">
        <f t="shared" si="23"/>
        <v>2.4193548387096687E-2</v>
      </c>
      <c r="K31" s="238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1.1375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1.1777777777777778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8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0.96666666666666667</v>
      </c>
      <c r="E33" s="145">
        <f t="shared" si="18"/>
        <v>0.9</v>
      </c>
      <c r="F33" s="145">
        <f t="shared" si="19"/>
        <v>1</v>
      </c>
      <c r="G33" s="145">
        <f t="shared" si="20"/>
        <v>0.93333333333333346</v>
      </c>
      <c r="H33" s="145" t="str">
        <f t="shared" si="21"/>
        <v>↑</v>
      </c>
      <c r="I33" s="145">
        <f t="shared" si="22"/>
        <v>3.3333333333333215E-2</v>
      </c>
      <c r="J33" s="198">
        <f t="shared" si="23"/>
        <v>3.571428571428558E-2</v>
      </c>
      <c r="K33" s="238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1.05</v>
      </c>
      <c r="Q33" s="145">
        <f t="shared" si="27"/>
        <v>0.95</v>
      </c>
      <c r="R33" s="145">
        <f t="shared" si="28"/>
        <v>1.1000000000000001</v>
      </c>
      <c r="S33" s="182"/>
      <c r="T33" s="145">
        <f t="shared" si="29"/>
        <v>1.1549999999999998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8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1.8199999999999998</v>
      </c>
      <c r="Q34" s="145">
        <f t="shared" si="27"/>
        <v>1.5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8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>
        <f t="shared" si="26"/>
        <v>1</v>
      </c>
      <c r="Q35" s="145">
        <f t="shared" si="27"/>
        <v>1</v>
      </c>
      <c r="R35" s="145">
        <f t="shared" si="28"/>
        <v>1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0.38636363636363635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0.34545454545454546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0.39999999999999997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0.35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0.39285714285714285</v>
      </c>
      <c r="Q37" s="145">
        <f t="shared" si="27"/>
        <v>0.35</v>
      </c>
      <c r="R37" s="145">
        <f t="shared" si="28"/>
        <v>0.4</v>
      </c>
      <c r="S37" s="182"/>
      <c r="T37" s="145">
        <f t="shared" si="29"/>
        <v>0.33181818181818179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INDECAEA2311222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7">
        <f>AC7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172</v>
      </c>
      <c r="M5" s="241"/>
      <c r="N5" s="242"/>
      <c r="O5" s="109"/>
      <c r="P5" s="241" t="s">
        <v>183</v>
      </c>
      <c r="Q5" s="241"/>
      <c r="R5" s="243"/>
      <c r="S5" s="109"/>
      <c r="T5" s="241" t="s">
        <v>173</v>
      </c>
      <c r="U5" s="241"/>
      <c r="V5" s="243"/>
      <c r="W5" s="202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13/dic</v>
      </c>
      <c r="E6" s="113" t="s">
        <v>0</v>
      </c>
      <c r="F6" s="113" t="s">
        <v>1</v>
      </c>
      <c r="G6" s="114" t="str">
        <f>CONCATENATE(AC5," ",TEXT(AD8,"dd/mmm"))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8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44908</v>
      </c>
      <c r="AD7" s="22">
        <f>+AC7</f>
        <v>44908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8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44907</v>
      </c>
      <c r="AD8" s="22">
        <f>+AC8</f>
        <v>44907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88.666666666666671</v>
      </c>
      <c r="H9" s="196" t="str">
        <f t="shared" si="4"/>
        <v>↓</v>
      </c>
      <c r="I9" s="197">
        <f t="shared" si="5"/>
        <v>-0.6666666666666714</v>
      </c>
      <c r="J9" s="229">
        <f t="shared" si="6"/>
        <v>-7.5187969924812564E-3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88.6</v>
      </c>
      <c r="E10" s="80">
        <f t="shared" si="1"/>
        <v>85</v>
      </c>
      <c r="F10" s="80">
        <f t="shared" si="2"/>
        <v>90</v>
      </c>
      <c r="G10" s="80">
        <f t="shared" si="3"/>
        <v>88.266666666666666</v>
      </c>
      <c r="H10" s="196" t="str">
        <f t="shared" si="4"/>
        <v>↑</v>
      </c>
      <c r="I10" s="197">
        <f t="shared" si="5"/>
        <v>0.3333333333333286</v>
      </c>
      <c r="J10" s="229">
        <f t="shared" si="6"/>
        <v>3.776435045317167E-3</v>
      </c>
      <c r="K10" s="238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85.5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-0.1666666666666714</v>
      </c>
      <c r="J11" s="229">
        <f t="shared" si="6"/>
        <v>-1.9455252918288489E-3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84.222222222222229</v>
      </c>
      <c r="E12" s="80">
        <f t="shared" si="1"/>
        <v>82</v>
      </c>
      <c r="F12" s="80">
        <f t="shared" si="2"/>
        <v>85</v>
      </c>
      <c r="G12" s="80">
        <f t="shared" si="3"/>
        <v>83.454545454545453</v>
      </c>
      <c r="H12" s="196" t="str">
        <f t="shared" si="4"/>
        <v>↑</v>
      </c>
      <c r="I12" s="197">
        <f t="shared" si="5"/>
        <v>0.76767676767677528</v>
      </c>
      <c r="J12" s="229">
        <f t="shared" si="6"/>
        <v>9.1987412248851069E-3</v>
      </c>
      <c r="K12" s="238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8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28.681818181818183</v>
      </c>
      <c r="E15" s="80">
        <f t="shared" si="1"/>
        <v>27</v>
      </c>
      <c r="F15" s="80">
        <f t="shared" si="2"/>
        <v>30</v>
      </c>
      <c r="G15" s="80">
        <f t="shared" si="3"/>
        <v>28.35483870967742</v>
      </c>
      <c r="H15" s="196" t="str">
        <f t="shared" si="4"/>
        <v>↑</v>
      </c>
      <c r="I15" s="197">
        <f t="shared" si="5"/>
        <v>0.32697947214076351</v>
      </c>
      <c r="J15" s="229">
        <f t="shared" si="6"/>
        <v>1.1531699245009863E-2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27.166666666666668</v>
      </c>
      <c r="E16" s="80">
        <f t="shared" si="1"/>
        <v>25</v>
      </c>
      <c r="F16" s="80">
        <f t="shared" si="2"/>
        <v>30</v>
      </c>
      <c r="G16" s="80">
        <f t="shared" si="3"/>
        <v>27.7</v>
      </c>
      <c r="H16" s="196" t="str">
        <f t="shared" si="4"/>
        <v>↓</v>
      </c>
      <c r="I16" s="197">
        <f t="shared" si="5"/>
        <v>-0.53333333333333144</v>
      </c>
      <c r="J16" s="229">
        <f t="shared" si="6"/>
        <v>-1.9253910950661784E-2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INDECAEA2311222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44908</v>
      </c>
      <c r="B24" s="237">
        <f>AC7</f>
        <v>44908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">
        <v>172</v>
      </c>
      <c r="M26" s="241"/>
      <c r="N26" s="242"/>
      <c r="O26" s="109"/>
      <c r="P26" s="241" t="s">
        <v>183</v>
      </c>
      <c r="Q26" s="241"/>
      <c r="R26" s="243"/>
      <c r="S26" s="109"/>
      <c r="T26" s="241" t="str">
        <f>+T5</f>
        <v>SAN VICENTE</v>
      </c>
      <c r="U26" s="241"/>
      <c r="V26" s="243"/>
      <c r="W26" s="202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13/dic</v>
      </c>
      <c r="E27" s="113" t="s">
        <v>0</v>
      </c>
      <c r="F27" s="113" t="s">
        <v>1</v>
      </c>
      <c r="G27" s="114" t="str">
        <f>CONCATENATE(AC26," ",TEXT(AD29,"dd/mmm"))</f>
        <v>Promedio 12/dic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8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44908</v>
      </c>
      <c r="AD28" s="22">
        <f>+AC28</f>
        <v>44908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8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44907</v>
      </c>
      <c r="AD29" s="22">
        <f>+AC29</f>
        <v>44907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8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1.0583333333333333</v>
      </c>
      <c r="E31" s="145">
        <f t="shared" si="20"/>
        <v>1</v>
      </c>
      <c r="F31" s="145">
        <f t="shared" si="21"/>
        <v>1.1000000000000001</v>
      </c>
      <c r="G31" s="145">
        <f t="shared" si="22"/>
        <v>1.0333333333333334</v>
      </c>
      <c r="H31" s="145" t="str">
        <f t="shared" si="23"/>
        <v>↑</v>
      </c>
      <c r="I31" s="145">
        <f t="shared" si="24"/>
        <v>2.4999999999999911E-2</v>
      </c>
      <c r="J31" s="229">
        <f t="shared" si="25"/>
        <v>2.4193548387096687E-2</v>
      </c>
      <c r="K31" s="238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8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0.96666666666666667</v>
      </c>
      <c r="E33" s="145">
        <f t="shared" si="20"/>
        <v>0.9</v>
      </c>
      <c r="F33" s="145">
        <f t="shared" si="21"/>
        <v>1</v>
      </c>
      <c r="G33" s="145">
        <f t="shared" si="22"/>
        <v>0.93333333333333346</v>
      </c>
      <c r="H33" s="145" t="str">
        <f t="shared" si="23"/>
        <v>↑</v>
      </c>
      <c r="I33" s="145">
        <f t="shared" si="24"/>
        <v>3.3333333333333215E-2</v>
      </c>
      <c r="J33" s="229">
        <f t="shared" si="25"/>
        <v>3.571428571428558E-2</v>
      </c>
      <c r="K33" s="238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8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8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0.39999999999999997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7">
        <f>Y7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4"/>
      <c r="L7" s="125">
        <f t="shared" ref="L7:L38" si="7">IF(ISERROR(VLOOKUP(CONCATENATE(A7,$L$5),sansalvador,5,FALSE)),"n.d.",VLOOKUP(CONCATENATE(A7,$L$5),sansalvador,5,FALSE))</f>
        <v>12.25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4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58.75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-4.2553191489361701E-2</v>
      </c>
      <c r="K9" s="244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13.571428571428571</v>
      </c>
      <c r="E10" s="125">
        <f t="shared" si="1"/>
        <v>13</v>
      </c>
      <c r="F10" s="125">
        <f t="shared" si="2"/>
        <v>14</v>
      </c>
      <c r="G10" s="125">
        <f t="shared" si="3"/>
        <v>13.75</v>
      </c>
      <c r="H10" s="199" t="str">
        <f t="shared" si="4"/>
        <v>↓</v>
      </c>
      <c r="I10" s="200">
        <f t="shared" si="5"/>
        <v>-0.17857142857142883</v>
      </c>
      <c r="J10" s="201">
        <f t="shared" si="6"/>
        <v>-1.2987012987013005E-2</v>
      </c>
      <c r="K10" s="244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15</v>
      </c>
      <c r="U10" s="125">
        <f t="shared" si="14"/>
        <v>15</v>
      </c>
      <c r="V10" s="125">
        <f t="shared" si="15"/>
        <v>15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4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38</v>
      </c>
      <c r="Q11" s="125">
        <f t="shared" si="11"/>
        <v>38</v>
      </c>
      <c r="R11" s="125">
        <f t="shared" si="12"/>
        <v>38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4"/>
      <c r="L12" s="125">
        <f t="shared" si="7"/>
        <v>10.666666666666666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9.8333333333333339</v>
      </c>
      <c r="E13" s="125">
        <f t="shared" si="1"/>
        <v>9</v>
      </c>
      <c r="F13" s="125">
        <f t="shared" si="2"/>
        <v>10</v>
      </c>
      <c r="G13" s="125">
        <f t="shared" si="3"/>
        <v>10</v>
      </c>
      <c r="H13" s="199" t="str">
        <f t="shared" si="4"/>
        <v>↓</v>
      </c>
      <c r="I13" s="200">
        <f t="shared" si="5"/>
        <v>-0.16666666666666607</v>
      </c>
      <c r="J13" s="201">
        <f t="shared" si="6"/>
        <v>-1.6666666666666607E-2</v>
      </c>
      <c r="K13" s="244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7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4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14.5</v>
      </c>
      <c r="E16" s="125">
        <f t="shared" si="1"/>
        <v>14</v>
      </c>
      <c r="F16" s="125">
        <f t="shared" si="2"/>
        <v>15</v>
      </c>
      <c r="G16" s="125">
        <f t="shared" si="3"/>
        <v>14.5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15.5</v>
      </c>
      <c r="M16" s="127">
        <f t="shared" si="8"/>
        <v>15</v>
      </c>
      <c r="N16" s="127">
        <f t="shared" si="9"/>
        <v>16</v>
      </c>
      <c r="O16" s="126"/>
      <c r="P16" s="126">
        <f t="shared" si="10"/>
        <v>18.8</v>
      </c>
      <c r="Q16" s="126">
        <f t="shared" si="11"/>
        <v>18</v>
      </c>
      <c r="R16" s="126">
        <f t="shared" si="12"/>
        <v>20</v>
      </c>
      <c r="S16" s="126"/>
      <c r="T16" s="126">
        <f t="shared" si="13"/>
        <v>19</v>
      </c>
      <c r="U16" s="126">
        <f t="shared" si="14"/>
        <v>18</v>
      </c>
      <c r="V16" s="126">
        <f t="shared" si="15"/>
        <v>20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12.5</v>
      </c>
      <c r="E17" s="125">
        <f t="shared" si="1"/>
        <v>12</v>
      </c>
      <c r="F17" s="125">
        <f t="shared" si="2"/>
        <v>13</v>
      </c>
      <c r="G17" s="125">
        <f t="shared" si="3"/>
        <v>12.75</v>
      </c>
      <c r="H17" s="199" t="str">
        <f t="shared" si="16"/>
        <v>↓</v>
      </c>
      <c r="I17" s="200">
        <f t="shared" si="17"/>
        <v>-0.25</v>
      </c>
      <c r="J17" s="201">
        <f t="shared" si="18"/>
        <v>-1.9607843137254902E-2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21.125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24.8</v>
      </c>
      <c r="Q18" s="126">
        <f t="shared" si="11"/>
        <v>24</v>
      </c>
      <c r="R18" s="126">
        <f t="shared" si="12"/>
        <v>25</v>
      </c>
      <c r="S18" s="126"/>
      <c r="T18" s="126">
        <f t="shared" si="13"/>
        <v>26</v>
      </c>
      <c r="U18" s="126">
        <f t="shared" si="14"/>
        <v>26</v>
      </c>
      <c r="V18" s="126">
        <f t="shared" si="15"/>
        <v>26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18</v>
      </c>
      <c r="H19" s="199" t="str">
        <f t="shared" si="16"/>
        <v>↑</v>
      </c>
      <c r="I19" s="200">
        <f t="shared" si="17"/>
        <v>2</v>
      </c>
      <c r="J19" s="201">
        <f t="shared" si="18"/>
        <v>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21.333333333333332</v>
      </c>
      <c r="Q19" s="126">
        <f t="shared" si="11"/>
        <v>20</v>
      </c>
      <c r="R19" s="126">
        <f t="shared" si="12"/>
        <v>24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23.6</v>
      </c>
      <c r="E20" s="125">
        <f t="shared" si="1"/>
        <v>22</v>
      </c>
      <c r="F20" s="125">
        <f t="shared" si="2"/>
        <v>25</v>
      </c>
      <c r="G20" s="125">
        <f t="shared" si="3"/>
        <v>25</v>
      </c>
      <c r="H20" s="199" t="str">
        <f t="shared" si="16"/>
        <v>↓</v>
      </c>
      <c r="I20" s="200">
        <f t="shared" si="17"/>
        <v>-1.3999999999999986</v>
      </c>
      <c r="J20" s="201">
        <f t="shared" si="18"/>
        <v>-5.5999999999999946E-2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32.666666666666664</v>
      </c>
      <c r="Q20" s="126">
        <f t="shared" si="11"/>
        <v>25</v>
      </c>
      <c r="R20" s="126">
        <f t="shared" si="12"/>
        <v>38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20</v>
      </c>
      <c r="H21" s="199" t="str">
        <f t="shared" si="16"/>
        <v>↑</v>
      </c>
      <c r="I21" s="200">
        <f t="shared" si="17"/>
        <v>2</v>
      </c>
      <c r="J21" s="201">
        <f t="shared" si="18"/>
        <v>0.1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25.666666666666668</v>
      </c>
      <c r="Q21" s="126">
        <f t="shared" si="11"/>
        <v>25</v>
      </c>
      <c r="R21" s="126">
        <f t="shared" si="12"/>
        <v>26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16</v>
      </c>
      <c r="E22" s="125">
        <f t="shared" si="1"/>
        <v>16</v>
      </c>
      <c r="F22" s="125">
        <f t="shared" si="2"/>
        <v>16</v>
      </c>
      <c r="G22" s="125">
        <f t="shared" si="3"/>
        <v>15.857142857142858</v>
      </c>
      <c r="H22" s="199" t="str">
        <f t="shared" si="16"/>
        <v>↑</v>
      </c>
      <c r="I22" s="200">
        <f t="shared" si="17"/>
        <v>0.14285714285714235</v>
      </c>
      <c r="J22" s="201">
        <f t="shared" si="18"/>
        <v>9.009009009008976E-3</v>
      </c>
      <c r="K22" s="127"/>
      <c r="L22" s="127">
        <f t="shared" si="7"/>
        <v>15.25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15.333333333333334</v>
      </c>
      <c r="Q22" s="126">
        <f t="shared" si="11"/>
        <v>14</v>
      </c>
      <c r="R22" s="126">
        <f t="shared" si="12"/>
        <v>18</v>
      </c>
      <c r="S22" s="126"/>
      <c r="T22" s="126">
        <f t="shared" si="13"/>
        <v>13</v>
      </c>
      <c r="U22" s="126">
        <f t="shared" si="14"/>
        <v>13</v>
      </c>
      <c r="V22" s="126">
        <f t="shared" si="15"/>
        <v>13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17.333333333333332</v>
      </c>
      <c r="Q23" s="126">
        <f t="shared" si="11"/>
        <v>16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24</v>
      </c>
      <c r="E25" s="125">
        <f t="shared" si="1"/>
        <v>24</v>
      </c>
      <c r="F25" s="125">
        <f t="shared" si="2"/>
        <v>24</v>
      </c>
      <c r="G25" s="125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60</v>
      </c>
      <c r="E26" s="125">
        <f t="shared" si="1"/>
        <v>60</v>
      </c>
      <c r="F26" s="125">
        <f t="shared" si="2"/>
        <v>60</v>
      </c>
      <c r="G26" s="125">
        <f t="shared" si="3"/>
        <v>60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48</v>
      </c>
      <c r="Q26" s="126">
        <f t="shared" si="11"/>
        <v>48</v>
      </c>
      <c r="R26" s="126">
        <f t="shared" si="12"/>
        <v>48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9.4</v>
      </c>
      <c r="Q27" s="126">
        <f t="shared" si="11"/>
        <v>8</v>
      </c>
      <c r="R27" s="126">
        <f t="shared" si="12"/>
        <v>10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22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27.5</v>
      </c>
      <c r="U29" s="126">
        <f t="shared" si="14"/>
        <v>27</v>
      </c>
      <c r="V29" s="126">
        <f t="shared" si="15"/>
        <v>28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8.75</v>
      </c>
      <c r="E30" s="125">
        <f t="shared" si="1"/>
        <v>8</v>
      </c>
      <c r="F30" s="125">
        <f t="shared" si="2"/>
        <v>9</v>
      </c>
      <c r="G30" s="125">
        <f t="shared" si="3"/>
        <v>9</v>
      </c>
      <c r="H30" s="199" t="str">
        <f t="shared" si="16"/>
        <v>↓</v>
      </c>
      <c r="I30" s="200">
        <f t="shared" si="17"/>
        <v>-0.25</v>
      </c>
      <c r="J30" s="201">
        <f t="shared" si="18"/>
        <v>-2.7777777777777776E-2</v>
      </c>
      <c r="K30" s="127"/>
      <c r="L30" s="127">
        <f t="shared" si="7"/>
        <v>9.5</v>
      </c>
      <c r="M30" s="127">
        <f t="shared" si="8"/>
        <v>9</v>
      </c>
      <c r="N30" s="127">
        <f t="shared" si="9"/>
        <v>10</v>
      </c>
      <c r="O30" s="126"/>
      <c r="P30" s="126">
        <f t="shared" si="10"/>
        <v>11.75</v>
      </c>
      <c r="Q30" s="126">
        <f t="shared" si="11"/>
        <v>11</v>
      </c>
      <c r="R30" s="126">
        <f t="shared" si="12"/>
        <v>13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>
        <f t="shared" si="13"/>
        <v>130</v>
      </c>
      <c r="U33" s="126">
        <f t="shared" si="14"/>
        <v>130</v>
      </c>
      <c r="V33" s="126">
        <f t="shared" si="15"/>
        <v>130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110</v>
      </c>
      <c r="Q34" s="126">
        <f t="shared" si="11"/>
        <v>100</v>
      </c>
      <c r="R34" s="126">
        <f t="shared" si="12"/>
        <v>120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50.375</v>
      </c>
      <c r="E36" s="125">
        <f t="shared" si="1"/>
        <v>50</v>
      </c>
      <c r="F36" s="125">
        <f t="shared" si="2"/>
        <v>51</v>
      </c>
      <c r="G36" s="125">
        <f t="shared" si="3"/>
        <v>50.111111111111114</v>
      </c>
      <c r="H36" s="199" t="str">
        <f t="shared" si="16"/>
        <v>↑</v>
      </c>
      <c r="I36" s="200">
        <f t="shared" si="17"/>
        <v>0.26388888888888573</v>
      </c>
      <c r="J36" s="201">
        <f t="shared" si="18"/>
        <v>5.2660753880265443E-3</v>
      </c>
      <c r="K36" s="127"/>
      <c r="L36" s="127">
        <f t="shared" si="7"/>
        <v>47.25</v>
      </c>
      <c r="M36" s="127">
        <f t="shared" si="8"/>
        <v>46</v>
      </c>
      <c r="N36" s="127">
        <f t="shared" si="9"/>
        <v>48</v>
      </c>
      <c r="O36" s="126"/>
      <c r="P36" s="126">
        <f t="shared" si="10"/>
        <v>51</v>
      </c>
      <c r="Q36" s="126">
        <f t="shared" si="11"/>
        <v>50</v>
      </c>
      <c r="R36" s="126">
        <f t="shared" si="12"/>
        <v>54</v>
      </c>
      <c r="S36" s="126"/>
      <c r="T36" s="126">
        <f t="shared" si="13"/>
        <v>51</v>
      </c>
      <c r="U36" s="126">
        <f t="shared" si="14"/>
        <v>50</v>
      </c>
      <c r="V36" s="126">
        <f t="shared" si="15"/>
        <v>52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48.25</v>
      </c>
      <c r="E37" s="125">
        <f t="shared" si="1"/>
        <v>48</v>
      </c>
      <c r="F37" s="125">
        <f t="shared" si="2"/>
        <v>49</v>
      </c>
      <c r="G37" s="125">
        <f t="shared" si="3"/>
        <v>48.111111111111114</v>
      </c>
      <c r="H37" s="199" t="str">
        <f t="shared" si="16"/>
        <v>↑</v>
      </c>
      <c r="I37" s="200">
        <f t="shared" si="17"/>
        <v>0.13888888888888573</v>
      </c>
      <c r="J37" s="201">
        <f t="shared" si="18"/>
        <v>2.88683602771356E-3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22</v>
      </c>
      <c r="E38" s="125">
        <f t="shared" si="1"/>
        <v>22</v>
      </c>
      <c r="F38" s="125">
        <f t="shared" si="2"/>
        <v>22</v>
      </c>
      <c r="G38" s="125">
        <f t="shared" si="3"/>
        <v>25</v>
      </c>
      <c r="H38" s="199" t="str">
        <f t="shared" si="16"/>
        <v>↓</v>
      </c>
      <c r="I38" s="200">
        <f t="shared" si="17"/>
        <v>-3</v>
      </c>
      <c r="J38" s="201">
        <f t="shared" si="18"/>
        <v>-0.12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25.75</v>
      </c>
      <c r="Q38" s="126">
        <f t="shared" si="11"/>
        <v>22</v>
      </c>
      <c r="R38" s="126">
        <f t="shared" si="12"/>
        <v>30</v>
      </c>
      <c r="S38" s="126"/>
      <c r="T38" s="126">
        <f t="shared" si="13"/>
        <v>22</v>
      </c>
      <c r="U38" s="126">
        <f t="shared" si="14"/>
        <v>20</v>
      </c>
      <c r="V38" s="126">
        <f t="shared" si="15"/>
        <v>24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20</v>
      </c>
      <c r="E39" s="125">
        <f t="shared" ref="E39:E55" si="20">IF( ISERROR(VLOOKUP(CONCATENATE(A39,"TIENDONA"),sansalvador,6,FALSE)),"n.d.",VLOOKUP(CONCATENATE(A39,"TIENDONA"),sansalvador,6,FALSE))</f>
        <v>20</v>
      </c>
      <c r="F39" s="125">
        <f t="shared" ref="F39:F55" si="21">IF( ISERROR(VLOOKUP(CONCATENATE(A39,"TIENDONA"),sansalvador,7,FALSE)),"n.d.",VLOOKUP(CONCATENATE(A39,"TIENDONA"),sansalvador,7,FALSE))</f>
        <v>20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-3</v>
      </c>
      <c r="J39" s="201">
        <f t="shared" si="18"/>
        <v>-0.13043478260869565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21</v>
      </c>
      <c r="Q39" s="126">
        <f t="shared" ref="Q39:Q55" si="27">IF(ISERROR(VLOOKUP(CONCATENATE(A39,$P$5),sansalvador,6,FALSE)),"n.d.",VLOOKUP(CONCATENATE(A39,$P$5),sansalvador,6,FALSE))</f>
        <v>20</v>
      </c>
      <c r="R39" s="126">
        <f t="shared" ref="R39:R55" si="28">IF(ISERROR(VLOOKUP(CONCATENATE(A39,$P$5),sansalvador,7,FALSE)),"n.d.",VLOOKUP(CONCATENATE(A39,$P$5),sansalvador,7,FALSE))</f>
        <v>22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16</v>
      </c>
      <c r="H40" s="199" t="str">
        <f t="shared" si="16"/>
        <v>↓</v>
      </c>
      <c r="I40" s="200">
        <f t="shared" si="17"/>
        <v>-2</v>
      </c>
      <c r="J40" s="201">
        <f t="shared" si="18"/>
        <v>-0.125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14</v>
      </c>
      <c r="H41" s="199" t="str">
        <f t="shared" si="16"/>
        <v>↓</v>
      </c>
      <c r="I41" s="200">
        <f t="shared" si="17"/>
        <v>-2</v>
      </c>
      <c r="J41" s="201">
        <f t="shared" si="18"/>
        <v>-0.14285714285714285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20</v>
      </c>
      <c r="Q41" s="126">
        <f t="shared" si="27"/>
        <v>20</v>
      </c>
      <c r="R41" s="126">
        <f t="shared" si="28"/>
        <v>20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11.5</v>
      </c>
      <c r="U42" s="126">
        <f t="shared" si="30"/>
        <v>11</v>
      </c>
      <c r="V42" s="126">
        <f t="shared" si="31"/>
        <v>12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21.333333333333332</v>
      </c>
      <c r="E43" s="125">
        <f t="shared" si="20"/>
        <v>20</v>
      </c>
      <c r="F43" s="125">
        <f t="shared" si="21"/>
        <v>22</v>
      </c>
      <c r="G43" s="125">
        <f t="shared" si="22"/>
        <v>25</v>
      </c>
      <c r="H43" s="199" t="str">
        <f t="shared" si="16"/>
        <v>↓</v>
      </c>
      <c r="I43" s="200">
        <f t="shared" si="17"/>
        <v>-3.6666666666666679</v>
      </c>
      <c r="J43" s="201">
        <f t="shared" si="18"/>
        <v>-0.14666666666666672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>
        <f t="shared" si="29"/>
        <v>25</v>
      </c>
      <c r="U43" s="126">
        <f t="shared" si="30"/>
        <v>25</v>
      </c>
      <c r="V43" s="126">
        <f t="shared" si="31"/>
        <v>25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80</v>
      </c>
      <c r="E44" s="125">
        <f t="shared" si="20"/>
        <v>80</v>
      </c>
      <c r="F44" s="125">
        <f t="shared" si="21"/>
        <v>80</v>
      </c>
      <c r="G44" s="125">
        <f t="shared" si="22"/>
        <v>100</v>
      </c>
      <c r="H44" s="199" t="str">
        <f t="shared" si="16"/>
        <v>↓</v>
      </c>
      <c r="I44" s="200">
        <f t="shared" si="17"/>
        <v>-20</v>
      </c>
      <c r="J44" s="201">
        <f t="shared" si="18"/>
        <v>-0.2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13</v>
      </c>
      <c r="H45" s="199" t="str">
        <f t="shared" si="16"/>
        <v>↓</v>
      </c>
      <c r="I45" s="200">
        <f t="shared" si="17"/>
        <v>-1</v>
      </c>
      <c r="J45" s="201">
        <f t="shared" si="18"/>
        <v>-7.6923076923076927E-2</v>
      </c>
      <c r="K45" s="127"/>
      <c r="L45" s="127">
        <f t="shared" si="23"/>
        <v>14.25</v>
      </c>
      <c r="M45" s="127">
        <f t="shared" si="24"/>
        <v>14</v>
      </c>
      <c r="N45" s="127">
        <f t="shared" si="25"/>
        <v>15</v>
      </c>
      <c r="O45" s="126"/>
      <c r="P45" s="126">
        <f t="shared" si="26"/>
        <v>16.25</v>
      </c>
      <c r="Q45" s="126">
        <f t="shared" si="27"/>
        <v>15</v>
      </c>
      <c r="R45" s="126">
        <f t="shared" si="28"/>
        <v>18</v>
      </c>
      <c r="S45" s="126"/>
      <c r="T45" s="126">
        <f t="shared" si="29"/>
        <v>15.5</v>
      </c>
      <c r="U45" s="126">
        <f t="shared" si="30"/>
        <v>15</v>
      </c>
      <c r="V45" s="126">
        <f t="shared" si="31"/>
        <v>16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60</v>
      </c>
      <c r="H46" s="199" t="str">
        <f t="shared" si="16"/>
        <v>↓</v>
      </c>
      <c r="I46" s="200">
        <f t="shared" si="17"/>
        <v>-10</v>
      </c>
      <c r="J46" s="201">
        <f t="shared" si="18"/>
        <v>-0.16666666666666666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11</v>
      </c>
      <c r="H47" s="199" t="str">
        <f t="shared" si="16"/>
        <v>↓</v>
      </c>
      <c r="I47" s="200">
        <f t="shared" si="17"/>
        <v>-1</v>
      </c>
      <c r="J47" s="201">
        <f t="shared" si="18"/>
        <v>-9.0909090909090912E-2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275</v>
      </c>
      <c r="U48" s="126">
        <f t="shared" si="30"/>
        <v>275</v>
      </c>
      <c r="V48" s="126">
        <f t="shared" si="31"/>
        <v>275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200</v>
      </c>
      <c r="Q49" s="126">
        <f t="shared" si="27"/>
        <v>200</v>
      </c>
      <c r="R49" s="126">
        <f t="shared" si="28"/>
        <v>200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11.272727272727273</v>
      </c>
      <c r="E50" s="125">
        <f t="shared" si="20"/>
        <v>10</v>
      </c>
      <c r="F50" s="125">
        <f t="shared" si="21"/>
        <v>12</v>
      </c>
      <c r="G50" s="125">
        <f t="shared" si="22"/>
        <v>11.416666666666666</v>
      </c>
      <c r="H50" s="199" t="str">
        <f t="shared" si="16"/>
        <v>↓</v>
      </c>
      <c r="I50" s="200">
        <f t="shared" si="17"/>
        <v>-0.1439393939393927</v>
      </c>
      <c r="J50" s="201">
        <f t="shared" si="18"/>
        <v>-1.2607830126078193E-2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12.666666666666666</v>
      </c>
      <c r="Q50" s="126">
        <f t="shared" si="27"/>
        <v>12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13.272727272727273</v>
      </c>
      <c r="E52" s="125">
        <f t="shared" si="20"/>
        <v>12</v>
      </c>
      <c r="F52" s="125">
        <f t="shared" si="21"/>
        <v>14</v>
      </c>
      <c r="G52" s="125">
        <f t="shared" si="22"/>
        <v>13.416666666666666</v>
      </c>
      <c r="H52" s="199" t="str">
        <f t="shared" si="16"/>
        <v>↓</v>
      </c>
      <c r="I52" s="200">
        <f t="shared" si="17"/>
        <v>-0.1439393939393927</v>
      </c>
      <c r="J52" s="201">
        <f t="shared" si="18"/>
        <v>-1.0728402032749766E-2</v>
      </c>
      <c r="K52" s="127"/>
      <c r="L52" s="127">
        <f t="shared" si="23"/>
        <v>16.75</v>
      </c>
      <c r="M52" s="127">
        <f t="shared" si="24"/>
        <v>16</v>
      </c>
      <c r="N52" s="127">
        <f t="shared" si="25"/>
        <v>17</v>
      </c>
      <c r="O52" s="126"/>
      <c r="P52" s="126">
        <f t="shared" si="26"/>
        <v>15.4</v>
      </c>
      <c r="Q52" s="126">
        <f t="shared" si="27"/>
        <v>14</v>
      </c>
      <c r="R52" s="126">
        <f t="shared" si="28"/>
        <v>16</v>
      </c>
      <c r="S52" s="126"/>
      <c r="T52" s="126">
        <f t="shared" si="29"/>
        <v>18</v>
      </c>
      <c r="U52" s="126">
        <f t="shared" si="30"/>
        <v>18</v>
      </c>
      <c r="V52" s="126">
        <f t="shared" si="31"/>
        <v>18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22</v>
      </c>
      <c r="Q53" s="126">
        <f t="shared" si="27"/>
        <v>20</v>
      </c>
      <c r="R53" s="126">
        <f t="shared" si="28"/>
        <v>24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28.333333333333332</v>
      </c>
      <c r="E54" s="125">
        <f t="shared" si="20"/>
        <v>28</v>
      </c>
      <c r="F54" s="125">
        <f t="shared" si="21"/>
        <v>29</v>
      </c>
      <c r="G54" s="125">
        <f t="shared" si="22"/>
        <v>28.833333333333332</v>
      </c>
      <c r="H54" s="199" t="str">
        <f t="shared" si="16"/>
        <v>↓</v>
      </c>
      <c r="I54" s="200">
        <f t="shared" si="17"/>
        <v>-0.5</v>
      </c>
      <c r="J54" s="201">
        <f t="shared" si="18"/>
        <v>-1.7341040462427747E-2</v>
      </c>
      <c r="K54" s="128"/>
      <c r="L54" s="128">
        <f t="shared" si="23"/>
        <v>31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33</v>
      </c>
      <c r="Q54" s="126">
        <f t="shared" si="27"/>
        <v>32</v>
      </c>
      <c r="R54" s="126">
        <f t="shared" si="28"/>
        <v>34</v>
      </c>
      <c r="S54" s="126"/>
      <c r="T54" s="126">
        <f t="shared" si="29"/>
        <v>33.5</v>
      </c>
      <c r="U54" s="126">
        <f t="shared" si="30"/>
        <v>33</v>
      </c>
      <c r="V54" s="126">
        <f t="shared" si="31"/>
        <v>34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12.142857142857142</v>
      </c>
      <c r="H55" s="199" t="str">
        <f t="shared" si="16"/>
        <v>↓</v>
      </c>
      <c r="I55" s="200">
        <f t="shared" si="17"/>
        <v>-0.2857142857142847</v>
      </c>
      <c r="J55" s="201">
        <f t="shared" si="18"/>
        <v>-2.3529411764705799E-2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13.5</v>
      </c>
      <c r="Q55" s="126">
        <f t="shared" si="27"/>
        <v>13</v>
      </c>
      <c r="R55" s="126">
        <f t="shared" si="28"/>
        <v>14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7">
        <f>Y7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5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5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22.6</v>
      </c>
      <c r="H9" s="199" t="str">
        <f t="shared" si="16"/>
        <v>↓</v>
      </c>
      <c r="I9" s="200">
        <f t="shared" si="17"/>
        <v>-0.40000000000000213</v>
      </c>
      <c r="J9" s="201">
        <f t="shared" si="18"/>
        <v>-1.7699115044247881E-2</v>
      </c>
      <c r="K9" s="245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19.8</v>
      </c>
      <c r="E10" s="136">
        <f t="shared" si="1"/>
        <v>19</v>
      </c>
      <c r="F10" s="136">
        <f t="shared" si="2"/>
        <v>21</v>
      </c>
      <c r="G10" s="136">
        <f t="shared" si="3"/>
        <v>20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-9.9999999999999638E-3</v>
      </c>
      <c r="K10" s="245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21.5</v>
      </c>
      <c r="Q10" s="136">
        <f t="shared" si="11"/>
        <v>21</v>
      </c>
      <c r="R10" s="136">
        <f t="shared" si="12"/>
        <v>22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13.666666666666666</v>
      </c>
      <c r="E11" s="136">
        <f t="shared" si="1"/>
        <v>13</v>
      </c>
      <c r="F11" s="136">
        <f t="shared" si="2"/>
        <v>14</v>
      </c>
      <c r="G11" s="136">
        <f t="shared" si="3"/>
        <v>10.6</v>
      </c>
      <c r="H11" s="199" t="str">
        <f t="shared" si="16"/>
        <v>↑</v>
      </c>
      <c r="I11" s="200">
        <f t="shared" si="17"/>
        <v>3.0666666666666664</v>
      </c>
      <c r="J11" s="201">
        <f t="shared" si="18"/>
        <v>0.28930817610062892</v>
      </c>
      <c r="K11" s="245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8.3333333333333339</v>
      </c>
      <c r="E12" s="136">
        <f t="shared" si="1"/>
        <v>8</v>
      </c>
      <c r="F12" s="136">
        <f t="shared" si="2"/>
        <v>9</v>
      </c>
      <c r="G12" s="136">
        <f t="shared" si="3"/>
        <v>8</v>
      </c>
      <c r="H12" s="199" t="str">
        <f t="shared" si="16"/>
        <v>↑</v>
      </c>
      <c r="I12" s="200">
        <f t="shared" si="17"/>
        <v>0.33333333333333393</v>
      </c>
      <c r="J12" s="201">
        <f t="shared" si="18"/>
        <v>4.1666666666666741E-2</v>
      </c>
      <c r="K12" s="245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5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56.666666666666664</v>
      </c>
      <c r="E14" s="136">
        <f t="shared" si="1"/>
        <v>55</v>
      </c>
      <c r="F14" s="136">
        <f t="shared" si="2"/>
        <v>60</v>
      </c>
      <c r="G14" s="136">
        <f t="shared" si="3"/>
        <v>66.666666666666671</v>
      </c>
      <c r="H14" s="199" t="str">
        <f t="shared" si="16"/>
        <v>↓</v>
      </c>
      <c r="I14" s="200">
        <f t="shared" si="17"/>
        <v>-10.000000000000007</v>
      </c>
      <c r="J14" s="201">
        <f t="shared" si="18"/>
        <v>-0.15000000000000011</v>
      </c>
      <c r="K14" s="245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11</v>
      </c>
      <c r="M19" s="139">
        <f t="shared" si="8"/>
        <v>11</v>
      </c>
      <c r="N19" s="139">
        <f t="shared" si="9"/>
        <v>11</v>
      </c>
      <c r="O19" s="137"/>
      <c r="P19" s="140">
        <f t="shared" si="10"/>
        <v>11</v>
      </c>
      <c r="Q19" s="140">
        <f t="shared" si="11"/>
        <v>10</v>
      </c>
      <c r="R19" s="140">
        <f t="shared" si="12"/>
        <v>12</v>
      </c>
      <c r="S19" s="137"/>
      <c r="T19" s="140">
        <f t="shared" si="13"/>
        <v>13</v>
      </c>
      <c r="U19" s="140">
        <f t="shared" si="14"/>
        <v>12</v>
      </c>
      <c r="V19" s="140">
        <f t="shared" si="15"/>
        <v>14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8</v>
      </c>
      <c r="G22" s="136">
        <f t="shared" si="3"/>
        <v>6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0.11111111111111116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>
        <f t="shared" si="10"/>
        <v>8</v>
      </c>
      <c r="Q22" s="140">
        <f t="shared" si="11"/>
        <v>8</v>
      </c>
      <c r="R22" s="140">
        <f t="shared" si="12"/>
        <v>8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2.8571428571428623E-2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26</v>
      </c>
      <c r="Q25" s="140">
        <f t="shared" si="11"/>
        <v>24</v>
      </c>
      <c r="R25" s="140">
        <f t="shared" si="12"/>
        <v>28</v>
      </c>
      <c r="S25" s="137"/>
      <c r="T25" s="140">
        <f t="shared" si="13"/>
        <v>27</v>
      </c>
      <c r="U25" s="140">
        <f t="shared" si="14"/>
        <v>27</v>
      </c>
      <c r="V25" s="140">
        <f t="shared" si="15"/>
        <v>27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8</v>
      </c>
      <c r="Q26" s="140">
        <f t="shared" si="11"/>
        <v>8</v>
      </c>
      <c r="R26" s="140">
        <f t="shared" si="12"/>
        <v>8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12</v>
      </c>
      <c r="U28" s="140">
        <f t="shared" si="14"/>
        <v>12</v>
      </c>
      <c r="V28" s="140">
        <f t="shared" si="15"/>
        <v>12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17</v>
      </c>
      <c r="E30" s="136">
        <f t="shared" si="1"/>
        <v>17</v>
      </c>
      <c r="F30" s="136">
        <f t="shared" si="2"/>
        <v>17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11</v>
      </c>
      <c r="Q30" s="140">
        <f t="shared" si="11"/>
        <v>11</v>
      </c>
      <c r="R30" s="140">
        <f t="shared" si="12"/>
        <v>11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13.166666666666666</v>
      </c>
      <c r="E31" s="136">
        <f t="shared" si="1"/>
        <v>11</v>
      </c>
      <c r="F31" s="136">
        <f t="shared" si="2"/>
        <v>22</v>
      </c>
      <c r="G31" s="136">
        <f t="shared" si="3"/>
        <v>11.166666666666666</v>
      </c>
      <c r="H31" s="199" t="str">
        <f t="shared" si="16"/>
        <v>↑</v>
      </c>
      <c r="I31" s="200">
        <f t="shared" si="17"/>
        <v>2</v>
      </c>
      <c r="J31" s="201">
        <f t="shared" si="18"/>
        <v>0.17910447761194032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13.666666666666666</v>
      </c>
      <c r="Q31" s="140">
        <f t="shared" si="11"/>
        <v>13</v>
      </c>
      <c r="R31" s="140">
        <f t="shared" si="12"/>
        <v>14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10.333333333333334</v>
      </c>
      <c r="E32" s="136">
        <f t="shared" si="1"/>
        <v>9</v>
      </c>
      <c r="F32" s="136">
        <f t="shared" si="2"/>
        <v>15</v>
      </c>
      <c r="G32" s="136">
        <f t="shared" si="3"/>
        <v>9.1666666666666661</v>
      </c>
      <c r="H32" s="199" t="str">
        <f t="shared" si="16"/>
        <v>↑</v>
      </c>
      <c r="I32" s="200">
        <f t="shared" si="17"/>
        <v>1.1666666666666679</v>
      </c>
      <c r="J32" s="201">
        <f t="shared" si="18"/>
        <v>0.1272727272727274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190</v>
      </c>
      <c r="Q34" s="140">
        <f t="shared" si="11"/>
        <v>190</v>
      </c>
      <c r="R34" s="140">
        <f t="shared" si="12"/>
        <v>190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22.25</v>
      </c>
      <c r="E36" s="136">
        <f t="shared" si="1"/>
        <v>22</v>
      </c>
      <c r="F36" s="136">
        <f t="shared" si="2"/>
        <v>23</v>
      </c>
      <c r="G36" s="136">
        <f t="shared" si="3"/>
        <v>22.8</v>
      </c>
      <c r="H36" s="199" t="str">
        <f t="shared" si="16"/>
        <v>↓</v>
      </c>
      <c r="I36" s="200">
        <f t="shared" si="17"/>
        <v>-0.55000000000000071</v>
      </c>
      <c r="J36" s="201">
        <f t="shared" si="18"/>
        <v>-2.412280701754389E-2</v>
      </c>
      <c r="K36" s="138"/>
      <c r="L36" s="139">
        <f t="shared" si="7"/>
        <v>22.333333333333332</v>
      </c>
      <c r="M36" s="139">
        <f t="shared" si="8"/>
        <v>22</v>
      </c>
      <c r="N36" s="139">
        <f t="shared" si="9"/>
        <v>23</v>
      </c>
      <c r="O36" s="137"/>
      <c r="P36" s="140">
        <f t="shared" si="10"/>
        <v>21.5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21.5</v>
      </c>
      <c r="U36" s="140">
        <f t="shared" si="14"/>
        <v>21</v>
      </c>
      <c r="V36" s="140">
        <f t="shared" si="15"/>
        <v>22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14.2</v>
      </c>
      <c r="E37" s="136">
        <f t="shared" si="1"/>
        <v>10</v>
      </c>
      <c r="F37" s="136">
        <f t="shared" si="2"/>
        <v>16</v>
      </c>
      <c r="G37" s="136">
        <f t="shared" si="3"/>
        <v>15.8</v>
      </c>
      <c r="H37" s="199" t="str">
        <f t="shared" si="16"/>
        <v>↓</v>
      </c>
      <c r="I37" s="200">
        <f t="shared" si="17"/>
        <v>-1.6000000000000014</v>
      </c>
      <c r="J37" s="201">
        <f t="shared" si="18"/>
        <v>-0.10126582278481021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97.5</v>
      </c>
      <c r="Q39" s="140">
        <f t="shared" si="11"/>
        <v>95</v>
      </c>
      <c r="R39" s="140">
        <f t="shared" si="12"/>
        <v>100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7">
        <f>Y7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9"/>
      <c r="L5" s="241" t="str">
        <f>+GranosBasicos!L26</f>
        <v>SONSONATE</v>
      </c>
      <c r="M5" s="241"/>
      <c r="N5" s="242"/>
      <c r="O5" s="109"/>
      <c r="P5" s="241" t="str">
        <f>+GranosBasicos!P26</f>
        <v>USULUTAN</v>
      </c>
      <c r="Q5" s="241"/>
      <c r="R5" s="243"/>
      <c r="S5" s="109"/>
      <c r="T5" s="241" t="str">
        <f>+GranosBasicos!T26</f>
        <v>SAN FRANCISCO GOTERA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9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9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48.5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9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>
        <f t="shared" si="6"/>
        <v>96.25</v>
      </c>
      <c r="Q9" s="80">
        <f t="shared" si="7"/>
        <v>90</v>
      </c>
      <c r="R9" s="80">
        <f t="shared" si="8"/>
        <v>100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9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157.5</v>
      </c>
      <c r="Q10" s="80">
        <f t="shared" si="7"/>
        <v>155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9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9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9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22.666666666666668</v>
      </c>
      <c r="Q13" s="80">
        <f t="shared" si="7"/>
        <v>22</v>
      </c>
      <c r="R13" s="80">
        <f t="shared" si="8"/>
        <v>23</v>
      </c>
      <c r="S13" s="142"/>
      <c r="T13" s="80">
        <f t="shared" si="9"/>
        <v>23.625</v>
      </c>
      <c r="U13" s="80">
        <f t="shared" si="10"/>
        <v>23</v>
      </c>
      <c r="V13" s="80">
        <f t="shared" si="11"/>
        <v>24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9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90</v>
      </c>
      <c r="M15" s="80">
        <f t="shared" si="4"/>
        <v>90</v>
      </c>
      <c r="N15" s="156">
        <f t="shared" si="5"/>
        <v>90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12.25</v>
      </c>
      <c r="U17" s="80">
        <f t="shared" si="10"/>
        <v>12</v>
      </c>
      <c r="V17" s="80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INDECAEA2311222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7">
        <f>Y29</f>
        <v>44908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8"/>
      <c r="L27" s="241" t="str">
        <f>+L5</f>
        <v>SONSONATE</v>
      </c>
      <c r="M27" s="241"/>
      <c r="N27" s="242"/>
      <c r="O27" s="109"/>
      <c r="P27" s="241" t="str">
        <f>+P5</f>
        <v>USULUTAN</v>
      </c>
      <c r="Q27" s="241"/>
      <c r="R27" s="243"/>
      <c r="S27" s="109"/>
      <c r="T27" s="241" t="str">
        <f>+T5</f>
        <v>SAN FRANCISCO GOTERA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1.5357142857142858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44908</v>
      </c>
      <c r="Z29" s="22">
        <f>+Y29</f>
        <v>44908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0.5714285714285714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0.54374999999999996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44907</v>
      </c>
      <c r="Z30" s="22">
        <f>+Y30</f>
        <v>44907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1.1300000000000001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1.15625</v>
      </c>
      <c r="U31" s="145">
        <f t="shared" si="22"/>
        <v>1</v>
      </c>
      <c r="V31" s="145">
        <f t="shared" si="23"/>
        <v>1.25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1.8399999999999999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0.53333333333333333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0.58750000000000002</v>
      </c>
      <c r="U35" s="145">
        <f t="shared" si="22"/>
        <v>0.55000000000000004</v>
      </c>
      <c r="V35" s="145">
        <f t="shared" si="23"/>
        <v>0.6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1.1333333333333333</v>
      </c>
      <c r="M37" s="145">
        <f t="shared" si="16"/>
        <v>1.1000000000000001</v>
      </c>
      <c r="N37" s="186">
        <f t="shared" si="17"/>
        <v>1.2</v>
      </c>
      <c r="O37" s="188"/>
      <c r="P37" s="145">
        <f t="shared" si="18"/>
        <v>1.0249999999999999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INDECAEA2311222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44908</v>
      </c>
      <c r="B3" s="237">
        <f>U7</f>
        <v>44908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50" t="s">
        <v>229</v>
      </c>
      <c r="E5" s="250"/>
      <c r="F5" s="250"/>
      <c r="G5" s="160"/>
      <c r="H5" s="241" t="str">
        <f>+GranosBasicos!L26</f>
        <v>SONSONATE</v>
      </c>
      <c r="I5" s="241"/>
      <c r="J5" s="243"/>
      <c r="K5" s="109"/>
      <c r="L5" s="241" t="str">
        <f>+GranosBasicos!P26</f>
        <v>USULUTAN</v>
      </c>
      <c r="M5" s="241"/>
      <c r="N5" s="243"/>
      <c r="O5" s="109"/>
      <c r="P5" s="241" t="str">
        <f>+GranosBasicos!T26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44908</v>
      </c>
      <c r="V7" s="22">
        <f>+U7</f>
        <v>44908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4.2666666666666666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44907</v>
      </c>
      <c r="V8" s="22">
        <f>+U8</f>
        <v>44907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4.2666666666666666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4.2666666666666666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3.875</v>
      </c>
      <c r="Q12" s="145">
        <f t="shared" si="10"/>
        <v>3.75</v>
      </c>
      <c r="R12" s="145">
        <f t="shared" si="11"/>
        <v>4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3.4166666666666665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3.1666666666666665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1.2999999999999998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1.7250000000000001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2.0499999999999998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2.1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4.833333333333333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4.95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2.3499999999999996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2.4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3.6166666666666667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4.1333333333333337</v>
      </c>
      <c r="Q29" s="182">
        <f>IF(ISERROR(VLOOKUP(CONCATENATE(A29,$P$5),sansalvador,6,FALSE)),"n.d.",VLOOKUP(CONCATENATE(A29,$P$5),sansalvador,6,FALSE))</f>
        <v>3.9</v>
      </c>
      <c r="R29" s="182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2.7166666666666668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Hazel Castillo López</cp:lastModifiedBy>
  <cp:lastPrinted>2022-11-11T19:43:17Z</cp:lastPrinted>
  <dcterms:created xsi:type="dcterms:W3CDTF">2009-02-18T19:20:20Z</dcterms:created>
  <dcterms:modified xsi:type="dcterms:W3CDTF">2022-12-13T20:57:46Z</dcterms:modified>
</cp:coreProperties>
</file>