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G 2018\Solicitudes de Información 2018\N° 174 Programas Gob. La LibertadPUB\Respuestas sol inf N° 174-2018\"/>
    </mc:Choice>
  </mc:AlternateContent>
  <bookViews>
    <workbookView xWindow="0" yWindow="0" windowWidth="24000" windowHeight="9735" activeTab="4"/>
  </bookViews>
  <sheets>
    <sheet name="MAIZ 2017" sheetId="1" r:id="rId1"/>
    <sheet name="H59 2017" sheetId="3" r:id="rId2"/>
    <sheet name="FRIJOL 2017" sheetId="4" r:id="rId3"/>
    <sheet name="SORGO 2017" sheetId="5" r:id="rId4"/>
    <sheet name="2018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B2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3" i="2"/>
  <c r="F25" i="2" s="1"/>
  <c r="E4" i="2"/>
  <c r="E5" i="2"/>
  <c r="G5" i="2" s="1"/>
  <c r="E6" i="2"/>
  <c r="E7" i="2"/>
  <c r="G7" i="2" s="1"/>
  <c r="E8" i="2"/>
  <c r="E9" i="2"/>
  <c r="G9" i="2" s="1"/>
  <c r="E10" i="2"/>
  <c r="E11" i="2"/>
  <c r="G11" i="2" s="1"/>
  <c r="E12" i="2"/>
  <c r="E13" i="2"/>
  <c r="G13" i="2" s="1"/>
  <c r="E14" i="2"/>
  <c r="E15" i="2"/>
  <c r="G15" i="2" s="1"/>
  <c r="E16" i="2"/>
  <c r="E17" i="2"/>
  <c r="G17" i="2" s="1"/>
  <c r="E18" i="2"/>
  <c r="E19" i="2"/>
  <c r="G19" i="2" s="1"/>
  <c r="E20" i="2"/>
  <c r="E21" i="2"/>
  <c r="G21" i="2" s="1"/>
  <c r="E22" i="2"/>
  <c r="E23" i="2"/>
  <c r="E24" i="2"/>
  <c r="E3" i="2"/>
  <c r="E25" i="2" s="1"/>
  <c r="C21" i="2"/>
  <c r="C4" i="2"/>
  <c r="G4" i="2" s="1"/>
  <c r="C5" i="2"/>
  <c r="C6" i="2"/>
  <c r="G6" i="2" s="1"/>
  <c r="C7" i="2"/>
  <c r="C8" i="2"/>
  <c r="G8" i="2" s="1"/>
  <c r="C9" i="2"/>
  <c r="C10" i="2"/>
  <c r="G10" i="2" s="1"/>
  <c r="C11" i="2"/>
  <c r="C12" i="2"/>
  <c r="G12" i="2" s="1"/>
  <c r="C13" i="2"/>
  <c r="C14" i="2"/>
  <c r="G14" i="2" s="1"/>
  <c r="C15" i="2"/>
  <c r="C16" i="2"/>
  <c r="G16" i="2" s="1"/>
  <c r="C17" i="2"/>
  <c r="C18" i="2"/>
  <c r="G18" i="2" s="1"/>
  <c r="C19" i="2"/>
  <c r="C20" i="2"/>
  <c r="G20" i="2" s="1"/>
  <c r="C22" i="2"/>
  <c r="G22" i="2" s="1"/>
  <c r="C23" i="2"/>
  <c r="G23" i="2" s="1"/>
  <c r="C24" i="2"/>
  <c r="G24" i="2" s="1"/>
  <c r="C3" i="2"/>
  <c r="C25" i="2" s="1"/>
  <c r="G25" i="2" s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3" i="5"/>
  <c r="D25" i="4"/>
  <c r="B25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3" i="4"/>
  <c r="F25" i="4" s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3" i="4"/>
  <c r="E25" i="4" s="1"/>
  <c r="C4" i="4"/>
  <c r="G4" i="4" s="1"/>
  <c r="C5" i="4"/>
  <c r="G5" i="4" s="1"/>
  <c r="C6" i="4"/>
  <c r="G6" i="4" s="1"/>
  <c r="C7" i="4"/>
  <c r="G7" i="4" s="1"/>
  <c r="C8" i="4"/>
  <c r="G8" i="4" s="1"/>
  <c r="C9" i="4"/>
  <c r="G9" i="4" s="1"/>
  <c r="C10" i="4"/>
  <c r="G10" i="4" s="1"/>
  <c r="C11" i="4"/>
  <c r="G11" i="4" s="1"/>
  <c r="C12" i="4"/>
  <c r="G12" i="4" s="1"/>
  <c r="C13" i="4"/>
  <c r="G13" i="4" s="1"/>
  <c r="C14" i="4"/>
  <c r="G14" i="4" s="1"/>
  <c r="C15" i="4"/>
  <c r="G15" i="4" s="1"/>
  <c r="C16" i="4"/>
  <c r="G16" i="4" s="1"/>
  <c r="C17" i="4"/>
  <c r="G17" i="4" s="1"/>
  <c r="C18" i="4"/>
  <c r="G18" i="4" s="1"/>
  <c r="C19" i="4"/>
  <c r="G19" i="4" s="1"/>
  <c r="C20" i="4"/>
  <c r="G20" i="4" s="1"/>
  <c r="C21" i="4"/>
  <c r="G21" i="4" s="1"/>
  <c r="C22" i="4"/>
  <c r="G22" i="4" s="1"/>
  <c r="C23" i="4"/>
  <c r="G23" i="4" s="1"/>
  <c r="C24" i="4"/>
  <c r="G24" i="4" s="1"/>
  <c r="C3" i="4"/>
  <c r="C25" i="4" s="1"/>
  <c r="G25" i="4" s="1"/>
  <c r="D25" i="3"/>
  <c r="B25" i="3"/>
  <c r="G20" i="3"/>
  <c r="G24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3" i="3"/>
  <c r="F25" i="3" s="1"/>
  <c r="E4" i="3"/>
  <c r="E5" i="3"/>
  <c r="E6" i="3"/>
  <c r="G6" i="3" s="1"/>
  <c r="E7" i="3"/>
  <c r="E8" i="3"/>
  <c r="G8" i="3" s="1"/>
  <c r="E9" i="3"/>
  <c r="E10" i="3"/>
  <c r="G10" i="3" s="1"/>
  <c r="E11" i="3"/>
  <c r="E12" i="3"/>
  <c r="G12" i="3" s="1"/>
  <c r="E13" i="3"/>
  <c r="E14" i="3"/>
  <c r="G14" i="3" s="1"/>
  <c r="E15" i="3"/>
  <c r="E16" i="3"/>
  <c r="G16" i="3" s="1"/>
  <c r="E17" i="3"/>
  <c r="E18" i="3"/>
  <c r="G18" i="3" s="1"/>
  <c r="E19" i="3"/>
  <c r="E20" i="3"/>
  <c r="E21" i="3"/>
  <c r="E22" i="3"/>
  <c r="G22" i="3" s="1"/>
  <c r="E23" i="3"/>
  <c r="E24" i="3"/>
  <c r="E3" i="3"/>
  <c r="C3" i="3"/>
  <c r="C4" i="3"/>
  <c r="C5" i="3"/>
  <c r="G5" i="3" s="1"/>
  <c r="C6" i="3"/>
  <c r="C7" i="3"/>
  <c r="G7" i="3" s="1"/>
  <c r="C8" i="3"/>
  <c r="C9" i="3"/>
  <c r="G9" i="3" s="1"/>
  <c r="C10" i="3"/>
  <c r="C11" i="3"/>
  <c r="G11" i="3" s="1"/>
  <c r="C12" i="3"/>
  <c r="C13" i="3"/>
  <c r="G13" i="3" s="1"/>
  <c r="C14" i="3"/>
  <c r="C15" i="3"/>
  <c r="G15" i="3" s="1"/>
  <c r="C16" i="3"/>
  <c r="C17" i="3"/>
  <c r="G17" i="3" s="1"/>
  <c r="C18" i="3"/>
  <c r="C19" i="3"/>
  <c r="G19" i="3" s="1"/>
  <c r="C20" i="3"/>
  <c r="C21" i="3"/>
  <c r="G21" i="3" s="1"/>
  <c r="C22" i="3"/>
  <c r="C23" i="3"/>
  <c r="G23" i="3" s="1"/>
  <c r="C24" i="3"/>
  <c r="F25" i="1"/>
  <c r="E25" i="1"/>
  <c r="D25" i="1"/>
  <c r="B25" i="1"/>
  <c r="H5" i="1"/>
  <c r="H25" i="1" s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G25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  <c r="C3" i="1"/>
  <c r="I3" i="1" s="1"/>
  <c r="G3" i="3" l="1"/>
  <c r="C25" i="3"/>
  <c r="E25" i="3"/>
  <c r="G4" i="3"/>
  <c r="G3" i="4"/>
  <c r="G3" i="2"/>
  <c r="C4" i="1"/>
  <c r="C5" i="1"/>
  <c r="I5" i="1" s="1"/>
  <c r="C6" i="1"/>
  <c r="I6" i="1" s="1"/>
  <c r="C7" i="1"/>
  <c r="I7" i="1" s="1"/>
  <c r="C8" i="1"/>
  <c r="I8" i="1" s="1"/>
  <c r="C9" i="1"/>
  <c r="I9" i="1" s="1"/>
  <c r="C10" i="1"/>
  <c r="I10" i="1" s="1"/>
  <c r="C11" i="1"/>
  <c r="I11" i="1" s="1"/>
  <c r="C12" i="1"/>
  <c r="I12" i="1" s="1"/>
  <c r="C13" i="1"/>
  <c r="I13" i="1" s="1"/>
  <c r="C14" i="1"/>
  <c r="I14" i="1" s="1"/>
  <c r="C15" i="1"/>
  <c r="I15" i="1" s="1"/>
  <c r="C16" i="1"/>
  <c r="I16" i="1" s="1"/>
  <c r="C17" i="1"/>
  <c r="I17" i="1" s="1"/>
  <c r="C18" i="1"/>
  <c r="I18" i="1" s="1"/>
  <c r="C19" i="1"/>
  <c r="I19" i="1" s="1"/>
  <c r="C20" i="1"/>
  <c r="I20" i="1" s="1"/>
  <c r="C21" i="1"/>
  <c r="I21" i="1" s="1"/>
  <c r="C22" i="1"/>
  <c r="I22" i="1" s="1"/>
  <c r="C23" i="1"/>
  <c r="I23" i="1" s="1"/>
  <c r="C24" i="1"/>
  <c r="I24" i="1" s="1"/>
  <c r="C25" i="1" l="1"/>
  <c r="I25" i="1" s="1"/>
  <c r="I4" i="1"/>
  <c r="G25" i="3"/>
</calcChain>
</file>

<file path=xl/sharedStrings.xml><?xml version="1.0" encoding="utf-8"?>
<sst xmlns="http://schemas.openxmlformats.org/spreadsheetml/2006/main" count="154" uniqueCount="39">
  <si>
    <t>[2017] ENTREGA DE FRIJOL-MAYO</t>
  </si>
  <si>
    <t>[2017] ENTREGA DE SEMILLA DE MAIZ</t>
  </si>
  <si>
    <t>[2017] ENTREGA DE SEMILLA DE MAIZ - HUMEDAD</t>
  </si>
  <si>
    <t>[2017] ENTREGA DE SEMILLA DE MAIZ-H59</t>
  </si>
  <si>
    <t>[2017] ENTREGA DE SORGO</t>
  </si>
  <si>
    <t>[2018] ENTREGA DE SEMILLA DE MAIZ</t>
  </si>
  <si>
    <t>Municipio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</si>
  <si>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</si>
  <si>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</si>
  <si>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</si>
  <si>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</si>
  <si>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</si>
  <si>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</si>
  <si>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</si>
  <si>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</si>
  <si>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LA LIBERTAD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</si>
  <si>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</si>
  <si>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</si>
  <si>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</si>
  <si>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</si>
  <si>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</si>
  <si>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</si>
  <si>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</si>
  <si>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</si>
  <si>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</si>
  <si>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</si>
  <si>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</si>
  <si>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</si>
  <si>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</si>
  <si>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25 lbs</t>
  </si>
  <si>
    <t>22 lbs</t>
  </si>
  <si>
    <t>11 lbs</t>
  </si>
  <si>
    <t>15 lbs</t>
  </si>
  <si>
    <t>[2017] ENTREGA DE SEMILLA DE FRIJOL- AGOSTO</t>
  </si>
  <si>
    <t>INVERSION</t>
  </si>
  <si>
    <t>TOTAL DE INVERSION</t>
  </si>
  <si>
    <t>TOTAL ENTREGADO</t>
  </si>
  <si>
    <t>TOTAL GENERAL</t>
  </si>
  <si>
    <t>TOTAL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</si>
</sst>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8"/>
      <color rgb="FF555555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 vertical="top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2" fillId="2" borderId="1" xfId="0" quotePrefix="1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44" fontId="2" fillId="2" borderId="2" xfId="2" applyFont="1" applyFill="1" applyBorder="1" applyAlignment="1">
      <alignment horizontal="center" vertical="center"/>
    </xf>
    <xf numFmtId="44" fontId="0" fillId="0" borderId="0" xfId="2" applyFont="1"/>
    <xf numFmtId="44" fontId="0" fillId="0" borderId="1" xfId="2" applyFont="1" applyBorder="1"/>
    <xf numFmtId="0" fontId="4" fillId="0" borderId="1" xfId="0" quotePrefix="1" applyFont="1" applyBorder="1" applyAlignment="1">
      <alignment horizontal="left" vertical="top"/>
    </xf>
    <xf numFmtId="0" fontId="4" fillId="0" borderId="1" xfId="0" applyFont="1" applyBorder="1" applyAlignment="1">
      <alignment vertical="center"/>
    </xf>
    <xf numFmtId="44" fontId="4" fillId="0" borderId="1" xfId="2" applyFont="1" applyBorder="1" applyAlignment="1">
      <alignment vertical="center"/>
    </xf>
    <xf numFmtId="0" fontId="4" fillId="0" borderId="1" xfId="0" applyFont="1" applyBorder="1"/>
    <xf numFmtId="44" fontId="4" fillId="0" borderId="1" xfId="2" applyFont="1" applyBorder="1"/>
    <xf numFmtId="0" fontId="0" fillId="0" borderId="0" xfId="2" applyNumberFormat="1" applyFont="1"/>
    <xf numFmtId="0" fontId="4" fillId="0" borderId="1" xfId="2" applyNumberFormat="1" applyFont="1" applyBorder="1"/>
    <xf numFmtId="44" fontId="0" fillId="0" borderId="1" xfId="0" applyNumberFormat="1" applyBorder="1"/>
    <xf numFmtId="44" fontId="2" fillId="2" borderId="1" xfId="2" applyFont="1" applyFill="1" applyBorder="1" applyAlignment="1">
      <alignment vertical="center"/>
    </xf>
    <xf numFmtId="0" fontId="2" fillId="2" borderId="2" xfId="2" applyNumberFormat="1" applyFont="1" applyFill="1" applyBorder="1" applyAlignment="1">
      <alignment vertical="center"/>
    </xf>
    <xf numFmtId="44" fontId="2" fillId="2" borderId="2" xfId="2" applyNumberFormat="1" applyFont="1" applyFill="1" applyBorder="1" applyAlignment="1">
      <alignment vertical="center"/>
    </xf>
    <xf numFmtId="44" fontId="2" fillId="2" borderId="1" xfId="2" applyFont="1" applyFill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vertical="center"/>
    </xf>
    <xf numFmtId="0" fontId="0" fillId="0" borderId="0" xfId="0" applyNumberFormat="1"/>
    <xf numFmtId="0" fontId="2" fillId="2" borderId="1" xfId="2" applyNumberFormat="1" applyFont="1" applyFill="1" applyBorder="1" applyAlignment="1">
      <alignment horizontal="right"/>
    </xf>
    <xf numFmtId="44" fontId="2" fillId="2" borderId="1" xfId="2" applyFont="1" applyFill="1" applyBorder="1" applyAlignment="1">
      <alignment horizontal="right"/>
    </xf>
    <xf numFmtId="44" fontId="2" fillId="2" borderId="1" xfId="2" quotePrefix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Font="1" applyBorder="1"/>
    <xf numFmtId="44" fontId="4" fillId="0" borderId="1" xfId="0" applyNumberFormat="1" applyFont="1" applyBorder="1"/>
    <xf numFmtId="44" fontId="6" fillId="2" borderId="1" xfId="2" quotePrefix="1" applyFont="1" applyFill="1" applyBorder="1" applyAlignment="1">
      <alignment horizontal="center"/>
    </xf>
    <xf numFmtId="0" fontId="5" fillId="0" borderId="1" xfId="0" quotePrefix="1" applyFont="1" applyBorder="1" applyAlignment="1">
      <alignment horizontal="left" vertical="top"/>
    </xf>
    <xf numFmtId="164" fontId="0" fillId="0" borderId="0" xfId="1" applyNumberFormat="1" applyFont="1"/>
    <xf numFmtId="164" fontId="2" fillId="2" borderId="1" xfId="1" quotePrefix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/>
    <xf numFmtId="44" fontId="6" fillId="2" borderId="1" xfId="2" applyFont="1" applyFill="1" applyBorder="1" applyAlignment="1">
      <alignment horizontal="center"/>
    </xf>
    <xf numFmtId="44" fontId="2" fillId="2" borderId="7" xfId="2" applyFont="1" applyFill="1" applyBorder="1" applyAlignment="1">
      <alignment horizontal="center" vertical="center"/>
    </xf>
    <xf numFmtId="44" fontId="2" fillId="2" borderId="8" xfId="2" applyFont="1" applyFill="1" applyBorder="1" applyAlignment="1">
      <alignment horizontal="center" vertical="center"/>
    </xf>
    <xf numFmtId="0" fontId="2" fillId="2" borderId="9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wrapText="1"/>
    </xf>
    <xf numFmtId="0" fontId="2" fillId="2" borderId="10" xfId="0" quotePrefix="1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0" fontId="2" fillId="2" borderId="6" xfId="0" quotePrefix="1" applyFont="1" applyFill="1" applyBorder="1" applyAlignment="1">
      <alignment horizontal="center" wrapText="1"/>
    </xf>
    <xf numFmtId="0" fontId="2" fillId="2" borderId="5" xfId="0" quotePrefix="1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44" fontId="2" fillId="2" borderId="2" xfId="2" quotePrefix="1" applyFont="1" applyFill="1" applyBorder="1" applyAlignment="1">
      <alignment horizontal="center" vertical="center"/>
    </xf>
    <xf numFmtId="44" fontId="2" fillId="2" borderId="3" xfId="2" quotePrefix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wrapText="1"/>
    </xf>
    <xf numFmtId="44" fontId="2" fillId="2" borderId="1" xfId="2" quotePrefix="1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9" workbookViewId="0">
      <selection activeCell="I27" sqref="I27"/>
    </sheetView>
  </sheetViews>
  <sheetFormatPr baseColWidth="10" defaultRowHeight="15" x14ac:dyDescent="0.25"/>
  <cols>
    <col min="1" max="1" width="18.7109375" bestFit="1" customWidth="1"/>
    <col min="2" max="4" width="13" customWidth="1"/>
    <col min="5" max="5" width="13" style="8" customWidth="1"/>
    <col min="6" max="6" width="17.5703125" customWidth="1"/>
    <col min="7" max="7" width="12.140625" style="8" customWidth="1"/>
    <col min="8" max="8" width="18.28515625" style="15" customWidth="1"/>
    <col min="9" max="9" width="18" customWidth="1"/>
  </cols>
  <sheetData>
    <row r="1" spans="1:9" s="1" customFormat="1" ht="31.9" customHeight="1" x14ac:dyDescent="0.25">
      <c r="A1" s="48" t="s">
        <v>6</v>
      </c>
      <c r="B1" s="45" t="s">
        <v>1</v>
      </c>
      <c r="C1" s="46"/>
      <c r="D1" s="46"/>
      <c r="E1" s="47"/>
      <c r="F1" s="43" t="s">
        <v>2</v>
      </c>
      <c r="G1" s="44"/>
      <c r="H1" s="41" t="s">
        <v>36</v>
      </c>
      <c r="I1" s="39" t="s">
        <v>35</v>
      </c>
    </row>
    <row r="2" spans="1:9" x14ac:dyDescent="0.25">
      <c r="A2" s="48"/>
      <c r="B2" s="6" t="s">
        <v>30</v>
      </c>
      <c r="C2" s="7" t="s">
        <v>34</v>
      </c>
      <c r="D2" s="6" t="s">
        <v>31</v>
      </c>
      <c r="E2" s="7" t="s">
        <v>34</v>
      </c>
      <c r="F2" s="6" t="s">
        <v>30</v>
      </c>
      <c r="G2" s="18" t="s">
        <v>34</v>
      </c>
      <c r="H2" s="42"/>
      <c r="I2" s="40"/>
    </row>
    <row r="3" spans="1:9" x14ac:dyDescent="0.25">
      <c r="A3" s="10" t="s">
        <v>7</v>
      </c>
      <c r="B3" s="11">
        <v>4</v>
      </c>
      <c r="C3" s="12">
        <f>B3*45.61</f>
        <v>182.44</v>
      </c>
      <c r="D3" s="11">
        <v>3</v>
      </c>
      <c r="E3" s="12">
        <f>D3*31.78</f>
        <v>95.34</v>
      </c>
      <c r="F3" s="13"/>
      <c r="G3" s="14">
        <f>F3*45.61</f>
        <v>0</v>
      </c>
      <c r="H3" s="16">
        <f>B3+D3</f>
        <v>7</v>
      </c>
      <c r="I3" s="17">
        <f>C3+E3+G3</f>
        <v>277.77999999999997</v>
      </c>
    </row>
    <row r="4" spans="1:9" x14ac:dyDescent="0.25">
      <c r="A4" s="10" t="s">
        <v>8</v>
      </c>
      <c r="B4" s="11">
        <v>434</v>
      </c>
      <c r="C4" s="12">
        <f t="shared" ref="C4:C24" si="0">B4*45.61</f>
        <v>19794.739999999998</v>
      </c>
      <c r="D4" s="11">
        <v>1105</v>
      </c>
      <c r="E4" s="12">
        <f t="shared" ref="E4:E24" si="1">D4*31.78</f>
        <v>35116.9</v>
      </c>
      <c r="F4" s="13"/>
      <c r="G4" s="14">
        <f t="shared" ref="G4:G24" si="2">F4*45.61</f>
        <v>0</v>
      </c>
      <c r="H4" s="16">
        <f t="shared" ref="H4:H24" si="3">B4+D4</f>
        <v>1539</v>
      </c>
      <c r="I4" s="17">
        <f t="shared" ref="I4:I25" si="4">C4+E4+G4</f>
        <v>54911.64</v>
      </c>
    </row>
    <row r="5" spans="1:9" x14ac:dyDescent="0.25">
      <c r="A5" s="10" t="s">
        <v>9</v>
      </c>
      <c r="B5" s="11">
        <v>783</v>
      </c>
      <c r="C5" s="12">
        <f t="shared" si="0"/>
        <v>35712.629999999997</v>
      </c>
      <c r="D5" s="11">
        <v>1908</v>
      </c>
      <c r="E5" s="12">
        <f t="shared" si="1"/>
        <v>60636.240000000005</v>
      </c>
      <c r="F5" s="11">
        <v>3</v>
      </c>
      <c r="G5" s="14">
        <f t="shared" si="2"/>
        <v>136.82999999999998</v>
      </c>
      <c r="H5" s="16">
        <f>B5+D5</f>
        <v>2691</v>
      </c>
      <c r="I5" s="17">
        <f t="shared" si="4"/>
        <v>96485.7</v>
      </c>
    </row>
    <row r="6" spans="1:9" x14ac:dyDescent="0.25">
      <c r="A6" s="10" t="s">
        <v>10</v>
      </c>
      <c r="B6" s="11">
        <v>603</v>
      </c>
      <c r="C6" s="12">
        <f t="shared" si="0"/>
        <v>27502.829999999998</v>
      </c>
      <c r="D6" s="11">
        <v>543</v>
      </c>
      <c r="E6" s="12">
        <f t="shared" si="1"/>
        <v>17256.54</v>
      </c>
      <c r="F6" s="13"/>
      <c r="G6" s="14">
        <f t="shared" si="2"/>
        <v>0</v>
      </c>
      <c r="H6" s="16">
        <f t="shared" si="3"/>
        <v>1146</v>
      </c>
      <c r="I6" s="17">
        <f t="shared" si="4"/>
        <v>44759.369999999995</v>
      </c>
    </row>
    <row r="7" spans="1:9" x14ac:dyDescent="0.25">
      <c r="A7" s="10" t="s">
        <v>11</v>
      </c>
      <c r="B7" s="11">
        <v>398</v>
      </c>
      <c r="C7" s="12">
        <f t="shared" si="0"/>
        <v>18152.78</v>
      </c>
      <c r="D7" s="11">
        <v>749</v>
      </c>
      <c r="E7" s="12">
        <f t="shared" si="1"/>
        <v>23803.22</v>
      </c>
      <c r="F7" s="13"/>
      <c r="G7" s="14">
        <f t="shared" si="2"/>
        <v>0</v>
      </c>
      <c r="H7" s="16">
        <f t="shared" si="3"/>
        <v>1147</v>
      </c>
      <c r="I7" s="17">
        <f t="shared" si="4"/>
        <v>41956</v>
      </c>
    </row>
    <row r="8" spans="1:9" x14ac:dyDescent="0.25">
      <c r="A8" s="10" t="s">
        <v>12</v>
      </c>
      <c r="B8" s="11">
        <v>354</v>
      </c>
      <c r="C8" s="12">
        <f t="shared" si="0"/>
        <v>16145.94</v>
      </c>
      <c r="D8" s="11">
        <v>892</v>
      </c>
      <c r="E8" s="12">
        <f t="shared" si="1"/>
        <v>28347.760000000002</v>
      </c>
      <c r="F8" s="13"/>
      <c r="G8" s="14">
        <f t="shared" si="2"/>
        <v>0</v>
      </c>
      <c r="H8" s="16">
        <f t="shared" si="3"/>
        <v>1246</v>
      </c>
      <c r="I8" s="17">
        <f t="shared" si="4"/>
        <v>44493.700000000004</v>
      </c>
    </row>
    <row r="9" spans="1:9" x14ac:dyDescent="0.25">
      <c r="A9" s="10" t="s">
        <v>13</v>
      </c>
      <c r="B9" s="11">
        <v>176</v>
      </c>
      <c r="C9" s="12">
        <f t="shared" si="0"/>
        <v>8027.36</v>
      </c>
      <c r="D9" s="11">
        <v>331</v>
      </c>
      <c r="E9" s="12">
        <f t="shared" si="1"/>
        <v>10519.18</v>
      </c>
      <c r="F9" s="13"/>
      <c r="G9" s="14">
        <f t="shared" si="2"/>
        <v>0</v>
      </c>
      <c r="H9" s="16">
        <f t="shared" si="3"/>
        <v>507</v>
      </c>
      <c r="I9" s="17">
        <f t="shared" si="4"/>
        <v>18546.54</v>
      </c>
    </row>
    <row r="10" spans="1:9" x14ac:dyDescent="0.25">
      <c r="A10" s="10" t="s">
        <v>14</v>
      </c>
      <c r="B10" s="11">
        <v>1421</v>
      </c>
      <c r="C10" s="12">
        <f t="shared" si="0"/>
        <v>64811.81</v>
      </c>
      <c r="D10" s="11">
        <v>425</v>
      </c>
      <c r="E10" s="12">
        <f t="shared" si="1"/>
        <v>13506.5</v>
      </c>
      <c r="F10" s="13"/>
      <c r="G10" s="14">
        <f t="shared" si="2"/>
        <v>0</v>
      </c>
      <c r="H10" s="16">
        <f t="shared" si="3"/>
        <v>1846</v>
      </c>
      <c r="I10" s="17">
        <f t="shared" si="4"/>
        <v>78318.31</v>
      </c>
    </row>
    <row r="11" spans="1:9" x14ac:dyDescent="0.25">
      <c r="A11" s="10" t="s">
        <v>15</v>
      </c>
      <c r="B11" s="11">
        <v>1237</v>
      </c>
      <c r="C11" s="12">
        <f t="shared" si="0"/>
        <v>56419.57</v>
      </c>
      <c r="D11" s="11">
        <v>1733</v>
      </c>
      <c r="E11" s="12">
        <f t="shared" si="1"/>
        <v>55074.740000000005</v>
      </c>
      <c r="F11" s="13"/>
      <c r="G11" s="14">
        <f t="shared" si="2"/>
        <v>0</v>
      </c>
      <c r="H11" s="16">
        <f t="shared" si="3"/>
        <v>2970</v>
      </c>
      <c r="I11" s="17">
        <f t="shared" si="4"/>
        <v>111494.31</v>
      </c>
    </row>
    <row r="12" spans="1:9" x14ac:dyDescent="0.25">
      <c r="A12" s="10" t="s">
        <v>16</v>
      </c>
      <c r="B12" s="11">
        <v>22</v>
      </c>
      <c r="C12" s="12">
        <f t="shared" si="0"/>
        <v>1003.42</v>
      </c>
      <c r="D12" s="11">
        <v>92</v>
      </c>
      <c r="E12" s="12">
        <f t="shared" si="1"/>
        <v>2923.76</v>
      </c>
      <c r="F12" s="13"/>
      <c r="G12" s="14">
        <f t="shared" si="2"/>
        <v>0</v>
      </c>
      <c r="H12" s="16">
        <f t="shared" si="3"/>
        <v>114</v>
      </c>
      <c r="I12" s="17">
        <f t="shared" si="4"/>
        <v>3927.1800000000003</v>
      </c>
    </row>
    <row r="13" spans="1:9" x14ac:dyDescent="0.25">
      <c r="A13" s="10" t="s">
        <v>17</v>
      </c>
      <c r="B13" s="11">
        <v>1192</v>
      </c>
      <c r="C13" s="12">
        <f t="shared" si="0"/>
        <v>54367.12</v>
      </c>
      <c r="D13" s="11">
        <v>688</v>
      </c>
      <c r="E13" s="12">
        <f t="shared" si="1"/>
        <v>21864.639999999999</v>
      </c>
      <c r="F13" s="13"/>
      <c r="G13" s="14">
        <f t="shared" si="2"/>
        <v>0</v>
      </c>
      <c r="H13" s="16">
        <f t="shared" si="3"/>
        <v>1880</v>
      </c>
      <c r="I13" s="17">
        <f t="shared" si="4"/>
        <v>76231.760000000009</v>
      </c>
    </row>
    <row r="14" spans="1:9" x14ac:dyDescent="0.25">
      <c r="A14" s="10" t="s">
        <v>18</v>
      </c>
      <c r="B14" s="11">
        <v>266</v>
      </c>
      <c r="C14" s="12">
        <f t="shared" si="0"/>
        <v>12132.26</v>
      </c>
      <c r="D14" s="11">
        <v>325</v>
      </c>
      <c r="E14" s="12">
        <f t="shared" si="1"/>
        <v>10328.5</v>
      </c>
      <c r="F14" s="13"/>
      <c r="G14" s="14">
        <f t="shared" si="2"/>
        <v>0</v>
      </c>
      <c r="H14" s="16">
        <f t="shared" si="3"/>
        <v>591</v>
      </c>
      <c r="I14" s="17">
        <f t="shared" si="4"/>
        <v>22460.760000000002</v>
      </c>
    </row>
    <row r="15" spans="1:9" x14ac:dyDescent="0.25">
      <c r="A15" s="10" t="s">
        <v>19</v>
      </c>
      <c r="B15" s="11">
        <v>212</v>
      </c>
      <c r="C15" s="12">
        <f t="shared" si="0"/>
        <v>9669.32</v>
      </c>
      <c r="D15" s="11">
        <v>544</v>
      </c>
      <c r="E15" s="12">
        <f t="shared" si="1"/>
        <v>17288.32</v>
      </c>
      <c r="F15" s="13"/>
      <c r="G15" s="14">
        <f t="shared" si="2"/>
        <v>0</v>
      </c>
      <c r="H15" s="16">
        <f t="shared" si="3"/>
        <v>756</v>
      </c>
      <c r="I15" s="17">
        <f t="shared" si="4"/>
        <v>26957.64</v>
      </c>
    </row>
    <row r="16" spans="1:9" x14ac:dyDescent="0.25">
      <c r="A16" s="10" t="s">
        <v>20</v>
      </c>
      <c r="B16" s="11">
        <v>3243</v>
      </c>
      <c r="C16" s="12">
        <f t="shared" si="0"/>
        <v>147913.23000000001</v>
      </c>
      <c r="D16" s="11">
        <v>3675</v>
      </c>
      <c r="E16" s="12">
        <f t="shared" si="1"/>
        <v>116791.5</v>
      </c>
      <c r="F16" s="13"/>
      <c r="G16" s="14">
        <f t="shared" si="2"/>
        <v>0</v>
      </c>
      <c r="H16" s="16">
        <f t="shared" si="3"/>
        <v>6918</v>
      </c>
      <c r="I16" s="17">
        <f t="shared" si="4"/>
        <v>264704.73</v>
      </c>
    </row>
    <row r="17" spans="1:9" x14ac:dyDescent="0.25">
      <c r="A17" s="10" t="s">
        <v>21</v>
      </c>
      <c r="B17" s="11">
        <v>886</v>
      </c>
      <c r="C17" s="12">
        <f t="shared" si="0"/>
        <v>40410.46</v>
      </c>
      <c r="D17" s="11">
        <v>305</v>
      </c>
      <c r="E17" s="12">
        <f t="shared" si="1"/>
        <v>9692.9</v>
      </c>
      <c r="F17" s="13"/>
      <c r="G17" s="14">
        <f t="shared" si="2"/>
        <v>0</v>
      </c>
      <c r="H17" s="16">
        <f t="shared" si="3"/>
        <v>1191</v>
      </c>
      <c r="I17" s="17">
        <f t="shared" si="4"/>
        <v>50103.360000000001</v>
      </c>
    </row>
    <row r="18" spans="1:9" x14ac:dyDescent="0.25">
      <c r="A18" s="10" t="s">
        <v>22</v>
      </c>
      <c r="B18" s="11">
        <v>1497</v>
      </c>
      <c r="C18" s="12">
        <f t="shared" si="0"/>
        <v>68278.17</v>
      </c>
      <c r="D18" s="11">
        <v>362</v>
      </c>
      <c r="E18" s="12">
        <f t="shared" si="1"/>
        <v>11504.36</v>
      </c>
      <c r="F18" s="13"/>
      <c r="G18" s="14">
        <f t="shared" si="2"/>
        <v>0</v>
      </c>
      <c r="H18" s="16">
        <f t="shared" si="3"/>
        <v>1859</v>
      </c>
      <c r="I18" s="17">
        <f t="shared" si="4"/>
        <v>79782.53</v>
      </c>
    </row>
    <row r="19" spans="1:9" x14ac:dyDescent="0.25">
      <c r="A19" s="10" t="s">
        <v>23</v>
      </c>
      <c r="B19" s="11">
        <v>267</v>
      </c>
      <c r="C19" s="12">
        <f t="shared" si="0"/>
        <v>12177.869999999999</v>
      </c>
      <c r="D19" s="11">
        <v>634</v>
      </c>
      <c r="E19" s="12">
        <f t="shared" si="1"/>
        <v>20148.52</v>
      </c>
      <c r="F19" s="13"/>
      <c r="G19" s="14">
        <f t="shared" si="2"/>
        <v>0</v>
      </c>
      <c r="H19" s="16">
        <f t="shared" si="3"/>
        <v>901</v>
      </c>
      <c r="I19" s="17">
        <f t="shared" si="4"/>
        <v>32326.39</v>
      </c>
    </row>
    <row r="20" spans="1:9" x14ac:dyDescent="0.25">
      <c r="A20" s="10" t="s">
        <v>24</v>
      </c>
      <c r="B20" s="11">
        <v>123</v>
      </c>
      <c r="C20" s="12">
        <f t="shared" si="0"/>
        <v>5610.03</v>
      </c>
      <c r="D20" s="11">
        <v>182</v>
      </c>
      <c r="E20" s="12">
        <f t="shared" si="1"/>
        <v>5783.96</v>
      </c>
      <c r="F20" s="13"/>
      <c r="G20" s="14">
        <f t="shared" si="2"/>
        <v>0</v>
      </c>
      <c r="H20" s="16">
        <f t="shared" si="3"/>
        <v>305</v>
      </c>
      <c r="I20" s="17">
        <f t="shared" si="4"/>
        <v>11393.99</v>
      </c>
    </row>
    <row r="21" spans="1:9" x14ac:dyDescent="0.25">
      <c r="A21" s="10" t="s">
        <v>25</v>
      </c>
      <c r="B21" s="11">
        <v>739</v>
      </c>
      <c r="C21" s="12">
        <f t="shared" si="0"/>
        <v>33705.79</v>
      </c>
      <c r="D21" s="11">
        <v>866</v>
      </c>
      <c r="E21" s="12">
        <f t="shared" si="1"/>
        <v>27521.48</v>
      </c>
      <c r="F21" s="13"/>
      <c r="G21" s="14">
        <f t="shared" si="2"/>
        <v>0</v>
      </c>
      <c r="H21" s="16">
        <f t="shared" si="3"/>
        <v>1605</v>
      </c>
      <c r="I21" s="17">
        <f t="shared" si="4"/>
        <v>61227.270000000004</v>
      </c>
    </row>
    <row r="22" spans="1:9" x14ac:dyDescent="0.25">
      <c r="A22" s="10" t="s">
        <v>26</v>
      </c>
      <c r="B22" s="11">
        <v>1695</v>
      </c>
      <c r="C22" s="12">
        <f t="shared" si="0"/>
        <v>77308.95</v>
      </c>
      <c r="D22" s="11">
        <v>45</v>
      </c>
      <c r="E22" s="12">
        <f t="shared" si="1"/>
        <v>1430.1000000000001</v>
      </c>
      <c r="F22" s="13"/>
      <c r="G22" s="14">
        <f t="shared" si="2"/>
        <v>0</v>
      </c>
      <c r="H22" s="16">
        <f t="shared" si="3"/>
        <v>1740</v>
      </c>
      <c r="I22" s="17">
        <f t="shared" si="4"/>
        <v>78739.05</v>
      </c>
    </row>
    <row r="23" spans="1:9" x14ac:dyDescent="0.25">
      <c r="A23" s="10" t="s">
        <v>27</v>
      </c>
      <c r="B23" s="11">
        <v>368</v>
      </c>
      <c r="C23" s="12">
        <f t="shared" si="0"/>
        <v>16784.48</v>
      </c>
      <c r="D23" s="11">
        <v>773</v>
      </c>
      <c r="E23" s="12">
        <f t="shared" si="1"/>
        <v>24565.940000000002</v>
      </c>
      <c r="F23" s="13"/>
      <c r="G23" s="14">
        <f t="shared" si="2"/>
        <v>0</v>
      </c>
      <c r="H23" s="16">
        <f t="shared" si="3"/>
        <v>1141</v>
      </c>
      <c r="I23" s="17">
        <f t="shared" si="4"/>
        <v>41350.42</v>
      </c>
    </row>
    <row r="24" spans="1:9" x14ac:dyDescent="0.25">
      <c r="A24" s="10" t="s">
        <v>28</v>
      </c>
      <c r="B24" s="11">
        <v>252</v>
      </c>
      <c r="C24" s="12">
        <f t="shared" si="0"/>
        <v>11493.72</v>
      </c>
      <c r="D24" s="11">
        <v>546</v>
      </c>
      <c r="E24" s="12">
        <f t="shared" si="1"/>
        <v>17351.88</v>
      </c>
      <c r="F24" s="13"/>
      <c r="G24" s="14">
        <f t="shared" si="2"/>
        <v>0</v>
      </c>
      <c r="H24" s="16">
        <f t="shared" si="3"/>
        <v>798</v>
      </c>
      <c r="I24" s="17">
        <f t="shared" si="4"/>
        <v>28845.599999999999</v>
      </c>
    </row>
    <row r="25" spans="1:9" x14ac:dyDescent="0.25">
      <c r="A25" s="19" t="s">
        <v>37</v>
      </c>
      <c r="B25" s="19">
        <f t="shared" ref="B25:H25" si="5">+SUM(B3:B24)</f>
        <v>16172</v>
      </c>
      <c r="C25" s="20">
        <f t="shared" si="5"/>
        <v>737604.92</v>
      </c>
      <c r="D25" s="19">
        <f t="shared" si="5"/>
        <v>16726</v>
      </c>
      <c r="E25" s="20">
        <f t="shared" si="5"/>
        <v>531552.28</v>
      </c>
      <c r="F25" s="19">
        <f t="shared" si="5"/>
        <v>3</v>
      </c>
      <c r="G25" s="20">
        <f t="shared" si="5"/>
        <v>136.82999999999998</v>
      </c>
      <c r="H25" s="19">
        <f t="shared" si="5"/>
        <v>32898</v>
      </c>
      <c r="I25" s="19">
        <f t="shared" si="4"/>
        <v>1269294.0300000003</v>
      </c>
    </row>
  </sheetData>
  <mergeCells count="5">
    <mergeCell ref="I1:I2"/>
    <mergeCell ref="H1:H2"/>
    <mergeCell ref="F1:G1"/>
    <mergeCell ref="B1:E1"/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33" sqref="F33"/>
    </sheetView>
  </sheetViews>
  <sheetFormatPr baseColWidth="10" defaultRowHeight="15" x14ac:dyDescent="0.25"/>
  <cols>
    <col min="1" max="1" width="23" customWidth="1"/>
    <col min="2" max="2" width="11.5703125" style="25"/>
    <col min="3" max="3" width="11.5703125" style="8"/>
    <col min="5" max="5" width="11.5703125" style="8"/>
    <col min="6" max="6" width="19.28515625" customWidth="1"/>
    <col min="7" max="7" width="22.140625" style="8" customWidth="1"/>
  </cols>
  <sheetData>
    <row r="1" spans="1:7" ht="31.9" customHeight="1" x14ac:dyDescent="0.25">
      <c r="A1" s="48" t="s">
        <v>6</v>
      </c>
      <c r="B1" s="45" t="s">
        <v>3</v>
      </c>
      <c r="C1" s="46"/>
      <c r="D1" s="46"/>
      <c r="E1" s="47"/>
      <c r="F1" s="49" t="s">
        <v>36</v>
      </c>
      <c r="G1" s="50" t="s">
        <v>38</v>
      </c>
    </row>
    <row r="2" spans="1:7" x14ac:dyDescent="0.25">
      <c r="A2" s="48"/>
      <c r="B2" s="22" t="s">
        <v>30</v>
      </c>
      <c r="C2" s="21" t="s">
        <v>34</v>
      </c>
      <c r="D2" s="6" t="s">
        <v>31</v>
      </c>
      <c r="E2" s="21" t="s">
        <v>34</v>
      </c>
      <c r="F2" s="49"/>
      <c r="G2" s="50"/>
    </row>
    <row r="3" spans="1:7" x14ac:dyDescent="0.25">
      <c r="A3" s="2" t="s">
        <v>7</v>
      </c>
      <c r="B3" s="23"/>
      <c r="C3" s="9">
        <f>B3*27.66</f>
        <v>0</v>
      </c>
      <c r="D3" s="3"/>
      <c r="E3" s="9">
        <f>D3*13.83</f>
        <v>0</v>
      </c>
      <c r="F3" s="3">
        <f>B3+D3</f>
        <v>0</v>
      </c>
      <c r="G3" s="9">
        <f>C3+E3</f>
        <v>0</v>
      </c>
    </row>
    <row r="4" spans="1:7" x14ac:dyDescent="0.25">
      <c r="A4" s="2" t="s">
        <v>8</v>
      </c>
      <c r="B4" s="23"/>
      <c r="C4" s="9">
        <f t="shared" ref="C4:C24" si="0">B4*27.66</f>
        <v>0</v>
      </c>
      <c r="D4" s="4">
        <v>6</v>
      </c>
      <c r="E4" s="9">
        <f t="shared" ref="E4:E24" si="1">D4*13.83</f>
        <v>82.98</v>
      </c>
      <c r="F4" s="3">
        <f t="shared" ref="F4:F24" si="2">B4+D4</f>
        <v>6</v>
      </c>
      <c r="G4" s="9">
        <f t="shared" ref="G4:G25" si="3">C4+E4</f>
        <v>82.98</v>
      </c>
    </row>
    <row r="5" spans="1:7" x14ac:dyDescent="0.25">
      <c r="A5" s="2" t="s">
        <v>9</v>
      </c>
      <c r="B5" s="23"/>
      <c r="C5" s="9">
        <f t="shared" si="0"/>
        <v>0</v>
      </c>
      <c r="D5" s="4">
        <v>62</v>
      </c>
      <c r="E5" s="9">
        <f t="shared" si="1"/>
        <v>857.46</v>
      </c>
      <c r="F5" s="3">
        <f t="shared" si="2"/>
        <v>62</v>
      </c>
      <c r="G5" s="9">
        <f t="shared" si="3"/>
        <v>857.46</v>
      </c>
    </row>
    <row r="6" spans="1:7" x14ac:dyDescent="0.25">
      <c r="A6" s="2" t="s">
        <v>10</v>
      </c>
      <c r="B6" s="23"/>
      <c r="C6" s="9">
        <f t="shared" si="0"/>
        <v>0</v>
      </c>
      <c r="D6" s="3"/>
      <c r="E6" s="9">
        <f t="shared" si="1"/>
        <v>0</v>
      </c>
      <c r="F6" s="3">
        <f t="shared" si="2"/>
        <v>0</v>
      </c>
      <c r="G6" s="9">
        <f t="shared" si="3"/>
        <v>0</v>
      </c>
    </row>
    <row r="7" spans="1:7" x14ac:dyDescent="0.25">
      <c r="A7" s="2" t="s">
        <v>11</v>
      </c>
      <c r="B7" s="23"/>
      <c r="C7" s="9">
        <f t="shared" si="0"/>
        <v>0</v>
      </c>
      <c r="D7" s="3"/>
      <c r="E7" s="9">
        <f t="shared" si="1"/>
        <v>0</v>
      </c>
      <c r="F7" s="3">
        <f t="shared" si="2"/>
        <v>0</v>
      </c>
      <c r="G7" s="9">
        <f t="shared" si="3"/>
        <v>0</v>
      </c>
    </row>
    <row r="8" spans="1:7" x14ac:dyDescent="0.25">
      <c r="A8" s="2" t="s">
        <v>12</v>
      </c>
      <c r="B8" s="23"/>
      <c r="C8" s="9">
        <f t="shared" si="0"/>
        <v>0</v>
      </c>
      <c r="D8" s="3"/>
      <c r="E8" s="9">
        <f t="shared" si="1"/>
        <v>0</v>
      </c>
      <c r="F8" s="3">
        <f t="shared" si="2"/>
        <v>0</v>
      </c>
      <c r="G8" s="9">
        <f t="shared" si="3"/>
        <v>0</v>
      </c>
    </row>
    <row r="9" spans="1:7" x14ac:dyDescent="0.25">
      <c r="A9" s="2" t="s">
        <v>13</v>
      </c>
      <c r="B9" s="23"/>
      <c r="C9" s="9">
        <f t="shared" si="0"/>
        <v>0</v>
      </c>
      <c r="D9" s="3"/>
      <c r="E9" s="9">
        <f t="shared" si="1"/>
        <v>0</v>
      </c>
      <c r="F9" s="3">
        <f t="shared" si="2"/>
        <v>0</v>
      </c>
      <c r="G9" s="9">
        <f t="shared" si="3"/>
        <v>0</v>
      </c>
    </row>
    <row r="10" spans="1:7" x14ac:dyDescent="0.25">
      <c r="A10" s="2" t="s">
        <v>14</v>
      </c>
      <c r="B10" s="23"/>
      <c r="C10" s="9">
        <f t="shared" si="0"/>
        <v>0</v>
      </c>
      <c r="D10" s="3"/>
      <c r="E10" s="9">
        <f t="shared" si="1"/>
        <v>0</v>
      </c>
      <c r="F10" s="3">
        <f t="shared" si="2"/>
        <v>0</v>
      </c>
      <c r="G10" s="9">
        <f t="shared" si="3"/>
        <v>0</v>
      </c>
    </row>
    <row r="11" spans="1:7" x14ac:dyDescent="0.25">
      <c r="A11" s="2" t="s">
        <v>15</v>
      </c>
      <c r="B11" s="24">
        <v>22</v>
      </c>
      <c r="C11" s="9">
        <f t="shared" si="0"/>
        <v>608.52</v>
      </c>
      <c r="D11" s="4">
        <v>24</v>
      </c>
      <c r="E11" s="9">
        <f t="shared" si="1"/>
        <v>331.92</v>
      </c>
      <c r="F11" s="3">
        <f t="shared" si="2"/>
        <v>46</v>
      </c>
      <c r="G11" s="9">
        <f t="shared" si="3"/>
        <v>940.44</v>
      </c>
    </row>
    <row r="12" spans="1:7" x14ac:dyDescent="0.25">
      <c r="A12" s="2" t="s">
        <v>16</v>
      </c>
      <c r="B12" s="23"/>
      <c r="C12" s="9">
        <f t="shared" si="0"/>
        <v>0</v>
      </c>
      <c r="D12" s="3"/>
      <c r="E12" s="9">
        <f t="shared" si="1"/>
        <v>0</v>
      </c>
      <c r="F12" s="3">
        <f t="shared" si="2"/>
        <v>0</v>
      </c>
      <c r="G12" s="9">
        <f t="shared" si="3"/>
        <v>0</v>
      </c>
    </row>
    <row r="13" spans="1:7" x14ac:dyDescent="0.25">
      <c r="A13" s="2" t="s">
        <v>17</v>
      </c>
      <c r="B13" s="24">
        <v>7</v>
      </c>
      <c r="C13" s="9">
        <f t="shared" si="0"/>
        <v>193.62</v>
      </c>
      <c r="D13" s="3"/>
      <c r="E13" s="9">
        <f t="shared" si="1"/>
        <v>0</v>
      </c>
      <c r="F13" s="3">
        <f t="shared" si="2"/>
        <v>7</v>
      </c>
      <c r="G13" s="9">
        <f t="shared" si="3"/>
        <v>193.62</v>
      </c>
    </row>
    <row r="14" spans="1:7" x14ac:dyDescent="0.25">
      <c r="A14" s="2" t="s">
        <v>18</v>
      </c>
      <c r="B14" s="23"/>
      <c r="C14" s="9">
        <f t="shared" si="0"/>
        <v>0</v>
      </c>
      <c r="D14" s="3"/>
      <c r="E14" s="9">
        <f t="shared" si="1"/>
        <v>0</v>
      </c>
      <c r="F14" s="3">
        <f t="shared" si="2"/>
        <v>0</v>
      </c>
      <c r="G14" s="9">
        <f t="shared" si="3"/>
        <v>0</v>
      </c>
    </row>
    <row r="15" spans="1:7" x14ac:dyDescent="0.25">
      <c r="A15" s="2" t="s">
        <v>19</v>
      </c>
      <c r="B15" s="23"/>
      <c r="C15" s="9">
        <f t="shared" si="0"/>
        <v>0</v>
      </c>
      <c r="D15" s="3"/>
      <c r="E15" s="9">
        <f t="shared" si="1"/>
        <v>0</v>
      </c>
      <c r="F15" s="3">
        <f t="shared" si="2"/>
        <v>0</v>
      </c>
      <c r="G15" s="9">
        <f t="shared" si="3"/>
        <v>0</v>
      </c>
    </row>
    <row r="16" spans="1:7" x14ac:dyDescent="0.25">
      <c r="A16" s="2" t="s">
        <v>20</v>
      </c>
      <c r="B16" s="23"/>
      <c r="C16" s="9">
        <f t="shared" si="0"/>
        <v>0</v>
      </c>
      <c r="D16" s="3"/>
      <c r="E16" s="9">
        <f t="shared" si="1"/>
        <v>0</v>
      </c>
      <c r="F16" s="3">
        <f t="shared" si="2"/>
        <v>0</v>
      </c>
      <c r="G16" s="9">
        <f t="shared" si="3"/>
        <v>0</v>
      </c>
    </row>
    <row r="17" spans="1:7" x14ac:dyDescent="0.25">
      <c r="A17" s="2" t="s">
        <v>21</v>
      </c>
      <c r="B17" s="23"/>
      <c r="C17" s="9">
        <f t="shared" si="0"/>
        <v>0</v>
      </c>
      <c r="D17" s="3"/>
      <c r="E17" s="9">
        <f t="shared" si="1"/>
        <v>0</v>
      </c>
      <c r="F17" s="3">
        <f t="shared" si="2"/>
        <v>0</v>
      </c>
      <c r="G17" s="9">
        <f t="shared" si="3"/>
        <v>0</v>
      </c>
    </row>
    <row r="18" spans="1:7" x14ac:dyDescent="0.25">
      <c r="A18" s="2" t="s">
        <v>22</v>
      </c>
      <c r="B18" s="24">
        <v>8</v>
      </c>
      <c r="C18" s="9">
        <f t="shared" si="0"/>
        <v>221.28</v>
      </c>
      <c r="D18" s="3"/>
      <c r="E18" s="9">
        <f t="shared" si="1"/>
        <v>0</v>
      </c>
      <c r="F18" s="3">
        <f t="shared" si="2"/>
        <v>8</v>
      </c>
      <c r="G18" s="9">
        <f t="shared" si="3"/>
        <v>221.28</v>
      </c>
    </row>
    <row r="19" spans="1:7" x14ac:dyDescent="0.25">
      <c r="A19" s="2" t="s">
        <v>23</v>
      </c>
      <c r="B19" s="24">
        <v>25</v>
      </c>
      <c r="C19" s="9">
        <f t="shared" si="0"/>
        <v>691.5</v>
      </c>
      <c r="D19" s="3"/>
      <c r="E19" s="9">
        <f t="shared" si="1"/>
        <v>0</v>
      </c>
      <c r="F19" s="3">
        <f t="shared" si="2"/>
        <v>25</v>
      </c>
      <c r="G19" s="9">
        <f t="shared" si="3"/>
        <v>691.5</v>
      </c>
    </row>
    <row r="20" spans="1:7" x14ac:dyDescent="0.25">
      <c r="A20" s="2" t="s">
        <v>24</v>
      </c>
      <c r="B20" s="23"/>
      <c r="C20" s="9">
        <f t="shared" si="0"/>
        <v>0</v>
      </c>
      <c r="D20" s="3"/>
      <c r="E20" s="9">
        <f t="shared" si="1"/>
        <v>0</v>
      </c>
      <c r="F20" s="3">
        <f t="shared" si="2"/>
        <v>0</v>
      </c>
      <c r="G20" s="9">
        <f t="shared" si="3"/>
        <v>0</v>
      </c>
    </row>
    <row r="21" spans="1:7" x14ac:dyDescent="0.25">
      <c r="A21" s="2" t="s">
        <v>25</v>
      </c>
      <c r="B21" s="23"/>
      <c r="C21" s="9">
        <f t="shared" si="0"/>
        <v>0</v>
      </c>
      <c r="D21" s="4">
        <v>1</v>
      </c>
      <c r="E21" s="9">
        <f t="shared" si="1"/>
        <v>13.83</v>
      </c>
      <c r="F21" s="3">
        <f t="shared" si="2"/>
        <v>1</v>
      </c>
      <c r="G21" s="9">
        <f t="shared" si="3"/>
        <v>13.83</v>
      </c>
    </row>
    <row r="22" spans="1:7" x14ac:dyDescent="0.25">
      <c r="A22" s="2" t="s">
        <v>26</v>
      </c>
      <c r="B22" s="23"/>
      <c r="C22" s="9">
        <f t="shared" si="0"/>
        <v>0</v>
      </c>
      <c r="D22" s="3"/>
      <c r="E22" s="9">
        <f t="shared" si="1"/>
        <v>0</v>
      </c>
      <c r="F22" s="3">
        <f t="shared" si="2"/>
        <v>0</v>
      </c>
      <c r="G22" s="9">
        <f t="shared" si="3"/>
        <v>0</v>
      </c>
    </row>
    <row r="23" spans="1:7" x14ac:dyDescent="0.25">
      <c r="A23" s="2" t="s">
        <v>27</v>
      </c>
      <c r="B23" s="23"/>
      <c r="C23" s="9">
        <f t="shared" si="0"/>
        <v>0</v>
      </c>
      <c r="D23" s="3"/>
      <c r="E23" s="9">
        <f t="shared" si="1"/>
        <v>0</v>
      </c>
      <c r="F23" s="3">
        <f t="shared" si="2"/>
        <v>0</v>
      </c>
      <c r="G23" s="9">
        <f t="shared" si="3"/>
        <v>0</v>
      </c>
    </row>
    <row r="24" spans="1:7" x14ac:dyDescent="0.25">
      <c r="A24" s="2" t="s">
        <v>28</v>
      </c>
      <c r="B24" s="23"/>
      <c r="C24" s="9">
        <f t="shared" si="0"/>
        <v>0</v>
      </c>
      <c r="D24" s="3"/>
      <c r="E24" s="9">
        <f t="shared" si="1"/>
        <v>0</v>
      </c>
      <c r="F24" s="3">
        <f t="shared" si="2"/>
        <v>0</v>
      </c>
      <c r="G24" s="9">
        <f t="shared" si="3"/>
        <v>0</v>
      </c>
    </row>
    <row r="25" spans="1:7" x14ac:dyDescent="0.25">
      <c r="A25" s="21" t="s">
        <v>37</v>
      </c>
      <c r="B25" s="26">
        <f>+SUM(B3:B24)</f>
        <v>62</v>
      </c>
      <c r="C25" s="27">
        <f>+SUM(C3:C24)</f>
        <v>1714.92</v>
      </c>
      <c r="D25" s="26">
        <f>+SUM(D3:D24)</f>
        <v>93</v>
      </c>
      <c r="E25" s="27">
        <f>+SUM(E3:E24)</f>
        <v>1286.19</v>
      </c>
      <c r="F25" s="26">
        <f>+SUM(F3:F24)</f>
        <v>155</v>
      </c>
      <c r="G25" s="27">
        <f t="shared" si="3"/>
        <v>3001.11</v>
      </c>
    </row>
  </sheetData>
  <mergeCells count="4">
    <mergeCell ref="A1:A2"/>
    <mergeCell ref="B1:E1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6" workbookViewId="0">
      <selection activeCell="I5" sqref="I5"/>
    </sheetView>
  </sheetViews>
  <sheetFormatPr baseColWidth="10" defaultRowHeight="15" x14ac:dyDescent="0.25"/>
  <cols>
    <col min="1" max="1" width="24.7109375" customWidth="1"/>
    <col min="2" max="2" width="17.42578125" customWidth="1"/>
    <col min="3" max="3" width="17.42578125" style="8" customWidth="1"/>
    <col min="4" max="4" width="18.42578125" customWidth="1"/>
    <col min="5" max="5" width="12.140625" style="8" bestFit="1" customWidth="1"/>
    <col min="6" max="6" width="18.85546875" customWidth="1"/>
    <col min="7" max="7" width="19" customWidth="1"/>
  </cols>
  <sheetData>
    <row r="1" spans="1:7" ht="31.9" customHeight="1" x14ac:dyDescent="0.25">
      <c r="A1" s="48" t="s">
        <v>6</v>
      </c>
      <c r="B1" s="45" t="s">
        <v>0</v>
      </c>
      <c r="C1" s="47"/>
      <c r="D1" s="43" t="s">
        <v>33</v>
      </c>
      <c r="E1" s="53"/>
      <c r="F1" s="51" t="s">
        <v>36</v>
      </c>
      <c r="G1" s="51" t="s">
        <v>38</v>
      </c>
    </row>
    <row r="2" spans="1:7" x14ac:dyDescent="0.25">
      <c r="A2" s="48"/>
      <c r="B2" s="6" t="s">
        <v>29</v>
      </c>
      <c r="C2" s="21" t="s">
        <v>34</v>
      </c>
      <c r="D2" s="6" t="s">
        <v>29</v>
      </c>
      <c r="E2" s="28" t="s">
        <v>34</v>
      </c>
      <c r="F2" s="52"/>
      <c r="G2" s="52"/>
    </row>
    <row r="3" spans="1:7" x14ac:dyDescent="0.25">
      <c r="A3" s="10" t="s">
        <v>7</v>
      </c>
      <c r="B3" s="13"/>
      <c r="C3" s="14">
        <f>B3*31.43</f>
        <v>0</v>
      </c>
      <c r="D3" s="11">
        <v>3</v>
      </c>
      <c r="E3" s="14">
        <f>D3*31.43</f>
        <v>94.289999999999992</v>
      </c>
      <c r="F3" s="13">
        <f>B3+D3</f>
        <v>3</v>
      </c>
      <c r="G3" s="31">
        <f>C3+E3</f>
        <v>94.289999999999992</v>
      </c>
    </row>
    <row r="4" spans="1:7" x14ac:dyDescent="0.25">
      <c r="A4" s="10" t="s">
        <v>8</v>
      </c>
      <c r="B4" s="11">
        <v>156</v>
      </c>
      <c r="C4" s="14">
        <f t="shared" ref="C4:C24" si="0">B4*31.43</f>
        <v>4903.08</v>
      </c>
      <c r="D4" s="11">
        <v>247</v>
      </c>
      <c r="E4" s="14">
        <f t="shared" ref="E4:E24" si="1">D4*31.43</f>
        <v>7763.21</v>
      </c>
      <c r="F4" s="13">
        <f t="shared" ref="F4:F24" si="2">B4+D4</f>
        <v>403</v>
      </c>
      <c r="G4" s="31">
        <f t="shared" ref="G4:G25" si="3">C4+E4</f>
        <v>12666.29</v>
      </c>
    </row>
    <row r="5" spans="1:7" x14ac:dyDescent="0.25">
      <c r="A5" s="10" t="s">
        <v>9</v>
      </c>
      <c r="B5" s="11">
        <v>244</v>
      </c>
      <c r="C5" s="14">
        <f t="shared" si="0"/>
        <v>7668.92</v>
      </c>
      <c r="D5" s="11">
        <v>895</v>
      </c>
      <c r="E5" s="14">
        <f t="shared" si="1"/>
        <v>28129.85</v>
      </c>
      <c r="F5" s="13">
        <f t="shared" si="2"/>
        <v>1139</v>
      </c>
      <c r="G5" s="31">
        <f t="shared" si="3"/>
        <v>35798.769999999997</v>
      </c>
    </row>
    <row r="6" spans="1:7" x14ac:dyDescent="0.25">
      <c r="A6" s="10" t="s">
        <v>10</v>
      </c>
      <c r="B6" s="11">
        <v>18</v>
      </c>
      <c r="C6" s="14">
        <f t="shared" si="0"/>
        <v>565.74</v>
      </c>
      <c r="D6" s="11">
        <v>496</v>
      </c>
      <c r="E6" s="14">
        <f t="shared" si="1"/>
        <v>15589.28</v>
      </c>
      <c r="F6" s="13">
        <f t="shared" si="2"/>
        <v>514</v>
      </c>
      <c r="G6" s="31">
        <f t="shared" si="3"/>
        <v>16155.02</v>
      </c>
    </row>
    <row r="7" spans="1:7" x14ac:dyDescent="0.25">
      <c r="A7" s="10" t="s">
        <v>11</v>
      </c>
      <c r="B7" s="11">
        <v>182</v>
      </c>
      <c r="C7" s="14">
        <f t="shared" si="0"/>
        <v>5720.26</v>
      </c>
      <c r="D7" s="11">
        <v>148</v>
      </c>
      <c r="E7" s="14">
        <f t="shared" si="1"/>
        <v>4651.6400000000003</v>
      </c>
      <c r="F7" s="13">
        <f t="shared" si="2"/>
        <v>330</v>
      </c>
      <c r="G7" s="31">
        <f t="shared" si="3"/>
        <v>10371.900000000001</v>
      </c>
    </row>
    <row r="8" spans="1:7" x14ac:dyDescent="0.25">
      <c r="A8" s="10" t="s">
        <v>12</v>
      </c>
      <c r="B8" s="11">
        <v>161</v>
      </c>
      <c r="C8" s="14">
        <f t="shared" si="0"/>
        <v>5060.2299999999996</v>
      </c>
      <c r="D8" s="11">
        <v>481</v>
      </c>
      <c r="E8" s="14">
        <f t="shared" si="1"/>
        <v>15117.83</v>
      </c>
      <c r="F8" s="13">
        <f t="shared" si="2"/>
        <v>642</v>
      </c>
      <c r="G8" s="31">
        <f t="shared" si="3"/>
        <v>20178.059999999998</v>
      </c>
    </row>
    <row r="9" spans="1:7" x14ac:dyDescent="0.25">
      <c r="A9" s="10" t="s">
        <v>13</v>
      </c>
      <c r="B9" s="11">
        <v>24</v>
      </c>
      <c r="C9" s="14">
        <f t="shared" si="0"/>
        <v>754.31999999999994</v>
      </c>
      <c r="D9" s="11">
        <v>188</v>
      </c>
      <c r="E9" s="14">
        <f t="shared" si="1"/>
        <v>5908.84</v>
      </c>
      <c r="F9" s="13">
        <f t="shared" si="2"/>
        <v>212</v>
      </c>
      <c r="G9" s="31">
        <f t="shared" si="3"/>
        <v>6663.16</v>
      </c>
    </row>
    <row r="10" spans="1:7" x14ac:dyDescent="0.25">
      <c r="A10" s="10" t="s">
        <v>14</v>
      </c>
      <c r="B10" s="11">
        <v>38</v>
      </c>
      <c r="C10" s="14">
        <f t="shared" si="0"/>
        <v>1194.3399999999999</v>
      </c>
      <c r="D10" s="11">
        <v>367</v>
      </c>
      <c r="E10" s="14">
        <f t="shared" si="1"/>
        <v>11534.81</v>
      </c>
      <c r="F10" s="13">
        <f t="shared" si="2"/>
        <v>405</v>
      </c>
      <c r="G10" s="31">
        <f t="shared" si="3"/>
        <v>12729.15</v>
      </c>
    </row>
    <row r="11" spans="1:7" x14ac:dyDescent="0.25">
      <c r="A11" s="10" t="s">
        <v>15</v>
      </c>
      <c r="B11" s="11">
        <v>22</v>
      </c>
      <c r="C11" s="14">
        <f t="shared" si="0"/>
        <v>691.46</v>
      </c>
      <c r="D11" s="11">
        <v>147</v>
      </c>
      <c r="E11" s="14">
        <f t="shared" si="1"/>
        <v>4620.21</v>
      </c>
      <c r="F11" s="13">
        <f t="shared" si="2"/>
        <v>169</v>
      </c>
      <c r="G11" s="31">
        <f t="shared" si="3"/>
        <v>5311.67</v>
      </c>
    </row>
    <row r="12" spans="1:7" x14ac:dyDescent="0.25">
      <c r="A12" s="10" t="s">
        <v>16</v>
      </c>
      <c r="B12" s="13"/>
      <c r="C12" s="14">
        <f t="shared" si="0"/>
        <v>0</v>
      </c>
      <c r="D12" s="11">
        <v>7</v>
      </c>
      <c r="E12" s="14">
        <f t="shared" si="1"/>
        <v>220.01</v>
      </c>
      <c r="F12" s="13">
        <f t="shared" si="2"/>
        <v>7</v>
      </c>
      <c r="G12" s="31">
        <f t="shared" si="3"/>
        <v>220.01</v>
      </c>
    </row>
    <row r="13" spans="1:7" x14ac:dyDescent="0.25">
      <c r="A13" s="10" t="s">
        <v>17</v>
      </c>
      <c r="B13" s="11">
        <v>360</v>
      </c>
      <c r="C13" s="14">
        <f t="shared" si="0"/>
        <v>11314.8</v>
      </c>
      <c r="D13" s="11">
        <v>568</v>
      </c>
      <c r="E13" s="14">
        <f t="shared" si="1"/>
        <v>17852.240000000002</v>
      </c>
      <c r="F13" s="13">
        <f t="shared" si="2"/>
        <v>928</v>
      </c>
      <c r="G13" s="31">
        <f t="shared" si="3"/>
        <v>29167.040000000001</v>
      </c>
    </row>
    <row r="14" spans="1:7" x14ac:dyDescent="0.25">
      <c r="A14" s="10" t="s">
        <v>18</v>
      </c>
      <c r="B14" s="11">
        <v>36</v>
      </c>
      <c r="C14" s="14">
        <f t="shared" si="0"/>
        <v>1131.48</v>
      </c>
      <c r="D14" s="11">
        <v>281</v>
      </c>
      <c r="E14" s="14">
        <f t="shared" si="1"/>
        <v>8831.83</v>
      </c>
      <c r="F14" s="13">
        <f t="shared" si="2"/>
        <v>317</v>
      </c>
      <c r="G14" s="31">
        <f t="shared" si="3"/>
        <v>9963.31</v>
      </c>
    </row>
    <row r="15" spans="1:7" x14ac:dyDescent="0.25">
      <c r="A15" s="10" t="s">
        <v>19</v>
      </c>
      <c r="B15" s="11">
        <v>30</v>
      </c>
      <c r="C15" s="14">
        <f t="shared" si="0"/>
        <v>942.9</v>
      </c>
      <c r="D15" s="11">
        <v>22</v>
      </c>
      <c r="E15" s="14">
        <f t="shared" si="1"/>
        <v>691.46</v>
      </c>
      <c r="F15" s="13">
        <f t="shared" si="2"/>
        <v>52</v>
      </c>
      <c r="G15" s="31">
        <f t="shared" si="3"/>
        <v>1634.3600000000001</v>
      </c>
    </row>
    <row r="16" spans="1:7" x14ac:dyDescent="0.25">
      <c r="A16" s="10" t="s">
        <v>20</v>
      </c>
      <c r="B16" s="11">
        <v>925</v>
      </c>
      <c r="C16" s="14">
        <f t="shared" si="0"/>
        <v>29072.75</v>
      </c>
      <c r="D16" s="11">
        <v>1795</v>
      </c>
      <c r="E16" s="14">
        <f t="shared" si="1"/>
        <v>56416.85</v>
      </c>
      <c r="F16" s="13">
        <f t="shared" si="2"/>
        <v>2720</v>
      </c>
      <c r="G16" s="31">
        <f t="shared" si="3"/>
        <v>85489.600000000006</v>
      </c>
    </row>
    <row r="17" spans="1:7" x14ac:dyDescent="0.25">
      <c r="A17" s="10" t="s">
        <v>21</v>
      </c>
      <c r="B17" s="11">
        <v>8</v>
      </c>
      <c r="C17" s="14">
        <f t="shared" si="0"/>
        <v>251.44</v>
      </c>
      <c r="D17" s="11">
        <v>457</v>
      </c>
      <c r="E17" s="14">
        <f t="shared" si="1"/>
        <v>14363.51</v>
      </c>
      <c r="F17" s="13">
        <f t="shared" si="2"/>
        <v>465</v>
      </c>
      <c r="G17" s="31">
        <f t="shared" si="3"/>
        <v>14614.95</v>
      </c>
    </row>
    <row r="18" spans="1:7" x14ac:dyDescent="0.25">
      <c r="A18" s="10" t="s">
        <v>22</v>
      </c>
      <c r="B18" s="11">
        <v>322</v>
      </c>
      <c r="C18" s="14">
        <f t="shared" si="0"/>
        <v>10120.459999999999</v>
      </c>
      <c r="D18" s="11">
        <v>423</v>
      </c>
      <c r="E18" s="14">
        <f t="shared" si="1"/>
        <v>13294.89</v>
      </c>
      <c r="F18" s="13">
        <f t="shared" si="2"/>
        <v>745</v>
      </c>
      <c r="G18" s="31">
        <f t="shared" si="3"/>
        <v>23415.35</v>
      </c>
    </row>
    <row r="19" spans="1:7" x14ac:dyDescent="0.25">
      <c r="A19" s="10" t="s">
        <v>23</v>
      </c>
      <c r="B19" s="11">
        <v>1</v>
      </c>
      <c r="C19" s="14">
        <f t="shared" si="0"/>
        <v>31.43</v>
      </c>
      <c r="D19" s="11">
        <v>21</v>
      </c>
      <c r="E19" s="14">
        <f t="shared" si="1"/>
        <v>660.03</v>
      </c>
      <c r="F19" s="13">
        <f t="shared" si="2"/>
        <v>22</v>
      </c>
      <c r="G19" s="31">
        <f t="shared" si="3"/>
        <v>691.45999999999992</v>
      </c>
    </row>
    <row r="20" spans="1:7" x14ac:dyDescent="0.25">
      <c r="A20" s="10" t="s">
        <v>24</v>
      </c>
      <c r="B20" s="13"/>
      <c r="C20" s="14">
        <f t="shared" si="0"/>
        <v>0</v>
      </c>
      <c r="D20" s="11">
        <v>100</v>
      </c>
      <c r="E20" s="14">
        <f t="shared" si="1"/>
        <v>3143</v>
      </c>
      <c r="F20" s="13">
        <f t="shared" si="2"/>
        <v>100</v>
      </c>
      <c r="G20" s="31">
        <f t="shared" si="3"/>
        <v>3143</v>
      </c>
    </row>
    <row r="21" spans="1:7" x14ac:dyDescent="0.25">
      <c r="A21" s="10" t="s">
        <v>25</v>
      </c>
      <c r="B21" s="11">
        <v>211</v>
      </c>
      <c r="C21" s="14">
        <f t="shared" si="0"/>
        <v>6631.73</v>
      </c>
      <c r="D21" s="11">
        <v>229</v>
      </c>
      <c r="E21" s="14">
        <f t="shared" si="1"/>
        <v>7197.47</v>
      </c>
      <c r="F21" s="13">
        <f t="shared" si="2"/>
        <v>440</v>
      </c>
      <c r="G21" s="31">
        <f t="shared" si="3"/>
        <v>13829.2</v>
      </c>
    </row>
    <row r="22" spans="1:7" x14ac:dyDescent="0.25">
      <c r="A22" s="10" t="s">
        <v>26</v>
      </c>
      <c r="B22" s="13"/>
      <c r="C22" s="14">
        <f t="shared" si="0"/>
        <v>0</v>
      </c>
      <c r="D22" s="11">
        <v>551</v>
      </c>
      <c r="E22" s="14">
        <f t="shared" si="1"/>
        <v>17317.93</v>
      </c>
      <c r="F22" s="13">
        <f t="shared" si="2"/>
        <v>551</v>
      </c>
      <c r="G22" s="31">
        <f t="shared" si="3"/>
        <v>17317.93</v>
      </c>
    </row>
    <row r="23" spans="1:7" x14ac:dyDescent="0.25">
      <c r="A23" s="10" t="s">
        <v>27</v>
      </c>
      <c r="B23" s="11">
        <v>192</v>
      </c>
      <c r="C23" s="14">
        <f t="shared" si="0"/>
        <v>6034.5599999999995</v>
      </c>
      <c r="D23" s="11">
        <v>261</v>
      </c>
      <c r="E23" s="14">
        <f t="shared" si="1"/>
        <v>8203.23</v>
      </c>
      <c r="F23" s="13">
        <f t="shared" si="2"/>
        <v>453</v>
      </c>
      <c r="G23" s="31">
        <f t="shared" si="3"/>
        <v>14237.789999999999</v>
      </c>
    </row>
    <row r="24" spans="1:7" x14ac:dyDescent="0.25">
      <c r="A24" s="10" t="s">
        <v>28</v>
      </c>
      <c r="B24" s="13"/>
      <c r="C24" s="14">
        <f t="shared" si="0"/>
        <v>0</v>
      </c>
      <c r="D24" s="11">
        <v>128</v>
      </c>
      <c r="E24" s="14">
        <f t="shared" si="1"/>
        <v>4023.04</v>
      </c>
      <c r="F24" s="13">
        <f t="shared" si="2"/>
        <v>128</v>
      </c>
      <c r="G24" s="31">
        <f t="shared" si="3"/>
        <v>4023.04</v>
      </c>
    </row>
    <row r="25" spans="1:7" x14ac:dyDescent="0.25">
      <c r="A25" s="32" t="s">
        <v>37</v>
      </c>
      <c r="B25" s="32">
        <f>+SUM(B3:B24)</f>
        <v>2930</v>
      </c>
      <c r="C25" s="32">
        <f>+SUM(C3:C24)</f>
        <v>92089.89999999998</v>
      </c>
      <c r="D25" s="32">
        <f>+SUM(D3:D24)</f>
        <v>7815</v>
      </c>
      <c r="E25" s="32">
        <f>+SUM(E3:E24)</f>
        <v>245625.45</v>
      </c>
      <c r="F25" s="32">
        <f>+SUM(F3:F24)</f>
        <v>10745</v>
      </c>
      <c r="G25" s="32">
        <f t="shared" si="3"/>
        <v>337715.35</v>
      </c>
    </row>
  </sheetData>
  <mergeCells count="5">
    <mergeCell ref="G1:G2"/>
    <mergeCell ref="A1:A2"/>
    <mergeCell ref="D1:E1"/>
    <mergeCell ref="B1:C1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E20" sqref="E20"/>
    </sheetView>
  </sheetViews>
  <sheetFormatPr baseColWidth="10" defaultRowHeight="15" x14ac:dyDescent="0.25"/>
  <cols>
    <col min="1" max="1" width="19.42578125" customWidth="1"/>
    <col min="3" max="3" width="11.5703125" style="8"/>
  </cols>
  <sheetData>
    <row r="1" spans="1:3" ht="31.9" customHeight="1" x14ac:dyDescent="0.25">
      <c r="A1" s="48" t="s">
        <v>6</v>
      </c>
      <c r="B1" s="5" t="s">
        <v>4</v>
      </c>
      <c r="C1" s="54" t="s">
        <v>34</v>
      </c>
    </row>
    <row r="2" spans="1:3" x14ac:dyDescent="0.25">
      <c r="A2" s="48"/>
      <c r="B2" s="6" t="s">
        <v>32</v>
      </c>
      <c r="C2" s="54"/>
    </row>
    <row r="3" spans="1:3" x14ac:dyDescent="0.25">
      <c r="A3" s="33" t="s">
        <v>7</v>
      </c>
      <c r="B3" s="30"/>
      <c r="C3" s="9">
        <f>B3*37</f>
        <v>0</v>
      </c>
    </row>
    <row r="4" spans="1:3" x14ac:dyDescent="0.25">
      <c r="A4" s="33" t="s">
        <v>8</v>
      </c>
      <c r="B4" s="30"/>
      <c r="C4" s="9">
        <f t="shared" ref="C4:C24" si="0">B4*37</f>
        <v>0</v>
      </c>
    </row>
    <row r="5" spans="1:3" x14ac:dyDescent="0.25">
      <c r="A5" s="33" t="s">
        <v>9</v>
      </c>
      <c r="B5" s="30"/>
      <c r="C5" s="9">
        <f t="shared" si="0"/>
        <v>0</v>
      </c>
    </row>
    <row r="6" spans="1:3" x14ac:dyDescent="0.25">
      <c r="A6" s="33" t="s">
        <v>10</v>
      </c>
      <c r="B6" s="30"/>
      <c r="C6" s="9">
        <f t="shared" si="0"/>
        <v>0</v>
      </c>
    </row>
    <row r="7" spans="1:3" x14ac:dyDescent="0.25">
      <c r="A7" s="33" t="s">
        <v>11</v>
      </c>
      <c r="B7" s="30"/>
      <c r="C7" s="9">
        <f t="shared" si="0"/>
        <v>0</v>
      </c>
    </row>
    <row r="8" spans="1:3" x14ac:dyDescent="0.25">
      <c r="A8" s="33" t="s">
        <v>12</v>
      </c>
      <c r="B8" s="30"/>
      <c r="C8" s="9">
        <f t="shared" si="0"/>
        <v>0</v>
      </c>
    </row>
    <row r="9" spans="1:3" x14ac:dyDescent="0.25">
      <c r="A9" s="33" t="s">
        <v>13</v>
      </c>
      <c r="B9" s="30"/>
      <c r="C9" s="9">
        <f t="shared" si="0"/>
        <v>0</v>
      </c>
    </row>
    <row r="10" spans="1:3" x14ac:dyDescent="0.25">
      <c r="A10" s="33" t="s">
        <v>14</v>
      </c>
      <c r="B10" s="30"/>
      <c r="C10" s="9">
        <f t="shared" si="0"/>
        <v>0</v>
      </c>
    </row>
    <row r="11" spans="1:3" x14ac:dyDescent="0.25">
      <c r="A11" s="33" t="s">
        <v>15</v>
      </c>
      <c r="B11" s="30"/>
      <c r="C11" s="9">
        <f t="shared" si="0"/>
        <v>0</v>
      </c>
    </row>
    <row r="12" spans="1:3" x14ac:dyDescent="0.25">
      <c r="A12" s="33" t="s">
        <v>16</v>
      </c>
      <c r="B12" s="30"/>
      <c r="C12" s="9">
        <f t="shared" si="0"/>
        <v>0</v>
      </c>
    </row>
    <row r="13" spans="1:3" x14ac:dyDescent="0.25">
      <c r="A13" s="33" t="s">
        <v>17</v>
      </c>
      <c r="B13" s="30"/>
      <c r="C13" s="9">
        <f t="shared" si="0"/>
        <v>0</v>
      </c>
    </row>
    <row r="14" spans="1:3" x14ac:dyDescent="0.25">
      <c r="A14" s="33" t="s">
        <v>18</v>
      </c>
      <c r="B14" s="30"/>
      <c r="C14" s="9">
        <f t="shared" si="0"/>
        <v>0</v>
      </c>
    </row>
    <row r="15" spans="1:3" x14ac:dyDescent="0.25">
      <c r="A15" s="33" t="s">
        <v>19</v>
      </c>
      <c r="B15" s="30"/>
      <c r="C15" s="9">
        <f t="shared" si="0"/>
        <v>0</v>
      </c>
    </row>
    <row r="16" spans="1:3" x14ac:dyDescent="0.25">
      <c r="A16" s="33" t="s">
        <v>20</v>
      </c>
      <c r="B16" s="30"/>
      <c r="C16" s="9">
        <f t="shared" si="0"/>
        <v>0</v>
      </c>
    </row>
    <row r="17" spans="1:3" x14ac:dyDescent="0.25">
      <c r="A17" s="33" t="s">
        <v>21</v>
      </c>
      <c r="B17" s="30"/>
      <c r="C17" s="9">
        <f t="shared" si="0"/>
        <v>0</v>
      </c>
    </row>
    <row r="18" spans="1:3" x14ac:dyDescent="0.25">
      <c r="A18" s="33" t="s">
        <v>22</v>
      </c>
      <c r="B18" s="30"/>
      <c r="C18" s="9">
        <f t="shared" si="0"/>
        <v>0</v>
      </c>
    </row>
    <row r="19" spans="1:3" x14ac:dyDescent="0.25">
      <c r="A19" s="33" t="s">
        <v>23</v>
      </c>
      <c r="B19" s="30"/>
      <c r="C19" s="9">
        <f t="shared" si="0"/>
        <v>0</v>
      </c>
    </row>
    <row r="20" spans="1:3" x14ac:dyDescent="0.25">
      <c r="A20" s="33" t="s">
        <v>24</v>
      </c>
      <c r="B20" s="30"/>
      <c r="C20" s="9">
        <f t="shared" si="0"/>
        <v>0</v>
      </c>
    </row>
    <row r="21" spans="1:3" x14ac:dyDescent="0.25">
      <c r="A21" s="33" t="s">
        <v>25</v>
      </c>
      <c r="B21" s="30"/>
      <c r="C21" s="9">
        <f t="shared" si="0"/>
        <v>0</v>
      </c>
    </row>
    <row r="22" spans="1:3" x14ac:dyDescent="0.25">
      <c r="A22" s="33" t="s">
        <v>26</v>
      </c>
      <c r="B22" s="29">
        <v>30</v>
      </c>
      <c r="C22" s="9">
        <f t="shared" si="0"/>
        <v>1110</v>
      </c>
    </row>
    <row r="23" spans="1:3" x14ac:dyDescent="0.25">
      <c r="A23" s="33" t="s">
        <v>27</v>
      </c>
      <c r="B23" s="30"/>
      <c r="C23" s="9">
        <f t="shared" si="0"/>
        <v>0</v>
      </c>
    </row>
    <row r="24" spans="1:3" x14ac:dyDescent="0.25">
      <c r="A24" s="33" t="s">
        <v>28</v>
      </c>
      <c r="B24" s="30"/>
      <c r="C24" s="9">
        <f t="shared" si="0"/>
        <v>0</v>
      </c>
    </row>
  </sheetData>
  <mergeCells count="2">
    <mergeCell ref="A1:A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7" sqref="C27"/>
    </sheetView>
  </sheetViews>
  <sheetFormatPr baseColWidth="10" defaultRowHeight="15" x14ac:dyDescent="0.25"/>
  <cols>
    <col min="1" max="1" width="23.28515625" customWidth="1"/>
    <col min="2" max="2" width="11.5703125" style="34"/>
    <col min="3" max="3" width="12.140625" style="8" bestFit="1" customWidth="1"/>
    <col min="4" max="4" width="11.5703125" style="34"/>
    <col min="5" max="5" width="14.42578125" style="8" customWidth="1"/>
    <col min="6" max="6" width="22.7109375" style="34" customWidth="1"/>
    <col min="7" max="7" width="21" customWidth="1"/>
  </cols>
  <sheetData>
    <row r="1" spans="1:7" ht="39.6" customHeight="1" x14ac:dyDescent="0.25">
      <c r="A1" s="48" t="s">
        <v>6</v>
      </c>
      <c r="B1" s="55" t="s">
        <v>5</v>
      </c>
      <c r="C1" s="55"/>
      <c r="D1" s="55"/>
      <c r="E1" s="55"/>
      <c r="F1" s="56" t="s">
        <v>36</v>
      </c>
      <c r="G1" s="49" t="s">
        <v>38</v>
      </c>
    </row>
    <row r="2" spans="1:7" x14ac:dyDescent="0.25">
      <c r="A2" s="48"/>
      <c r="B2" s="35" t="s">
        <v>30</v>
      </c>
      <c r="C2" s="21" t="s">
        <v>34</v>
      </c>
      <c r="D2" s="35" t="s">
        <v>31</v>
      </c>
      <c r="E2" s="21" t="s">
        <v>34</v>
      </c>
      <c r="F2" s="56"/>
      <c r="G2" s="49"/>
    </row>
    <row r="3" spans="1:7" x14ac:dyDescent="0.25">
      <c r="A3" s="10" t="s">
        <v>7</v>
      </c>
      <c r="B3" s="36">
        <v>3</v>
      </c>
      <c r="C3" s="12">
        <f>B3*43.12</f>
        <v>129.35999999999999</v>
      </c>
      <c r="D3" s="36">
        <v>4</v>
      </c>
      <c r="E3" s="14">
        <f>D3*30.85</f>
        <v>123.4</v>
      </c>
      <c r="F3" s="37">
        <f>B3+D3</f>
        <v>7</v>
      </c>
      <c r="G3" s="31">
        <f>C3+E3</f>
        <v>252.76</v>
      </c>
    </row>
    <row r="4" spans="1:7" x14ac:dyDescent="0.25">
      <c r="A4" s="10" t="s">
        <v>8</v>
      </c>
      <c r="B4" s="36">
        <v>513</v>
      </c>
      <c r="C4" s="12">
        <f t="shared" ref="C4:C24" si="0">B4*43.12</f>
        <v>22120.559999999998</v>
      </c>
      <c r="D4" s="36">
        <v>1064</v>
      </c>
      <c r="E4" s="14">
        <f t="shared" ref="E4:E24" si="1">D4*30.85</f>
        <v>32824.400000000001</v>
      </c>
      <c r="F4" s="37">
        <f t="shared" ref="F4:F24" si="2">B4+D4</f>
        <v>1577</v>
      </c>
      <c r="G4" s="31">
        <f t="shared" ref="G4:G25" si="3">C4+E4</f>
        <v>54944.959999999999</v>
      </c>
    </row>
    <row r="5" spans="1:7" x14ac:dyDescent="0.25">
      <c r="A5" s="10" t="s">
        <v>9</v>
      </c>
      <c r="B5" s="36">
        <v>839</v>
      </c>
      <c r="C5" s="12">
        <f t="shared" si="0"/>
        <v>36177.68</v>
      </c>
      <c r="D5" s="36">
        <v>1820</v>
      </c>
      <c r="E5" s="14">
        <f t="shared" si="1"/>
        <v>56147</v>
      </c>
      <c r="F5" s="37">
        <f t="shared" si="2"/>
        <v>2659</v>
      </c>
      <c r="G5" s="31">
        <f t="shared" si="3"/>
        <v>92324.68</v>
      </c>
    </row>
    <row r="6" spans="1:7" x14ac:dyDescent="0.25">
      <c r="A6" s="10" t="s">
        <v>10</v>
      </c>
      <c r="B6" s="36">
        <v>589</v>
      </c>
      <c r="C6" s="12">
        <f t="shared" si="0"/>
        <v>25397.68</v>
      </c>
      <c r="D6" s="36">
        <v>505</v>
      </c>
      <c r="E6" s="14">
        <f t="shared" si="1"/>
        <v>15579.25</v>
      </c>
      <c r="F6" s="37">
        <f t="shared" si="2"/>
        <v>1094</v>
      </c>
      <c r="G6" s="31">
        <f t="shared" si="3"/>
        <v>40976.93</v>
      </c>
    </row>
    <row r="7" spans="1:7" x14ac:dyDescent="0.25">
      <c r="A7" s="10" t="s">
        <v>11</v>
      </c>
      <c r="B7" s="36">
        <v>401</v>
      </c>
      <c r="C7" s="12">
        <f t="shared" si="0"/>
        <v>17291.12</v>
      </c>
      <c r="D7" s="36">
        <v>732</v>
      </c>
      <c r="E7" s="14">
        <f t="shared" si="1"/>
        <v>22582.2</v>
      </c>
      <c r="F7" s="37">
        <f t="shared" si="2"/>
        <v>1133</v>
      </c>
      <c r="G7" s="31">
        <f t="shared" si="3"/>
        <v>39873.32</v>
      </c>
    </row>
    <row r="8" spans="1:7" x14ac:dyDescent="0.25">
      <c r="A8" s="10" t="s">
        <v>12</v>
      </c>
      <c r="B8" s="36">
        <v>351</v>
      </c>
      <c r="C8" s="12">
        <f t="shared" si="0"/>
        <v>15135.119999999999</v>
      </c>
      <c r="D8" s="36">
        <v>844</v>
      </c>
      <c r="E8" s="14">
        <f t="shared" si="1"/>
        <v>26037.4</v>
      </c>
      <c r="F8" s="37">
        <f t="shared" si="2"/>
        <v>1195</v>
      </c>
      <c r="G8" s="31">
        <f t="shared" si="3"/>
        <v>41172.520000000004</v>
      </c>
    </row>
    <row r="9" spans="1:7" x14ac:dyDescent="0.25">
      <c r="A9" s="10" t="s">
        <v>13</v>
      </c>
      <c r="B9" s="36">
        <v>190</v>
      </c>
      <c r="C9" s="12">
        <f t="shared" si="0"/>
        <v>8192.7999999999993</v>
      </c>
      <c r="D9" s="36">
        <v>307</v>
      </c>
      <c r="E9" s="14">
        <f t="shared" si="1"/>
        <v>9470.9500000000007</v>
      </c>
      <c r="F9" s="37">
        <f t="shared" si="2"/>
        <v>497</v>
      </c>
      <c r="G9" s="31">
        <f t="shared" si="3"/>
        <v>17663.75</v>
      </c>
    </row>
    <row r="10" spans="1:7" x14ac:dyDescent="0.25">
      <c r="A10" s="10" t="s">
        <v>14</v>
      </c>
      <c r="B10" s="36">
        <v>1357</v>
      </c>
      <c r="C10" s="12">
        <f t="shared" si="0"/>
        <v>58513.84</v>
      </c>
      <c r="D10" s="36">
        <v>418</v>
      </c>
      <c r="E10" s="14">
        <f t="shared" si="1"/>
        <v>12895.300000000001</v>
      </c>
      <c r="F10" s="37">
        <f t="shared" si="2"/>
        <v>1775</v>
      </c>
      <c r="G10" s="31">
        <f t="shared" si="3"/>
        <v>71409.14</v>
      </c>
    </row>
    <row r="11" spans="1:7" x14ac:dyDescent="0.25">
      <c r="A11" s="10" t="s">
        <v>15</v>
      </c>
      <c r="B11" s="36">
        <v>1263</v>
      </c>
      <c r="C11" s="12">
        <f t="shared" si="0"/>
        <v>54460.56</v>
      </c>
      <c r="D11" s="36">
        <v>1670</v>
      </c>
      <c r="E11" s="14">
        <f t="shared" si="1"/>
        <v>51519.5</v>
      </c>
      <c r="F11" s="37">
        <f t="shared" si="2"/>
        <v>2933</v>
      </c>
      <c r="G11" s="31">
        <f t="shared" si="3"/>
        <v>105980.06</v>
      </c>
    </row>
    <row r="12" spans="1:7" x14ac:dyDescent="0.25">
      <c r="A12" s="10" t="s">
        <v>16</v>
      </c>
      <c r="B12" s="36">
        <v>73</v>
      </c>
      <c r="C12" s="12">
        <f t="shared" si="0"/>
        <v>3147.7599999999998</v>
      </c>
      <c r="D12" s="36">
        <v>85</v>
      </c>
      <c r="E12" s="14">
        <f t="shared" si="1"/>
        <v>2622.25</v>
      </c>
      <c r="F12" s="37">
        <f t="shared" si="2"/>
        <v>158</v>
      </c>
      <c r="G12" s="31">
        <f t="shared" si="3"/>
        <v>5770.01</v>
      </c>
    </row>
    <row r="13" spans="1:7" x14ac:dyDescent="0.25">
      <c r="A13" s="10" t="s">
        <v>17</v>
      </c>
      <c r="B13" s="36">
        <v>1201</v>
      </c>
      <c r="C13" s="12">
        <f t="shared" si="0"/>
        <v>51787.119999999995</v>
      </c>
      <c r="D13" s="36">
        <v>658</v>
      </c>
      <c r="E13" s="14">
        <f t="shared" si="1"/>
        <v>20299.3</v>
      </c>
      <c r="F13" s="37">
        <f t="shared" si="2"/>
        <v>1859</v>
      </c>
      <c r="G13" s="31">
        <f t="shared" si="3"/>
        <v>72086.42</v>
      </c>
    </row>
    <row r="14" spans="1:7" x14ac:dyDescent="0.25">
      <c r="A14" s="10" t="s">
        <v>18</v>
      </c>
      <c r="B14" s="36">
        <v>264</v>
      </c>
      <c r="C14" s="12">
        <f t="shared" si="0"/>
        <v>11383.679999999998</v>
      </c>
      <c r="D14" s="36">
        <v>311</v>
      </c>
      <c r="E14" s="14">
        <f t="shared" si="1"/>
        <v>9594.35</v>
      </c>
      <c r="F14" s="37">
        <f t="shared" si="2"/>
        <v>575</v>
      </c>
      <c r="G14" s="31">
        <f t="shared" si="3"/>
        <v>20978.03</v>
      </c>
    </row>
    <row r="15" spans="1:7" x14ac:dyDescent="0.25">
      <c r="A15" s="10" t="s">
        <v>19</v>
      </c>
      <c r="B15" s="36">
        <v>209</v>
      </c>
      <c r="C15" s="12">
        <f t="shared" si="0"/>
        <v>9012.08</v>
      </c>
      <c r="D15" s="36">
        <v>515</v>
      </c>
      <c r="E15" s="14">
        <f t="shared" si="1"/>
        <v>15887.75</v>
      </c>
      <c r="F15" s="37">
        <f t="shared" si="2"/>
        <v>724</v>
      </c>
      <c r="G15" s="31">
        <f t="shared" si="3"/>
        <v>24899.83</v>
      </c>
    </row>
    <row r="16" spans="1:7" x14ac:dyDescent="0.25">
      <c r="A16" s="10" t="s">
        <v>20</v>
      </c>
      <c r="B16" s="36">
        <v>3077</v>
      </c>
      <c r="C16" s="12">
        <f t="shared" si="0"/>
        <v>132680.24</v>
      </c>
      <c r="D16" s="36">
        <v>3562</v>
      </c>
      <c r="E16" s="14">
        <f t="shared" si="1"/>
        <v>109887.70000000001</v>
      </c>
      <c r="F16" s="37">
        <f t="shared" si="2"/>
        <v>6639</v>
      </c>
      <c r="G16" s="31">
        <f t="shared" si="3"/>
        <v>242567.94</v>
      </c>
    </row>
    <row r="17" spans="1:7" x14ac:dyDescent="0.25">
      <c r="A17" s="10" t="s">
        <v>21</v>
      </c>
      <c r="B17" s="36">
        <v>853</v>
      </c>
      <c r="C17" s="12">
        <f t="shared" si="0"/>
        <v>36781.360000000001</v>
      </c>
      <c r="D17" s="36">
        <v>301</v>
      </c>
      <c r="E17" s="14">
        <f t="shared" si="1"/>
        <v>9285.85</v>
      </c>
      <c r="F17" s="37">
        <f t="shared" si="2"/>
        <v>1154</v>
      </c>
      <c r="G17" s="31">
        <f t="shared" si="3"/>
        <v>46067.21</v>
      </c>
    </row>
    <row r="18" spans="1:7" x14ac:dyDescent="0.25">
      <c r="A18" s="10" t="s">
        <v>22</v>
      </c>
      <c r="B18" s="36">
        <v>1574</v>
      </c>
      <c r="C18" s="12">
        <f t="shared" si="0"/>
        <v>67870.87999999999</v>
      </c>
      <c r="D18" s="36">
        <v>329</v>
      </c>
      <c r="E18" s="14">
        <f t="shared" si="1"/>
        <v>10149.65</v>
      </c>
      <c r="F18" s="37">
        <f t="shared" si="2"/>
        <v>1903</v>
      </c>
      <c r="G18" s="31">
        <f t="shared" si="3"/>
        <v>78020.529999999984</v>
      </c>
    </row>
    <row r="19" spans="1:7" x14ac:dyDescent="0.25">
      <c r="A19" s="10" t="s">
        <v>23</v>
      </c>
      <c r="B19" s="36">
        <v>355</v>
      </c>
      <c r="C19" s="12">
        <f t="shared" si="0"/>
        <v>15307.599999999999</v>
      </c>
      <c r="D19" s="36">
        <v>580</v>
      </c>
      <c r="E19" s="14">
        <f t="shared" si="1"/>
        <v>17893</v>
      </c>
      <c r="F19" s="37">
        <f t="shared" si="2"/>
        <v>935</v>
      </c>
      <c r="G19" s="31">
        <f t="shared" si="3"/>
        <v>33200.6</v>
      </c>
    </row>
    <row r="20" spans="1:7" x14ac:dyDescent="0.25">
      <c r="A20" s="10" t="s">
        <v>24</v>
      </c>
      <c r="B20" s="36">
        <v>152</v>
      </c>
      <c r="C20" s="12">
        <f t="shared" si="0"/>
        <v>6554.24</v>
      </c>
      <c r="D20" s="36">
        <v>175</v>
      </c>
      <c r="E20" s="14">
        <f t="shared" si="1"/>
        <v>5398.75</v>
      </c>
      <c r="F20" s="37">
        <f t="shared" si="2"/>
        <v>327</v>
      </c>
      <c r="G20" s="31">
        <f t="shared" si="3"/>
        <v>11952.99</v>
      </c>
    </row>
    <row r="21" spans="1:7" x14ac:dyDescent="0.25">
      <c r="A21" s="10" t="s">
        <v>25</v>
      </c>
      <c r="B21" s="36">
        <v>821</v>
      </c>
      <c r="C21" s="12">
        <f>B21*43.12</f>
        <v>35401.519999999997</v>
      </c>
      <c r="D21" s="36">
        <v>845</v>
      </c>
      <c r="E21" s="14">
        <f t="shared" si="1"/>
        <v>26068.25</v>
      </c>
      <c r="F21" s="37">
        <f t="shared" si="2"/>
        <v>1666</v>
      </c>
      <c r="G21" s="31">
        <f t="shared" si="3"/>
        <v>61469.77</v>
      </c>
    </row>
    <row r="22" spans="1:7" x14ac:dyDescent="0.25">
      <c r="A22" s="10" t="s">
        <v>26</v>
      </c>
      <c r="B22" s="36">
        <v>1834</v>
      </c>
      <c r="C22" s="12">
        <f t="shared" si="0"/>
        <v>79082.080000000002</v>
      </c>
      <c r="D22" s="36">
        <v>44</v>
      </c>
      <c r="E22" s="14">
        <f t="shared" si="1"/>
        <v>1357.4</v>
      </c>
      <c r="F22" s="37">
        <f t="shared" si="2"/>
        <v>1878</v>
      </c>
      <c r="G22" s="31">
        <f t="shared" si="3"/>
        <v>80439.48</v>
      </c>
    </row>
    <row r="23" spans="1:7" x14ac:dyDescent="0.25">
      <c r="A23" s="10" t="s">
        <v>27</v>
      </c>
      <c r="B23" s="36">
        <v>367</v>
      </c>
      <c r="C23" s="12">
        <f t="shared" si="0"/>
        <v>15825.039999999999</v>
      </c>
      <c r="D23" s="36">
        <v>725</v>
      </c>
      <c r="E23" s="14">
        <f t="shared" si="1"/>
        <v>22366.25</v>
      </c>
      <c r="F23" s="37">
        <f t="shared" si="2"/>
        <v>1092</v>
      </c>
      <c r="G23" s="31">
        <f t="shared" si="3"/>
        <v>38191.29</v>
      </c>
    </row>
    <row r="24" spans="1:7" x14ac:dyDescent="0.25">
      <c r="A24" s="10" t="s">
        <v>28</v>
      </c>
      <c r="B24" s="36">
        <v>239</v>
      </c>
      <c r="C24" s="12">
        <f t="shared" si="0"/>
        <v>10305.68</v>
      </c>
      <c r="D24" s="36">
        <v>511</v>
      </c>
      <c r="E24" s="14">
        <f t="shared" si="1"/>
        <v>15764.35</v>
      </c>
      <c r="F24" s="37">
        <f t="shared" si="2"/>
        <v>750</v>
      </c>
      <c r="G24" s="31">
        <f t="shared" si="3"/>
        <v>26070.03</v>
      </c>
    </row>
    <row r="25" spans="1:7" x14ac:dyDescent="0.25">
      <c r="A25" s="38" t="s">
        <v>37</v>
      </c>
      <c r="B25" s="38">
        <f>+SUM(B3:B24)</f>
        <v>16525</v>
      </c>
      <c r="C25" s="38">
        <f>+SUM(C3:C24)</f>
        <v>712558</v>
      </c>
      <c r="D25" s="38">
        <f>+SUM(D3:D24)</f>
        <v>16005</v>
      </c>
      <c r="E25" s="38">
        <f>+SUM(E3:E24)</f>
        <v>493754.25</v>
      </c>
      <c r="F25" s="38">
        <f>+SUM(F3:F24)</f>
        <v>32530</v>
      </c>
      <c r="G25" s="38">
        <f t="shared" si="3"/>
        <v>1206312.25</v>
      </c>
    </row>
  </sheetData>
  <mergeCells count="4">
    <mergeCell ref="A1:A2"/>
    <mergeCell ref="B1:E1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MAIZ 2017</vt:lpstr>
      <vt:lpstr>H59 2017</vt:lpstr>
      <vt:lpstr>FRIJOL 2017</vt:lpstr>
      <vt:lpstr>SORGO 2017</vt:lpstr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Crhistian Ernesto Aquino De León</dc:creator>
  <cp:lastModifiedBy>HP ENVY 20-D001LA</cp:lastModifiedBy>
  <dcterms:created xsi:type="dcterms:W3CDTF">2018-07-18T16:58:41Z</dcterms:created>
  <dcterms:modified xsi:type="dcterms:W3CDTF">2018-07-19T04:27:43Z</dcterms:modified>
</cp:coreProperties>
</file>