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Z:\2020\Informción p. portal transparencia\"/>
    </mc:Choice>
  </mc:AlternateContent>
  <xr:revisionPtr revIDLastSave="0" documentId="13_ncr:1_{A3A4112D-252A-4480-A68D-3DD371D228A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Matriz OE segmto oct-dic" sheetId="2" r:id="rId1"/>
    <sheet name="Hoja1" sheetId="28" r:id="rId2"/>
  </sheets>
  <definedNames>
    <definedName name="_xlnm._FilterDatabase" localSheetId="0" hidden="1">'Matriz OE segmto oct-dic'!$E$7:$G$57</definedName>
    <definedName name="_xlnm.Print_Area" localSheetId="0">'Matriz OE segmto oct-dic'!$A$1:$R$72</definedName>
    <definedName name="_xlnm.Print_Titles" localSheetId="0">'Matriz OE segmto oct-dic'!$2:$8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47" i="2" l="1"/>
  <c r="Q40" i="2"/>
  <c r="Q48" i="2" l="1"/>
  <c r="N59" i="2" l="1"/>
  <c r="N47" i="2"/>
  <c r="N41" i="2"/>
  <c r="N32" i="2"/>
  <c r="N48" i="2" l="1"/>
  <c r="N31" i="2" l="1"/>
  <c r="N30" i="2"/>
  <c r="W26" i="2" l="1"/>
  <c r="N42" i="2" l="1"/>
  <c r="N49" i="2" l="1"/>
  <c r="AA13" i="2" l="1"/>
  <c r="AA15" i="2" s="1"/>
  <c r="W13" i="2"/>
  <c r="X13" i="2" s="1"/>
  <c r="N51" i="2" l="1"/>
  <c r="N34" i="2" l="1"/>
  <c r="N40" i="2" l="1"/>
  <c r="Q45" i="2" l="1"/>
  <c r="N54" i="2" l="1"/>
  <c r="N45" i="2" l="1"/>
  <c r="N55" i="2" l="1"/>
  <c r="Q55" i="2"/>
  <c r="Q49" i="2" l="1"/>
  <c r="Q57" i="2" l="1"/>
  <c r="Q56" i="2"/>
  <c r="Q54" i="2"/>
  <c r="Q53" i="2"/>
  <c r="Q52" i="2"/>
  <c r="Q51" i="2"/>
  <c r="Q50" i="2"/>
  <c r="Q46" i="2"/>
  <c r="Q44" i="2"/>
  <c r="Q43" i="2"/>
  <c r="Q42" i="2"/>
  <c r="Q41" i="2"/>
  <c r="Q39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16" i="2"/>
  <c r="Q12" i="2"/>
  <c r="Q10" i="2"/>
  <c r="Q9" i="2"/>
  <c r="N57" i="2" l="1"/>
  <c r="N56" i="2"/>
  <c r="N53" i="2"/>
  <c r="N52" i="2"/>
  <c r="N50" i="2"/>
  <c r="N44" i="2"/>
  <c r="N43" i="2"/>
  <c r="N39" i="2"/>
  <c r="N36" i="2"/>
  <c r="N35" i="2"/>
  <c r="N33" i="2"/>
  <c r="N29" i="2"/>
  <c r="N28" i="2"/>
  <c r="N26" i="2"/>
  <c r="N25" i="2"/>
  <c r="N24" i="2"/>
  <c r="N23" i="2"/>
  <c r="N16" i="2"/>
  <c r="N12" i="2"/>
  <c r="N10" i="2"/>
  <c r="N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Elizabeth Murcia</author>
    <author>Julio I. Serrano Quintanilla</author>
  </authors>
  <commentList>
    <comment ref="G9" authorId="0" shapeId="0" xr:uid="{00000000-0006-0000-0B00-000001000000}">
      <text>
        <r>
          <rPr>
            <b/>
            <sz val="20"/>
            <color indexed="81"/>
            <rFont val="Tahoma"/>
            <family val="2"/>
          </rPr>
          <t xml:space="preserve">Julio Serrano: </t>
        </r>
        <r>
          <rPr>
            <sz val="20"/>
            <color indexed="81"/>
            <rFont val="Tahoma"/>
            <family val="2"/>
          </rPr>
          <t xml:space="preserve">
Utilidades del ejercicio anterior-utilidades del ejercicio actual</t>
        </r>
      </text>
    </comment>
    <comment ref="O54" authorId="1" shapeId="0" xr:uid="{00000000-0006-0000-0B00-000002000000}">
      <text>
        <r>
          <rPr>
            <b/>
            <sz val="9"/>
            <color indexed="81"/>
            <rFont val="Tahoma"/>
            <family val="2"/>
          </rPr>
          <t>Se ajusto porcentaje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57" authorId="1" shapeId="0" xr:uid="{00000000-0006-0000-0B00-000003000000}">
      <text>
        <r>
          <rPr>
            <b/>
            <sz val="18"/>
            <color indexed="81"/>
            <rFont val="Tahoma"/>
            <family val="2"/>
          </rPr>
          <t xml:space="preserve">Con este objetivo no se cumple la ejecución del indicador 2 del objetivo estratégico, 402.
</t>
        </r>
      </text>
    </comment>
  </commentList>
</comments>
</file>

<file path=xl/sharedStrings.xml><?xml version="1.0" encoding="utf-8"?>
<sst xmlns="http://schemas.openxmlformats.org/spreadsheetml/2006/main" count="234" uniqueCount="203">
  <si>
    <t>OBJETIVOS INSTITUCIONALES</t>
  </si>
  <si>
    <t>OBJETIVOS ESTRATÉGICOS POR UNIDAD ORGANIZATIVA</t>
  </si>
  <si>
    <t>Perspectiva</t>
  </si>
  <si>
    <t xml:space="preserve"> Objetivos Estratégicos</t>
  </si>
  <si>
    <t>Unidad de Medida</t>
  </si>
  <si>
    <t>CÓD.</t>
  </si>
  <si>
    <t>Nombre</t>
  </si>
  <si>
    <t>Nombre del Indicador</t>
  </si>
  <si>
    <t>Código</t>
  </si>
  <si>
    <t>Impacto Financiero y Social   (35%)</t>
  </si>
  <si>
    <t xml:space="preserve">Incrementar las utilidades de operación de forma sostenible. </t>
  </si>
  <si>
    <t>Incremento de utilidades en relación al ejercicio anterior</t>
  </si>
  <si>
    <t>Elaborar y presentar Informes Financieros.</t>
  </si>
  <si>
    <t>UFI-0201</t>
  </si>
  <si>
    <t>US$</t>
  </si>
  <si>
    <t>Administrar de forma eficiente los recursos.</t>
  </si>
  <si>
    <t>ROS (Rentabilidad sobre las ventas)</t>
  </si>
  <si>
    <t>Administrar eficientemente los recursos financieros de la LNB, cumpliendo con las normas establecidas.</t>
  </si>
  <si>
    <t>UFI-0101</t>
  </si>
  <si>
    <t>ROA (Utilidad sobre activo total)</t>
  </si>
  <si>
    <t>AIN-0101</t>
  </si>
  <si>
    <t>Cantidad</t>
  </si>
  <si>
    <t>Incrementar el aporte y la cobertura a la contribución social al Estado.</t>
  </si>
  <si>
    <t>Porcentaje de contribución al desarrollo social.</t>
  </si>
  <si>
    <t>Clientes (25%)</t>
  </si>
  <si>
    <t>Porcentaje de satisfacción del cliente sobre la accesibilidad de los productos.</t>
  </si>
  <si>
    <t>Realizar estudios y sondeo de mercado.</t>
  </si>
  <si>
    <t>GCO-0401</t>
  </si>
  <si>
    <t>Nivel de compra.</t>
  </si>
  <si>
    <t>Porcentaje de avance en el desarrollo de cultura de juego.</t>
  </si>
  <si>
    <t>Nivel de satisfacción de vendedores y consumidores finales.</t>
  </si>
  <si>
    <t>Procesos Internos (20%)</t>
  </si>
  <si>
    <t>Gestionar las reformas del marco regulatorio de la LNB.</t>
  </si>
  <si>
    <t>Seguimiento a reformas a Ley Orgánica y Reglamento de la LNB.</t>
  </si>
  <si>
    <t>UTL-0101</t>
  </si>
  <si>
    <t>Porcentaje</t>
  </si>
  <si>
    <t>Mejorar los procesos para aumentar los resultados de la LNB.</t>
  </si>
  <si>
    <t>Incrementar los niveles de ventas de productos de Lotería.</t>
  </si>
  <si>
    <t>Lograr la meta de venta mensual de productos de Lotería.</t>
  </si>
  <si>
    <t>GCO-0501</t>
  </si>
  <si>
    <t>% de cumplimiento de venta</t>
  </si>
  <si>
    <t>GCO-0601</t>
  </si>
  <si>
    <t>GCO-0701</t>
  </si>
  <si>
    <t>Número de activaciones de productos lanzadas.</t>
  </si>
  <si>
    <t>Desarrollar  propuesta de nuevos juegos de Lotería, bajo la legislación actual.</t>
  </si>
  <si>
    <t>GCO-0101</t>
  </si>
  <si>
    <t xml:space="preserve">Mejorar los productos de Lotería existentes. </t>
  </si>
  <si>
    <t>GCO-0201</t>
  </si>
  <si>
    <t>GCO-0202</t>
  </si>
  <si>
    <t>Mejoras  a   productos Lotería Instantánea autorizados.</t>
  </si>
  <si>
    <t>Expandir la cobertura de los Productos de Lotería a nivel Nacional.</t>
  </si>
  <si>
    <t>Número de Canales Aprobados.</t>
  </si>
  <si>
    <t>GCO-0901</t>
  </si>
  <si>
    <t>Número de  nuevos  puntos de ventas aperturados.</t>
  </si>
  <si>
    <t>Número de Nuevos puntos de venta abiertos</t>
  </si>
  <si>
    <t>Número de nuevos agentes vendedores reclutados.</t>
  </si>
  <si>
    <t>Número de nuevos agentes vendedores inscritos</t>
  </si>
  <si>
    <t>Número de Agencias Aperturadas.</t>
  </si>
  <si>
    <t>GCO-1001</t>
  </si>
  <si>
    <t>Implementar mecanismos  para mejorar  el servicio al cliente en agencias, puntos de venta y kioscos.</t>
  </si>
  <si>
    <t>GCO-0801</t>
  </si>
  <si>
    <t>Número de acciones  ejecutadas</t>
  </si>
  <si>
    <t>Número de acciones  desarrolladas.</t>
  </si>
  <si>
    <t>Número de proyectos ejecutados.</t>
  </si>
  <si>
    <t>Porcentaje de avance  en la  implementación del sistema de comunicación interna y externa</t>
  </si>
  <si>
    <t>% de avance</t>
  </si>
  <si>
    <t>Realizar campañas publicitarias  para promoción de productos de lotería.</t>
  </si>
  <si>
    <t>GCO-0301</t>
  </si>
  <si>
    <t>GCO-0302</t>
  </si>
  <si>
    <t>Número  de Campañas Publicitarias de Lotin lanzadas.</t>
  </si>
  <si>
    <t>Modernizar los sistemas informáticos de la LNB</t>
  </si>
  <si>
    <t>Grado de avance en la actualización del Software.</t>
  </si>
  <si>
    <t>Efectividad contra  intentos de intrusión a los sistemas de la LNB.</t>
  </si>
  <si>
    <t>Porcentaje efectividad</t>
  </si>
  <si>
    <t>Número de acciones realizadas</t>
  </si>
  <si>
    <t>GCO-1201</t>
  </si>
  <si>
    <t>GCO-1301</t>
  </si>
  <si>
    <t>Proporcionar la información pública y atención de quejas/avisos.</t>
  </si>
  <si>
    <t>UAIP-0101</t>
  </si>
  <si>
    <t>UAIP-0102</t>
  </si>
  <si>
    <t xml:space="preserve">Tiempo de respuesta a las Solicitudes. </t>
  </si>
  <si>
    <t>Porcentaje  de  avance en el cumplimiento de estándares en portal de transparencia.</t>
  </si>
  <si>
    <t>% de cumplimiento</t>
  </si>
  <si>
    <t>Efectuar la Rendición de Cuentas de la gestión de la LNB.</t>
  </si>
  <si>
    <t>UAIP-0201</t>
  </si>
  <si>
    <t>Porcentaje de avance en la   Rendición de Cuentas.</t>
  </si>
  <si>
    <t>% de Avance</t>
  </si>
  <si>
    <t>Realizar sorteos  itinerantes  en lugares públicos para acércanos a la ciudadanía en general.</t>
  </si>
  <si>
    <t>Número de ciudadanos  asistentes  por sorteo.</t>
  </si>
  <si>
    <t>Aprendizaje y Desarrollo del 
Recurso Humano (20%)</t>
  </si>
  <si>
    <t>Potenciar el talento humano a través de la formación continua e inclusiva.</t>
  </si>
  <si>
    <t xml:space="preserve">Porcentaje de empleados capacitados </t>
  </si>
  <si>
    <t xml:space="preserve">Porcentaje de avance en la satisfacción del recurso humano sobre el clima y práctica de valores. </t>
  </si>
  <si>
    <t xml:space="preserve">% de satisfacción </t>
  </si>
  <si>
    <t>Generar una cultura y conocimiento en la industria del juego.</t>
  </si>
  <si>
    <t>Grado de avance en la cultura de industria  juego de azar.</t>
  </si>
  <si>
    <t>GCO-1101</t>
  </si>
  <si>
    <t xml:space="preserve">%  de Avance </t>
  </si>
  <si>
    <t>Motivar a los vendedores y consumidor final a la compra de los productos de Lotería y desarrollar cultura de juego.</t>
  </si>
  <si>
    <t>Posicionar en la opinión pública una imagen de credibilidad y confianza.</t>
  </si>
  <si>
    <t>Acercar los productos de lotería al consumidor final.</t>
  </si>
  <si>
    <t>Fidelizar nuestros vendedores, canales,  puntos de venta y consumidores finales.</t>
  </si>
  <si>
    <t>Fortalecer la imagen institucional y comercial.</t>
  </si>
  <si>
    <t>Promover la Práctica de Valores,  clima laboral y una  actitud de compromiso del personal con la institución.</t>
  </si>
  <si>
    <t>Número de personas beneficiadas.</t>
  </si>
  <si>
    <t>Nivel de avance de la aprobación de las reformas del marco legal.</t>
  </si>
  <si>
    <t>Porcentaje de incrementos en ventas de productos de lotería.</t>
  </si>
  <si>
    <t>Porcentaje de efectividad de los nuevos juegos lanzados e innovados.</t>
  </si>
  <si>
    <t>Efectividad en campañas publicitarias.</t>
  </si>
  <si>
    <t>De enero a diciembre  se tiene un promedio de venta del 55.82%.</t>
  </si>
  <si>
    <t>Utilidades generadas por venta de productos (LOTRA - LOTIN)</t>
  </si>
  <si>
    <t>Mantener en operación el  sistema comercial de la LNB</t>
  </si>
  <si>
    <t>Rentabilidad sobre la disponibilidad.</t>
  </si>
  <si>
    <t>100% de funcionamiento del sorteo.</t>
  </si>
  <si>
    <t>Porcentaje de avance en la implementación del Sistema Institucional de Archivo (SIA)</t>
  </si>
  <si>
    <t>Realizar  campañas publicitarias que mejoren la imagen institucional.</t>
  </si>
  <si>
    <t>Mejoras  a productos de Lotería Tradicional autorizados.</t>
  </si>
  <si>
    <t>Número de   Campañas Publicitarias de LOTRA lanzadas.</t>
  </si>
  <si>
    <t>Número de estudios  realizados</t>
  </si>
  <si>
    <t>100%  de  venta mensual de libretas de LOTIN</t>
  </si>
  <si>
    <t>Número de nuevos Canales inaugurados</t>
  </si>
  <si>
    <t>Porcentaje de avance  en gestión realizadas.</t>
  </si>
  <si>
    <t>GCO-0702</t>
  </si>
  <si>
    <t>INFORME DE SEGUIMIENTO A OBJETIVOS E INDICADORES ESTRATÉGICOS, AÑO  2019</t>
  </si>
  <si>
    <t>Número de exámenes de auditoria realizados</t>
  </si>
  <si>
    <t>Exámenes realizados</t>
  </si>
  <si>
    <t>Programa suspendido temporalmente.</t>
  </si>
  <si>
    <t>Actualizar y documentar los procesos de la LNB.</t>
  </si>
  <si>
    <t>Porcentaje de avance en la actualización y documentación de los procesos.</t>
  </si>
  <si>
    <t>Fortalecer competencias por áreas funcionales para un mejor  desempeño técnico de las  áreas.</t>
  </si>
  <si>
    <t>Número de áreas funcionales a las que se fortaleció las competencias del personal que las conforma.</t>
  </si>
  <si>
    <t>Ejecutar acciones  orientadas a mejorar en un 10%  el Índice de satisfacción  interno respecto a la práctica de Valores y el clima laboral.</t>
  </si>
  <si>
    <t>Índice de Satisfacción.</t>
  </si>
  <si>
    <t>Finalizar proceso de migración de servidor de aplicaciones y reportes del sistema comercial y sorteo LNB.</t>
  </si>
  <si>
    <t>Implementar la Gestión Documental y archivo de la LNB.</t>
  </si>
  <si>
    <t>Porcentaje de avance en la implementación de la Gestión Documental y Archivo.</t>
  </si>
  <si>
    <t xml:space="preserve">Número de días de tiempo de respuestas </t>
  </si>
  <si>
    <t>Avance en la sistematización de procesos de apoyo.</t>
  </si>
  <si>
    <t>Percepción de la imagen de la ciudadanía.</t>
  </si>
  <si>
    <t>Ahorro en costos operativos.</t>
  </si>
  <si>
    <t>Desarrollar acciones  para dar a conocer  los juegos de azar.</t>
  </si>
  <si>
    <t>Porcentaje de avance en la mejora de los procesos de LNB.</t>
  </si>
  <si>
    <t>Número de consumidores potenciales convertidos a consumidor final.</t>
  </si>
  <si>
    <t>Porcentaje de  aceptación de  juegos de azar.</t>
  </si>
  <si>
    <t>Sostenimiento de Canales existentes.</t>
  </si>
  <si>
    <t>Sostenimiento de  puntos de ventas aperturados.</t>
  </si>
  <si>
    <t>Implementar sitio de contingencia de TI.</t>
  </si>
  <si>
    <t>Fortalecer la seguridad de la información de los sistemas LNB.</t>
  </si>
  <si>
    <t>Efectividad contra infecciones a los sistemas de la LNB.</t>
  </si>
  <si>
    <t>Sitio de contingencia  de TI implementado.</t>
  </si>
  <si>
    <t>Solución de firewall y auditoría de base de datos del sistema comercial y sorteo implementado.</t>
  </si>
  <si>
    <t>Número de acciones realizadas.</t>
  </si>
  <si>
    <t xml:space="preserve">Automatizar  algunos procesos de las diferentes áreas. </t>
  </si>
  <si>
    <t>Verificar el cumplimiento de la PAA 2019 de la LNB.</t>
  </si>
  <si>
    <t>Número de nuevos  juegos de Lotería.</t>
  </si>
  <si>
    <t xml:space="preserve">Número de  campañas  publicitarias realizadas.    </t>
  </si>
  <si>
    <t>70%   de venta mensual de billetes de Lotería</t>
  </si>
  <si>
    <t>Número de nuevas agencias inauguradas en el 2018.</t>
  </si>
  <si>
    <t>GCO-1103</t>
  </si>
  <si>
    <t>Realizar promociones para vendedores  para incentivar  las ventas.</t>
  </si>
  <si>
    <t>Número de promociones implementadas para Vendedores.</t>
  </si>
  <si>
    <t>Realizar  activaciones de productos en todo el territorio nacional orientadas a incentivar al consumidor final.</t>
  </si>
  <si>
    <t>Incrementar la fuerza de ventas.</t>
  </si>
  <si>
    <t>Ampliar la cobertura de puntos de venta en todo el país.</t>
  </si>
  <si>
    <t>Fortalecer  el sistema de comunicación que contribuya a la promoción de la imagen Institucional.</t>
  </si>
  <si>
    <t>Grado de avance en la actualización del equipo.</t>
  </si>
  <si>
    <t>GCO-01102</t>
  </si>
  <si>
    <t>Nivel de cumplimiento</t>
  </si>
  <si>
    <t>Clasificación</t>
  </si>
  <si>
    <t>Estado</t>
  </si>
  <si>
    <t>De 0% a 50%</t>
  </si>
  <si>
    <t>De 50.01% a 80%</t>
  </si>
  <si>
    <t>De 80.01% a 100%</t>
  </si>
  <si>
    <t>Nivel Bajo</t>
  </si>
  <si>
    <t>Nivel Medio</t>
  </si>
  <si>
    <t>Nivel Alto o Aceptable</t>
  </si>
  <si>
    <t>Crítico</t>
  </si>
  <si>
    <t>Alarma</t>
  </si>
  <si>
    <t>Aceptable</t>
  </si>
  <si>
    <t>RH-0201</t>
  </si>
  <si>
    <t>R.H-0101</t>
  </si>
  <si>
    <t>PLA-0101</t>
  </si>
  <si>
    <t>SOT-0101</t>
  </si>
  <si>
    <t>SOT-0102</t>
  </si>
  <si>
    <t>UAD-0101</t>
  </si>
  <si>
    <t>UAD-0102</t>
  </si>
  <si>
    <t xml:space="preserve">Resultados: octubre - diciembre 2019 </t>
  </si>
  <si>
    <t xml:space="preserve">Acumulado a: diciembre 2019 </t>
  </si>
  <si>
    <t>Programado octubre - diciembre  2019</t>
  </si>
  <si>
    <t>Ejecutado octubre - diciembre  2019</t>
  </si>
  <si>
    <t>Programado a  diciembre   2019</t>
  </si>
  <si>
    <t xml:space="preserve">Ejecutado a diciembre  2019 </t>
  </si>
  <si>
    <t>UTI-0102</t>
  </si>
  <si>
    <t>UTI-0101</t>
  </si>
  <si>
    <t>UTI-0103</t>
  </si>
  <si>
    <t>UTI-0201</t>
  </si>
  <si>
    <t>UTI-0301</t>
  </si>
  <si>
    <t>UTI-0401</t>
  </si>
  <si>
    <t>PERÍODO QUE SE INFORMA:  CUARTO TRIMESTRE DE 2019</t>
  </si>
  <si>
    <t xml:space="preserve">
Número de acciones realizadas</t>
  </si>
  <si>
    <t xml:space="preserve">
Desarrollar acciones en el marco de la política de participación ciudadana para transparentar la gestión pública de la LNB.</t>
  </si>
  <si>
    <t>CÓD</t>
  </si>
  <si>
    <t>Desarrollo continuo e innovación  de juegos de azar.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</si>
</sst>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"/>
    <numFmt numFmtId="167" formatCode="0.0%"/>
    <numFmt numFmtId="170" formatCode="0.0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7"/>
      <name val="Calibri"/>
      <family val="2"/>
    </font>
    <font>
      <b/>
      <sz val="18"/>
      <name val="Calibri"/>
      <family val="2"/>
    </font>
    <font>
      <b/>
      <sz val="16"/>
      <name val="Calibri"/>
      <family val="2"/>
    </font>
    <font>
      <b/>
      <sz val="14"/>
      <name val="Calibri"/>
      <family val="2"/>
    </font>
    <font>
      <b/>
      <sz val="16"/>
      <color theme="1"/>
      <name val="Calibri"/>
      <family val="2"/>
    </font>
    <font>
      <b/>
      <sz val="16"/>
      <name val="Calibri"/>
      <family val="2"/>
      <scheme val="minor"/>
    </font>
    <font>
      <b/>
      <sz val="14"/>
      <color theme="1"/>
      <name val="Calibri"/>
      <family val="2"/>
    </font>
    <font>
      <sz val="11"/>
      <color indexed="8"/>
      <name val="Calibri"/>
      <family val="2"/>
    </font>
    <font>
      <b/>
      <sz val="12"/>
      <name val="Calibri"/>
      <family val="2"/>
    </font>
    <font>
      <sz val="15"/>
      <name val="Arial"/>
      <family val="2"/>
    </font>
    <font>
      <b/>
      <sz val="13"/>
      <name val="Calibri"/>
      <family val="2"/>
    </font>
    <font>
      <sz val="15"/>
      <color rgb="FF0070C0"/>
      <name val="Arial"/>
      <family val="2"/>
    </font>
    <font>
      <b/>
      <sz val="20"/>
      <color indexed="81"/>
      <name val="Tahoma"/>
      <family val="2"/>
    </font>
    <font>
      <sz val="20"/>
      <color indexed="81"/>
      <name val="Tahoma"/>
      <family val="2"/>
    </font>
    <font>
      <b/>
      <sz val="18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sz val="20"/>
      <name val="Arial"/>
      <family val="2"/>
    </font>
    <font>
      <b/>
      <sz val="22"/>
      <name val="Arial"/>
      <family val="2"/>
    </font>
    <font>
      <sz val="22"/>
      <name val="Arial"/>
      <family val="2"/>
    </font>
    <font>
      <b/>
      <sz val="18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20"/>
      <color theme="1"/>
      <name val="Arial"/>
      <family val="2"/>
    </font>
    <font>
      <sz val="16"/>
      <color theme="1"/>
      <name val="Arial"/>
      <family val="2"/>
    </font>
    <font>
      <b/>
      <sz val="18"/>
      <color indexed="81"/>
      <name val="Tahoma"/>
      <family val="2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28"/>
      <color rgb="FF00206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8" fillId="0" borderId="0"/>
  </cellStyleXfs>
  <cellXfs count="216">
    <xf numFmtId="0" fontId="0" fillId="0" borderId="0" xfId="0"/>
    <xf numFmtId="10" fontId="21" fillId="0" borderId="22" xfId="1" applyNumberFormat="1" applyFont="1" applyBorder="1" applyAlignment="1" applyProtection="1">
      <alignment horizontal="center" vertical="center" wrapText="1"/>
    </xf>
    <xf numFmtId="10" fontId="21" fillId="0" borderId="9" xfId="1" applyNumberFormat="1" applyFont="1" applyBorder="1" applyAlignment="1" applyProtection="1">
      <alignment horizontal="center" vertical="center" wrapText="1"/>
    </xf>
    <xf numFmtId="167" fontId="21" fillId="0" borderId="22" xfId="1" applyNumberFormat="1" applyFont="1" applyBorder="1" applyAlignment="1" applyProtection="1">
      <alignment horizontal="center" vertical="center" wrapText="1"/>
    </xf>
    <xf numFmtId="0" fontId="2" fillId="2" borderId="0" xfId="0" applyFont="1" applyFill="1" applyProtection="1"/>
    <xf numFmtId="0" fontId="3" fillId="2" borderId="0" xfId="0" applyFont="1" applyFill="1" applyProtection="1"/>
    <xf numFmtId="0" fontId="2" fillId="2" borderId="0" xfId="0" applyFont="1" applyFill="1" applyAlignment="1" applyProtection="1">
      <alignment horizontal="justify" vertical="center"/>
    </xf>
    <xf numFmtId="0" fontId="2" fillId="0" borderId="0" xfId="0" applyFont="1" applyProtection="1"/>
    <xf numFmtId="0" fontId="5" fillId="2" borderId="0" xfId="0" applyFont="1" applyFill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3" borderId="0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 wrapText="1"/>
    </xf>
    <xf numFmtId="0" fontId="7" fillId="4" borderId="9" xfId="0" applyFont="1" applyFill="1" applyBorder="1" applyAlignment="1" applyProtection="1">
      <alignment horizontal="center" vertical="center" wrapText="1"/>
    </xf>
    <xf numFmtId="0" fontId="17" fillId="4" borderId="9" xfId="0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 applyProtection="1">
      <alignment vertical="center" wrapText="1"/>
    </xf>
    <xf numFmtId="0" fontId="20" fillId="0" borderId="4" xfId="0" applyFont="1" applyFill="1" applyBorder="1" applyAlignment="1" applyProtection="1">
      <alignment vertical="center" wrapText="1"/>
    </xf>
    <xf numFmtId="9" fontId="19" fillId="0" borderId="4" xfId="0" applyNumberFormat="1" applyFont="1" applyFill="1" applyBorder="1" applyAlignment="1" applyProtection="1">
      <alignment vertical="center" wrapText="1"/>
    </xf>
    <xf numFmtId="9" fontId="20" fillId="0" borderId="4" xfId="0" applyNumberFormat="1" applyFont="1" applyFill="1" applyBorder="1" applyAlignment="1" applyProtection="1">
      <alignment vertical="center" wrapText="1"/>
    </xf>
    <xf numFmtId="9" fontId="19" fillId="0" borderId="9" xfId="0" applyNumberFormat="1" applyFont="1" applyFill="1" applyBorder="1" applyAlignment="1" applyProtection="1">
      <alignment horizontal="center" vertical="center" wrapText="1"/>
    </xf>
    <xf numFmtId="9" fontId="20" fillId="0" borderId="9" xfId="0" applyNumberFormat="1" applyFont="1" applyFill="1" applyBorder="1" applyAlignment="1" applyProtection="1">
      <alignment horizontal="justify" vertical="center" wrapText="1"/>
    </xf>
    <xf numFmtId="9" fontId="20" fillId="0" borderId="9" xfId="0" applyNumberFormat="1" applyFont="1" applyFill="1" applyBorder="1" applyAlignment="1" applyProtection="1">
      <alignment horizontal="center" vertical="center" wrapText="1"/>
    </xf>
    <xf numFmtId="164" fontId="20" fillId="0" borderId="4" xfId="4" applyFont="1" applyFill="1" applyBorder="1" applyAlignment="1" applyProtection="1">
      <alignment vertical="center" wrapText="1"/>
    </xf>
    <xf numFmtId="164" fontId="20" fillId="0" borderId="9" xfId="4" applyNumberFormat="1" applyFont="1" applyFill="1" applyBorder="1" applyAlignment="1" applyProtection="1">
      <alignment horizontal="center" vertical="center" wrapText="1"/>
    </xf>
    <xf numFmtId="164" fontId="20" fillId="0" borderId="9" xfId="4" applyFont="1" applyFill="1" applyBorder="1" applyAlignment="1" applyProtection="1">
      <alignment horizontal="center" vertical="center" wrapText="1"/>
    </xf>
    <xf numFmtId="164" fontId="20" fillId="2" borderId="9" xfId="4" applyFont="1" applyFill="1" applyBorder="1" applyAlignment="1" applyProtection="1">
      <alignment horizontal="center" vertical="center" wrapText="1"/>
    </xf>
    <xf numFmtId="9" fontId="12" fillId="2" borderId="0" xfId="0" applyNumberFormat="1" applyFont="1" applyFill="1" applyBorder="1" applyAlignment="1" applyProtection="1">
      <alignment horizontal="center" vertical="center" wrapText="1"/>
    </xf>
    <xf numFmtId="9" fontId="12" fillId="0" borderId="0" xfId="0" applyNumberFormat="1" applyFont="1" applyFill="1" applyBorder="1" applyAlignment="1" applyProtection="1">
      <alignment horizontal="center" vertical="center" wrapText="1"/>
    </xf>
    <xf numFmtId="164" fontId="12" fillId="0" borderId="0" xfId="0" applyNumberFormat="1" applyFont="1" applyFill="1" applyBorder="1" applyAlignment="1" applyProtection="1">
      <alignment horizontal="center" vertical="center" wrapText="1"/>
    </xf>
    <xf numFmtId="2" fontId="12" fillId="0" borderId="0" xfId="0" applyNumberFormat="1" applyFont="1" applyFill="1" applyBorder="1" applyAlignment="1" applyProtection="1">
      <alignment horizontal="center" vertical="center" wrapText="1"/>
    </xf>
    <xf numFmtId="0" fontId="20" fillId="0" borderId="9" xfId="0" applyFont="1" applyFill="1" applyBorder="1" applyAlignment="1" applyProtection="1">
      <alignment horizontal="justify" vertical="center" wrapText="1"/>
    </xf>
    <xf numFmtId="1" fontId="20" fillId="0" borderId="9" xfId="0" applyNumberFormat="1" applyFont="1" applyFill="1" applyBorder="1" applyAlignment="1" applyProtection="1">
      <alignment horizontal="center" vertical="center" wrapText="1"/>
    </xf>
    <xf numFmtId="9" fontId="19" fillId="0" borderId="9" xfId="0" applyNumberFormat="1" applyFont="1" applyFill="1" applyBorder="1" applyAlignment="1" applyProtection="1">
      <alignment vertical="center" wrapText="1"/>
    </xf>
    <xf numFmtId="170" fontId="2" fillId="2" borderId="0" xfId="0" applyNumberFormat="1" applyFont="1" applyFill="1" applyProtection="1"/>
    <xf numFmtId="170" fontId="2" fillId="0" borderId="0" xfId="0" applyNumberFormat="1" applyFont="1" applyProtection="1"/>
    <xf numFmtId="166" fontId="12" fillId="0" borderId="0" xfId="0" applyNumberFormat="1" applyFont="1" applyFill="1" applyBorder="1" applyAlignment="1" applyProtection="1">
      <alignment horizontal="center" vertical="center" wrapText="1"/>
    </xf>
    <xf numFmtId="0" fontId="20" fillId="2" borderId="9" xfId="0" applyFont="1" applyFill="1" applyBorder="1" applyAlignment="1" applyProtection="1">
      <alignment horizontal="justify" vertical="center" wrapText="1"/>
    </xf>
    <xf numFmtId="9" fontId="19" fillId="2" borderId="9" xfId="0" applyNumberFormat="1" applyFont="1" applyFill="1" applyBorder="1" applyAlignment="1" applyProtection="1">
      <alignment horizontal="center" vertical="center" wrapText="1"/>
    </xf>
    <xf numFmtId="167" fontId="20" fillId="0" borderId="9" xfId="0" applyNumberFormat="1" applyFont="1" applyFill="1" applyBorder="1" applyAlignment="1" applyProtection="1">
      <alignment horizontal="center" vertical="center" wrapText="1"/>
    </xf>
    <xf numFmtId="9" fontId="20" fillId="2" borderId="9" xfId="0" applyNumberFormat="1" applyFont="1" applyFill="1" applyBorder="1" applyAlignment="1" applyProtection="1">
      <alignment horizontal="justify" vertical="center" wrapText="1"/>
    </xf>
    <xf numFmtId="9" fontId="20" fillId="2" borderId="9" xfId="0" applyNumberFormat="1" applyFont="1" applyFill="1" applyBorder="1" applyAlignment="1" applyProtection="1">
      <alignment horizontal="center" vertical="center" wrapText="1"/>
    </xf>
    <xf numFmtId="167" fontId="20" fillId="2" borderId="9" xfId="0" applyNumberFormat="1" applyFont="1" applyFill="1" applyBorder="1" applyAlignment="1" applyProtection="1">
      <alignment horizontal="center" vertical="center" wrapText="1"/>
    </xf>
    <xf numFmtId="10" fontId="20" fillId="0" borderId="9" xfId="0" applyNumberFormat="1" applyFont="1" applyFill="1" applyBorder="1" applyAlignment="1" applyProtection="1">
      <alignment horizontal="center" vertical="center" wrapText="1"/>
    </xf>
    <xf numFmtId="9" fontId="14" fillId="0" borderId="0" xfId="0" applyNumberFormat="1" applyFont="1" applyFill="1" applyBorder="1" applyAlignment="1" applyProtection="1">
      <alignment horizontal="left" vertical="center"/>
    </xf>
    <xf numFmtId="0" fontId="20" fillId="0" borderId="9" xfId="0" applyFont="1" applyFill="1" applyBorder="1" applyAlignment="1" applyProtection="1">
      <alignment vertical="center" wrapText="1"/>
    </xf>
    <xf numFmtId="167" fontId="20" fillId="0" borderId="9" xfId="1" applyNumberFormat="1" applyFont="1" applyFill="1" applyBorder="1" applyAlignment="1" applyProtection="1">
      <alignment horizontal="center" vertical="center" wrapText="1"/>
    </xf>
    <xf numFmtId="1" fontId="20" fillId="0" borderId="9" xfId="1" applyNumberFormat="1" applyFont="1" applyFill="1" applyBorder="1" applyAlignment="1" applyProtection="1">
      <alignment horizontal="center" vertical="center" wrapText="1"/>
    </xf>
    <xf numFmtId="167" fontId="20" fillId="0" borderId="8" xfId="1" applyNumberFormat="1" applyFont="1" applyFill="1" applyBorder="1" applyAlignment="1" applyProtection="1">
      <alignment horizontal="center" vertical="center" wrapText="1"/>
    </xf>
    <xf numFmtId="9" fontId="20" fillId="0" borderId="8" xfId="1" applyNumberFormat="1" applyFont="1" applyFill="1" applyBorder="1" applyAlignment="1" applyProtection="1">
      <alignment horizontal="center" vertical="center" wrapText="1"/>
    </xf>
    <xf numFmtId="9" fontId="14" fillId="2" borderId="0" xfId="0" applyNumberFormat="1" applyFont="1" applyFill="1" applyBorder="1" applyAlignment="1" applyProtection="1">
      <alignment horizontal="center" vertical="center" wrapText="1"/>
    </xf>
    <xf numFmtId="9" fontId="14" fillId="0" borderId="0" xfId="0" applyNumberFormat="1" applyFont="1" applyFill="1" applyBorder="1" applyAlignment="1" applyProtection="1">
      <alignment horizontal="center" vertical="center" wrapText="1"/>
    </xf>
    <xf numFmtId="10" fontId="20" fillId="0" borderId="9" xfId="1" applyNumberFormat="1" applyFont="1" applyFill="1" applyBorder="1" applyAlignment="1" applyProtection="1">
      <alignment horizontal="center" vertical="center" wrapText="1"/>
    </xf>
    <xf numFmtId="9" fontId="20" fillId="0" borderId="9" xfId="3" applyFont="1" applyFill="1" applyBorder="1" applyAlignment="1" applyProtection="1">
      <alignment horizontal="justify" vertical="center" wrapText="1"/>
    </xf>
    <xf numFmtId="9" fontId="19" fillId="0" borderId="9" xfId="3" applyFont="1" applyFill="1" applyBorder="1" applyAlignment="1" applyProtection="1">
      <alignment horizontal="center" vertical="center" wrapText="1"/>
    </xf>
    <xf numFmtId="9" fontId="20" fillId="0" borderId="9" xfId="3" applyFont="1" applyFill="1" applyBorder="1" applyAlignment="1" applyProtection="1">
      <alignment horizontal="center" vertical="center" wrapText="1"/>
    </xf>
    <xf numFmtId="1" fontId="20" fillId="0" borderId="9" xfId="3" applyNumberFormat="1" applyFont="1" applyFill="1" applyBorder="1" applyAlignment="1" applyProtection="1">
      <alignment horizontal="center" vertical="center" wrapText="1"/>
    </xf>
    <xf numFmtId="9" fontId="12" fillId="2" borderId="0" xfId="3" applyFont="1" applyFill="1" applyBorder="1" applyAlignment="1" applyProtection="1">
      <alignment horizontal="center" vertical="center" wrapText="1"/>
    </xf>
    <xf numFmtId="9" fontId="12" fillId="0" borderId="0" xfId="3" applyFont="1" applyFill="1" applyBorder="1" applyAlignment="1" applyProtection="1">
      <alignment horizontal="center" vertical="center" wrapText="1"/>
    </xf>
    <xf numFmtId="9" fontId="14" fillId="2" borderId="0" xfId="3" applyFont="1" applyFill="1" applyBorder="1" applyAlignment="1" applyProtection="1">
      <alignment horizontal="center" vertical="center" wrapText="1"/>
    </xf>
    <xf numFmtId="9" fontId="14" fillId="0" borderId="0" xfId="3" applyFont="1" applyFill="1" applyBorder="1" applyAlignment="1" applyProtection="1">
      <alignment horizontal="center" vertical="center" wrapText="1"/>
    </xf>
    <xf numFmtId="0" fontId="2" fillId="2" borderId="0" xfId="0" quotePrefix="1" applyFont="1" applyFill="1" applyProtection="1"/>
    <xf numFmtId="9" fontId="2" fillId="2" borderId="0" xfId="0" applyNumberFormat="1" applyFont="1" applyFill="1" applyBorder="1" applyAlignment="1" applyProtection="1">
      <alignment horizontal="center" vertical="top" wrapText="1"/>
    </xf>
    <xf numFmtId="0" fontId="3" fillId="0" borderId="0" xfId="0" applyFont="1" applyProtection="1"/>
    <xf numFmtId="0" fontId="2" fillId="0" borderId="0" xfId="0" applyFont="1" applyAlignment="1" applyProtection="1">
      <alignment horizontal="justify" vertical="center"/>
    </xf>
    <xf numFmtId="10" fontId="21" fillId="0" borderId="24" xfId="1" applyNumberFormat="1" applyFont="1" applyBorder="1" applyAlignment="1" applyProtection="1">
      <alignment horizontal="center" vertical="center" wrapText="1"/>
    </xf>
    <xf numFmtId="10" fontId="21" fillId="0" borderId="25" xfId="1" applyNumberFormat="1" applyFont="1" applyBorder="1" applyAlignment="1" applyProtection="1">
      <alignment horizontal="center" vertical="center" wrapText="1"/>
    </xf>
    <xf numFmtId="0" fontId="0" fillId="2" borderId="0" xfId="0" applyFill="1"/>
    <xf numFmtId="0" fontId="29" fillId="5" borderId="23" xfId="0" applyFont="1" applyFill="1" applyBorder="1" applyAlignment="1">
      <alignment horizontal="center" vertical="center" wrapText="1"/>
    </xf>
    <xf numFmtId="0" fontId="29" fillId="5" borderId="23" xfId="0" applyFont="1" applyFill="1" applyBorder="1" applyAlignment="1">
      <alignment horizontal="center" vertical="center"/>
    </xf>
    <xf numFmtId="0" fontId="29" fillId="0" borderId="23" xfId="0" applyFont="1" applyBorder="1" applyAlignment="1">
      <alignment horizontal="left" vertical="center"/>
    </xf>
    <xf numFmtId="0" fontId="30" fillId="6" borderId="23" xfId="0" applyFont="1" applyFill="1" applyBorder="1" applyAlignment="1">
      <alignment horizontal="left" vertical="center"/>
    </xf>
    <xf numFmtId="0" fontId="29" fillId="7" borderId="23" xfId="0" applyFont="1" applyFill="1" applyBorder="1" applyAlignment="1">
      <alignment horizontal="left" vertical="center"/>
    </xf>
    <xf numFmtId="0" fontId="29" fillId="8" borderId="23" xfId="0" applyFont="1" applyFill="1" applyBorder="1" applyAlignment="1">
      <alignment horizontal="left" vertical="center" wrapText="1"/>
    </xf>
    <xf numFmtId="9" fontId="20" fillId="0" borderId="8" xfId="0" applyNumberFormat="1" applyFont="1" applyFill="1" applyBorder="1" applyAlignment="1" applyProtection="1">
      <alignment horizontal="justify" vertical="center" wrapText="1"/>
    </xf>
    <xf numFmtId="9" fontId="20" fillId="0" borderId="4" xfId="3" applyFont="1" applyFill="1" applyBorder="1" applyAlignment="1" applyProtection="1">
      <alignment horizontal="center" vertical="center" wrapText="1"/>
    </xf>
    <xf numFmtId="10" fontId="21" fillId="0" borderId="4" xfId="1" applyNumberFormat="1" applyFont="1" applyBorder="1" applyAlignment="1" applyProtection="1">
      <alignment horizontal="center" vertical="center" wrapText="1"/>
    </xf>
    <xf numFmtId="9" fontId="20" fillId="0" borderId="4" xfId="3" applyFont="1" applyFill="1" applyBorder="1" applyAlignment="1" applyProtection="1">
      <alignment horizontal="justify" vertical="center" wrapText="1"/>
    </xf>
    <xf numFmtId="0" fontId="12" fillId="0" borderId="4" xfId="0" applyFont="1" applyFill="1" applyBorder="1" applyAlignment="1" applyProtection="1">
      <alignment horizontal="center" vertical="center" wrapText="1"/>
    </xf>
    <xf numFmtId="0" fontId="12" fillId="0" borderId="8" xfId="0" applyFont="1" applyFill="1" applyBorder="1" applyAlignment="1" applyProtection="1">
      <alignment horizontal="center" vertical="center" wrapText="1"/>
    </xf>
    <xf numFmtId="0" fontId="20" fillId="0" borderId="4" xfId="0" applyFont="1" applyFill="1" applyBorder="1" applyAlignment="1" applyProtection="1">
      <alignment horizontal="justify" vertical="center" wrapText="1"/>
    </xf>
    <xf numFmtId="0" fontId="20" fillId="0" borderId="8" xfId="0" applyFont="1" applyFill="1" applyBorder="1" applyAlignment="1" applyProtection="1">
      <alignment horizontal="justify" vertical="center" wrapText="1"/>
    </xf>
    <xf numFmtId="9" fontId="19" fillId="0" borderId="4" xfId="0" applyNumberFormat="1" applyFont="1" applyFill="1" applyBorder="1" applyAlignment="1" applyProtection="1">
      <alignment horizontal="center" vertical="center" wrapText="1"/>
    </xf>
    <xf numFmtId="9" fontId="19" fillId="0" borderId="8" xfId="0" applyNumberFormat="1" applyFont="1" applyFill="1" applyBorder="1" applyAlignment="1" applyProtection="1">
      <alignment horizontal="center" vertical="center" wrapText="1"/>
    </xf>
    <xf numFmtId="1" fontId="20" fillId="0" borderId="4" xfId="0" applyNumberFormat="1" applyFont="1" applyFill="1" applyBorder="1" applyAlignment="1" applyProtection="1">
      <alignment horizontal="center" vertical="center" wrapText="1"/>
    </xf>
    <xf numFmtId="1" fontId="20" fillId="0" borderId="8" xfId="0" applyNumberFormat="1" applyFont="1" applyFill="1" applyBorder="1" applyAlignment="1" applyProtection="1">
      <alignment horizontal="center" vertical="center" wrapText="1"/>
    </xf>
    <xf numFmtId="9" fontId="20" fillId="0" borderId="4" xfId="0" applyNumberFormat="1" applyFont="1" applyFill="1" applyBorder="1" applyAlignment="1" applyProtection="1">
      <alignment horizontal="center" vertical="center" wrapText="1"/>
    </xf>
    <xf numFmtId="9" fontId="20" fillId="0" borderId="8" xfId="0" applyNumberFormat="1" applyFont="1" applyFill="1" applyBorder="1" applyAlignment="1" applyProtection="1">
      <alignment horizontal="center" vertical="center" wrapText="1"/>
    </xf>
    <xf numFmtId="0" fontId="12" fillId="0" borderId="8" xfId="0" applyFont="1" applyFill="1" applyBorder="1" applyAlignment="1" applyProtection="1">
      <alignment horizontal="center" vertical="center"/>
    </xf>
    <xf numFmtId="0" fontId="20" fillId="2" borderId="4" xfId="0" applyFont="1" applyFill="1" applyBorder="1" applyAlignment="1" applyProtection="1">
      <alignment horizontal="justify" vertical="center" wrapText="1"/>
    </xf>
    <xf numFmtId="9" fontId="26" fillId="0" borderId="9" xfId="0" applyNumberFormat="1" applyFont="1" applyFill="1" applyBorder="1" applyAlignment="1" applyProtection="1">
      <alignment horizontal="center" vertical="center" wrapText="1"/>
    </xf>
    <xf numFmtId="0" fontId="12" fillId="0" borderId="10" xfId="0" applyFont="1" applyFill="1" applyBorder="1" applyAlignment="1" applyProtection="1">
      <alignment vertical="center" wrapText="1"/>
    </xf>
    <xf numFmtId="0" fontId="20" fillId="0" borderId="10" xfId="0" applyFont="1" applyFill="1" applyBorder="1" applyAlignment="1" applyProtection="1">
      <alignment vertical="center" wrapText="1"/>
    </xf>
    <xf numFmtId="0" fontId="12" fillId="0" borderId="8" xfId="0" applyFont="1" applyFill="1" applyBorder="1" applyAlignment="1" applyProtection="1">
      <alignment vertical="center" wrapText="1"/>
    </xf>
    <xf numFmtId="0" fontId="20" fillId="0" borderId="8" xfId="0" applyFont="1" applyFill="1" applyBorder="1" applyAlignment="1" applyProtection="1">
      <alignment vertical="center" wrapText="1"/>
    </xf>
    <xf numFmtId="9" fontId="26" fillId="0" borderId="9" xfId="0" applyNumberFormat="1" applyFont="1" applyFill="1" applyBorder="1" applyAlignment="1" applyProtection="1">
      <alignment horizontal="justify" vertical="center" wrapText="1"/>
    </xf>
    <xf numFmtId="9" fontId="27" fillId="0" borderId="9" xfId="0" applyNumberFormat="1" applyFont="1" applyFill="1" applyBorder="1" applyAlignment="1" applyProtection="1">
      <alignment horizontal="center" vertical="center" wrapText="1"/>
    </xf>
    <xf numFmtId="10" fontId="21" fillId="2" borderId="25" xfId="1" applyNumberFormat="1" applyFont="1" applyFill="1" applyBorder="1" applyAlignment="1" applyProtection="1">
      <alignment horizontal="center" vertical="center" wrapText="1"/>
    </xf>
    <xf numFmtId="0" fontId="12" fillId="0" borderId="9" xfId="0" applyFont="1" applyFill="1" applyBorder="1" applyAlignment="1" applyProtection="1">
      <alignment vertical="center" wrapText="1"/>
    </xf>
    <xf numFmtId="9" fontId="20" fillId="2" borderId="4" xfId="0" applyNumberFormat="1" applyFont="1" applyFill="1" applyBorder="1" applyAlignment="1" applyProtection="1">
      <alignment horizontal="justify" vertical="center" wrapText="1"/>
    </xf>
    <xf numFmtId="9" fontId="19" fillId="2" borderId="4" xfId="0" applyNumberFormat="1" applyFont="1" applyFill="1" applyBorder="1" applyAlignment="1" applyProtection="1">
      <alignment vertical="center" wrapText="1"/>
    </xf>
    <xf numFmtId="9" fontId="20" fillId="2" borderId="4" xfId="0" applyNumberFormat="1" applyFont="1" applyFill="1" applyBorder="1" applyAlignment="1" applyProtection="1">
      <alignment vertical="center" wrapText="1"/>
    </xf>
    <xf numFmtId="9" fontId="20" fillId="2" borderId="4" xfId="0" applyNumberFormat="1" applyFont="1" applyFill="1" applyBorder="1" applyAlignment="1" applyProtection="1">
      <alignment horizontal="center" vertical="center" wrapText="1"/>
    </xf>
    <xf numFmtId="167" fontId="20" fillId="2" borderId="4" xfId="0" applyNumberFormat="1" applyFont="1" applyFill="1" applyBorder="1" applyAlignment="1" applyProtection="1">
      <alignment horizontal="center" vertical="center" wrapText="1"/>
    </xf>
    <xf numFmtId="10" fontId="20" fillId="2" borderId="4" xfId="0" applyNumberFormat="1" applyFont="1" applyFill="1" applyBorder="1" applyAlignment="1" applyProtection="1">
      <alignment horizontal="center" vertical="center" wrapText="1"/>
    </xf>
    <xf numFmtId="3" fontId="2" fillId="2" borderId="0" xfId="0" applyNumberFormat="1" applyFont="1" applyFill="1" applyProtection="1"/>
    <xf numFmtId="10" fontId="2" fillId="0" borderId="0" xfId="1" applyNumberFormat="1" applyFont="1" applyProtection="1"/>
    <xf numFmtId="9" fontId="22" fillId="0" borderId="0" xfId="0" applyNumberFormat="1" applyFont="1" applyFill="1" applyBorder="1" applyAlignment="1" applyProtection="1">
      <alignment horizontal="center" vertical="center" wrapText="1"/>
    </xf>
    <xf numFmtId="2" fontId="20" fillId="0" borderId="8" xfId="0" applyNumberFormat="1" applyFont="1" applyFill="1" applyBorder="1" applyAlignment="1" applyProtection="1">
      <alignment horizontal="center" vertical="center" wrapText="1"/>
    </xf>
    <xf numFmtId="1" fontId="14" fillId="0" borderId="0" xfId="0" applyNumberFormat="1" applyFont="1" applyFill="1" applyBorder="1" applyAlignment="1" applyProtection="1">
      <alignment horizontal="center" vertical="center" wrapText="1"/>
    </xf>
    <xf numFmtId="10" fontId="20" fillId="0" borderId="4" xfId="0" applyNumberFormat="1" applyFont="1" applyFill="1" applyBorder="1" applyAlignment="1" applyProtection="1">
      <alignment horizontal="center" vertical="center" wrapText="1"/>
    </xf>
    <xf numFmtId="10" fontId="20" fillId="0" borderId="4" xfId="1" applyNumberFormat="1" applyFont="1" applyFill="1" applyBorder="1" applyAlignment="1" applyProtection="1">
      <alignment horizontal="center" vertical="center" wrapText="1"/>
    </xf>
    <xf numFmtId="10" fontId="21" fillId="0" borderId="4" xfId="1" applyNumberFormat="1" applyFont="1" applyBorder="1" applyAlignment="1" applyProtection="1">
      <alignment vertical="center" wrapText="1"/>
    </xf>
    <xf numFmtId="9" fontId="20" fillId="0" borderId="4" xfId="3" applyFont="1" applyFill="1" applyBorder="1" applyAlignment="1" applyProtection="1">
      <alignment vertical="center" wrapText="1"/>
    </xf>
    <xf numFmtId="9" fontId="19" fillId="0" borderId="4" xfId="3" applyFont="1" applyFill="1" applyBorder="1" applyAlignment="1" applyProtection="1">
      <alignment vertical="center" wrapText="1"/>
    </xf>
    <xf numFmtId="1" fontId="20" fillId="0" borderId="4" xfId="3" applyNumberFormat="1" applyFont="1" applyFill="1" applyBorder="1" applyAlignment="1" applyProtection="1">
      <alignment horizontal="center" vertical="center" wrapText="1"/>
    </xf>
    <xf numFmtId="3" fontId="20" fillId="0" borderId="8" xfId="0" applyNumberFormat="1" applyFont="1" applyFill="1" applyBorder="1" applyAlignment="1" applyProtection="1">
      <alignment horizontal="center" vertical="center" wrapText="1"/>
    </xf>
    <xf numFmtId="3" fontId="20" fillId="0" borderId="8" xfId="1" applyNumberFormat="1" applyFont="1" applyFill="1" applyBorder="1" applyAlignment="1" applyProtection="1">
      <alignment horizontal="center" vertical="center" wrapText="1"/>
    </xf>
    <xf numFmtId="9" fontId="20" fillId="0" borderId="4" xfId="0" applyNumberFormat="1" applyFont="1" applyFill="1" applyBorder="1" applyAlignment="1" applyProtection="1">
      <alignment horizontal="justify" vertical="center" wrapText="1"/>
    </xf>
    <xf numFmtId="9" fontId="20" fillId="0" borderId="10" xfId="0" applyNumberFormat="1" applyFont="1" applyFill="1" applyBorder="1" applyAlignment="1" applyProtection="1">
      <alignment horizontal="justify" vertical="center" wrapText="1"/>
    </xf>
    <xf numFmtId="9" fontId="20" fillId="0" borderId="8" xfId="0" applyNumberFormat="1" applyFont="1" applyFill="1" applyBorder="1" applyAlignment="1" applyProtection="1">
      <alignment horizontal="justify" vertical="center" wrapText="1"/>
    </xf>
    <xf numFmtId="9" fontId="20" fillId="0" borderId="4" xfId="0" applyNumberFormat="1" applyFont="1" applyFill="1" applyBorder="1" applyAlignment="1" applyProtection="1">
      <alignment horizontal="left" vertical="center" wrapText="1"/>
    </xf>
    <xf numFmtId="9" fontId="20" fillId="0" borderId="8" xfId="0" applyNumberFormat="1" applyFont="1" applyFill="1" applyBorder="1" applyAlignment="1" applyProtection="1">
      <alignment horizontal="left" vertical="center" wrapText="1"/>
    </xf>
    <xf numFmtId="9" fontId="20" fillId="0" borderId="4" xfId="3" applyFont="1" applyFill="1" applyBorder="1" applyAlignment="1" applyProtection="1">
      <alignment horizontal="center" vertical="center" wrapText="1"/>
    </xf>
    <xf numFmtId="9" fontId="20" fillId="0" borderId="8" xfId="3" applyFont="1" applyFill="1" applyBorder="1" applyAlignment="1" applyProtection="1">
      <alignment horizontal="center" vertical="center" wrapText="1"/>
    </xf>
    <xf numFmtId="10" fontId="21" fillId="0" borderId="4" xfId="1" applyNumberFormat="1" applyFont="1" applyBorder="1" applyAlignment="1" applyProtection="1">
      <alignment horizontal="center" vertical="center" wrapText="1"/>
    </xf>
    <xf numFmtId="10" fontId="21" fillId="0" borderId="8" xfId="1" applyNumberFormat="1" applyFont="1" applyBorder="1" applyAlignment="1" applyProtection="1">
      <alignment horizontal="center" vertical="center" wrapText="1"/>
    </xf>
    <xf numFmtId="9" fontId="20" fillId="0" borderId="4" xfId="3" applyNumberFormat="1" applyFont="1" applyFill="1" applyBorder="1" applyAlignment="1" applyProtection="1">
      <alignment horizontal="justify" vertical="center" wrapText="1"/>
    </xf>
    <xf numFmtId="9" fontId="20" fillId="0" borderId="8" xfId="3" applyNumberFormat="1" applyFont="1" applyFill="1" applyBorder="1" applyAlignment="1" applyProtection="1">
      <alignment horizontal="justify" vertical="center" wrapText="1"/>
    </xf>
    <xf numFmtId="9" fontId="19" fillId="0" borderId="4" xfId="3" applyFont="1" applyFill="1" applyBorder="1" applyAlignment="1" applyProtection="1">
      <alignment horizontal="center" vertical="center" wrapText="1"/>
    </xf>
    <xf numFmtId="9" fontId="19" fillId="0" borderId="8" xfId="3" applyFont="1" applyFill="1" applyBorder="1" applyAlignment="1" applyProtection="1">
      <alignment horizontal="center" vertical="center" wrapText="1"/>
    </xf>
    <xf numFmtId="9" fontId="20" fillId="0" borderId="4" xfId="3" applyFont="1" applyFill="1" applyBorder="1" applyAlignment="1" applyProtection="1">
      <alignment horizontal="justify" vertical="center" wrapText="1"/>
    </xf>
    <xf numFmtId="9" fontId="20" fillId="0" borderId="8" xfId="3" applyFont="1" applyFill="1" applyBorder="1" applyAlignment="1" applyProtection="1">
      <alignment horizontal="justify" vertical="center" wrapText="1"/>
    </xf>
    <xf numFmtId="0" fontId="12" fillId="0" borderId="4" xfId="0" applyFont="1" applyFill="1" applyBorder="1" applyAlignment="1" applyProtection="1">
      <alignment horizontal="center" vertical="center" wrapTex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8" xfId="0" applyFont="1" applyFill="1" applyBorder="1" applyAlignment="1" applyProtection="1">
      <alignment horizontal="center" vertical="center" wrapText="1"/>
    </xf>
    <xf numFmtId="0" fontId="20" fillId="0" borderId="4" xfId="0" applyFont="1" applyFill="1" applyBorder="1" applyAlignment="1" applyProtection="1">
      <alignment horizontal="justify" vertical="center" wrapText="1"/>
    </xf>
    <xf numFmtId="0" fontId="20" fillId="0" borderId="10" xfId="0" applyFont="1" applyFill="1" applyBorder="1" applyAlignment="1" applyProtection="1">
      <alignment horizontal="justify" vertical="center" wrapText="1"/>
    </xf>
    <xf numFmtId="0" fontId="20" fillId="0" borderId="8" xfId="0" applyFont="1" applyFill="1" applyBorder="1" applyAlignment="1" applyProtection="1">
      <alignment horizontal="justify" vertical="center" wrapText="1"/>
    </xf>
    <xf numFmtId="9" fontId="19" fillId="0" borderId="4" xfId="0" applyNumberFormat="1" applyFont="1" applyFill="1" applyBorder="1" applyAlignment="1" applyProtection="1">
      <alignment horizontal="center" vertical="center" wrapText="1"/>
    </xf>
    <xf numFmtId="9" fontId="19" fillId="0" borderId="10" xfId="0" applyNumberFormat="1" applyFont="1" applyFill="1" applyBorder="1" applyAlignment="1" applyProtection="1">
      <alignment horizontal="center" vertical="center" wrapText="1"/>
    </xf>
    <xf numFmtId="9" fontId="19" fillId="0" borderId="8" xfId="0" applyNumberFormat="1" applyFont="1" applyFill="1" applyBorder="1" applyAlignment="1" applyProtection="1">
      <alignment horizontal="center" vertical="center" wrapText="1"/>
    </xf>
    <xf numFmtId="0" fontId="13" fillId="2" borderId="15" xfId="0" applyFont="1" applyFill="1" applyBorder="1" applyAlignment="1" applyProtection="1">
      <alignment horizontal="center" vertical="center" wrapText="1"/>
    </xf>
    <xf numFmtId="0" fontId="13" fillId="2" borderId="16" xfId="0" applyFont="1" applyFill="1" applyBorder="1" applyAlignment="1" applyProtection="1">
      <alignment horizontal="center" vertical="center" wrapText="1"/>
    </xf>
    <xf numFmtId="0" fontId="13" fillId="2" borderId="17" xfId="0" applyFont="1" applyFill="1" applyBorder="1" applyAlignment="1" applyProtection="1">
      <alignment horizontal="center" vertical="center" wrapText="1"/>
    </xf>
    <xf numFmtId="0" fontId="3" fillId="2" borderId="13" xfId="0" applyFont="1" applyFill="1" applyBorder="1" applyAlignment="1" applyProtection="1">
      <alignment horizontal="center" vertical="center" textRotation="90" wrapText="1"/>
    </xf>
    <xf numFmtId="0" fontId="3" fillId="2" borderId="14" xfId="0" applyFont="1" applyFill="1" applyBorder="1" applyAlignment="1" applyProtection="1">
      <alignment horizontal="center" vertical="center" textRotation="90" wrapText="1"/>
    </xf>
    <xf numFmtId="0" fontId="3" fillId="2" borderId="18" xfId="0" applyFont="1" applyFill="1" applyBorder="1" applyAlignment="1" applyProtection="1">
      <alignment horizontal="center" vertical="center" textRotation="90" wrapText="1"/>
    </xf>
    <xf numFmtId="1" fontId="20" fillId="0" borderId="4" xfId="0" applyNumberFormat="1" applyFont="1" applyFill="1" applyBorder="1" applyAlignment="1" applyProtection="1">
      <alignment horizontal="center" vertical="center" wrapText="1"/>
    </xf>
    <xf numFmtId="1" fontId="20" fillId="0" borderId="10" xfId="0" applyNumberFormat="1" applyFont="1" applyFill="1" applyBorder="1" applyAlignment="1" applyProtection="1">
      <alignment horizontal="center" vertical="center" wrapText="1"/>
    </xf>
    <xf numFmtId="1" fontId="20" fillId="0" borderId="8" xfId="0" applyNumberFormat="1" applyFont="1" applyFill="1" applyBorder="1" applyAlignment="1" applyProtection="1">
      <alignment horizontal="center" vertical="center" wrapText="1"/>
    </xf>
    <xf numFmtId="10" fontId="21" fillId="0" borderId="10" xfId="1" applyNumberFormat="1" applyFont="1" applyBorder="1" applyAlignment="1" applyProtection="1">
      <alignment horizontal="center" vertical="center" wrapText="1"/>
    </xf>
    <xf numFmtId="9" fontId="20" fillId="0" borderId="4" xfId="0" applyNumberFormat="1" applyFont="1" applyFill="1" applyBorder="1" applyAlignment="1" applyProtection="1">
      <alignment horizontal="center" vertical="center" wrapText="1"/>
    </xf>
    <xf numFmtId="9" fontId="20" fillId="0" borderId="10" xfId="0" applyNumberFormat="1" applyFont="1" applyFill="1" applyBorder="1" applyAlignment="1" applyProtection="1">
      <alignment horizontal="center" vertical="center" wrapText="1"/>
    </xf>
    <xf numFmtId="9" fontId="20" fillId="0" borderId="8" xfId="0" applyNumberFormat="1" applyFont="1" applyFill="1" applyBorder="1" applyAlignment="1" applyProtection="1">
      <alignment horizontal="center" vertical="center" wrapText="1"/>
    </xf>
    <xf numFmtId="164" fontId="20" fillId="0" borderId="4" xfId="4" applyFont="1" applyFill="1" applyBorder="1" applyAlignment="1" applyProtection="1">
      <alignment horizontal="center" vertical="center" wrapText="1"/>
    </xf>
    <xf numFmtId="164" fontId="20" fillId="0" borderId="8" xfId="4" applyFont="1" applyFill="1" applyBorder="1" applyAlignment="1" applyProtection="1">
      <alignment horizontal="center" vertical="center" wrapText="1"/>
    </xf>
    <xf numFmtId="164" fontId="20" fillId="2" borderId="4" xfId="4" applyFont="1" applyFill="1" applyBorder="1" applyAlignment="1" applyProtection="1">
      <alignment horizontal="center" vertical="center" wrapText="1"/>
    </xf>
    <xf numFmtId="164" fontId="20" fillId="2" borderId="8" xfId="4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 applyProtection="1">
      <alignment horizontal="center" vertical="center"/>
    </xf>
    <xf numFmtId="0" fontId="12" fillId="0" borderId="10" xfId="0" applyFont="1" applyFill="1" applyBorder="1" applyAlignment="1" applyProtection="1">
      <alignment horizontal="center" vertical="center"/>
    </xf>
    <xf numFmtId="0" fontId="12" fillId="0" borderId="8" xfId="0" applyFont="1" applyFill="1" applyBorder="1" applyAlignment="1" applyProtection="1">
      <alignment horizontal="center" vertical="center"/>
    </xf>
    <xf numFmtId="0" fontId="17" fillId="4" borderId="4" xfId="0" applyFont="1" applyFill="1" applyBorder="1" applyAlignment="1" applyProtection="1">
      <alignment horizontal="center" vertical="center" wrapText="1"/>
    </xf>
    <xf numFmtId="0" fontId="17" fillId="4" borderId="8" xfId="0" applyFont="1" applyFill="1" applyBorder="1" applyAlignment="1" applyProtection="1">
      <alignment horizontal="center" vertical="center" wrapText="1"/>
    </xf>
    <xf numFmtId="0" fontId="17" fillId="4" borderId="1" xfId="0" applyFont="1" applyFill="1" applyBorder="1" applyAlignment="1" applyProtection="1">
      <alignment horizontal="center" vertical="center" wrapText="1"/>
    </xf>
    <xf numFmtId="0" fontId="17" fillId="4" borderId="3" xfId="0" applyFont="1" applyFill="1" applyBorder="1" applyAlignment="1" applyProtection="1">
      <alignment horizontal="center" vertical="center" wrapText="1"/>
    </xf>
    <xf numFmtId="0" fontId="8" fillId="4" borderId="4" xfId="0" applyFont="1" applyFill="1" applyBorder="1" applyAlignment="1" applyProtection="1">
      <alignment horizontal="center" vertical="center" wrapText="1"/>
    </xf>
    <xf numFmtId="0" fontId="8" fillId="4" borderId="6" xfId="0" applyFont="1" applyFill="1" applyBorder="1" applyAlignment="1" applyProtection="1">
      <alignment horizontal="center" vertical="center" wrapText="1"/>
    </xf>
    <xf numFmtId="0" fontId="8" fillId="4" borderId="11" xfId="0" applyFont="1" applyFill="1" applyBorder="1" applyAlignment="1" applyProtection="1">
      <alignment horizontal="center" vertical="center" wrapText="1"/>
    </xf>
    <xf numFmtId="0" fontId="17" fillId="4" borderId="2" xfId="0" applyFont="1" applyFill="1" applyBorder="1" applyAlignment="1" applyProtection="1">
      <alignment horizontal="center" vertical="center" wrapText="1"/>
    </xf>
    <xf numFmtId="0" fontId="17" fillId="4" borderId="5" xfId="0" applyFont="1" applyFill="1" applyBorder="1" applyAlignment="1" applyProtection="1">
      <alignment horizontal="center" vertical="center" wrapText="1"/>
    </xf>
    <xf numFmtId="0" fontId="17" fillId="4" borderId="7" xfId="0" applyFont="1" applyFill="1" applyBorder="1" applyAlignment="1" applyProtection="1">
      <alignment horizontal="center" vertical="center" wrapText="1"/>
    </xf>
    <xf numFmtId="0" fontId="17" fillId="4" borderId="6" xfId="0" applyFont="1" applyFill="1" applyBorder="1" applyAlignment="1" applyProtection="1">
      <alignment horizontal="center" vertical="center" wrapText="1"/>
    </xf>
    <xf numFmtId="10" fontId="3" fillId="2" borderId="13" xfId="0" applyNumberFormat="1" applyFont="1" applyFill="1" applyBorder="1" applyAlignment="1" applyProtection="1">
      <alignment horizontal="center" vertical="center" textRotation="90" wrapText="1"/>
    </xf>
    <xf numFmtId="10" fontId="3" fillId="2" borderId="14" xfId="0" applyNumberFormat="1" applyFont="1" applyFill="1" applyBorder="1" applyAlignment="1" applyProtection="1">
      <alignment horizontal="center" vertical="center" textRotation="90" wrapText="1"/>
    </xf>
    <xf numFmtId="0" fontId="20" fillId="2" borderId="4" xfId="0" applyFont="1" applyFill="1" applyBorder="1" applyAlignment="1" applyProtection="1">
      <alignment horizontal="justify" vertical="center" wrapText="1"/>
    </xf>
    <xf numFmtId="0" fontId="20" fillId="2" borderId="8" xfId="0" applyFont="1" applyFill="1" applyBorder="1" applyAlignment="1" applyProtection="1">
      <alignment horizontal="justify" vertical="center" wrapText="1"/>
    </xf>
    <xf numFmtId="0" fontId="4" fillId="2" borderId="0" xfId="0" applyFont="1" applyFill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/>
    </xf>
    <xf numFmtId="0" fontId="5" fillId="4" borderId="2" xfId="0" applyFont="1" applyFill="1" applyBorder="1" applyAlignment="1" applyProtection="1">
      <alignment horizontal="center" vertical="center"/>
    </xf>
    <xf numFmtId="0" fontId="5" fillId="4" borderId="3" xfId="0" applyFont="1" applyFill="1" applyBorder="1" applyAlignment="1" applyProtection="1">
      <alignment horizontal="center" vertical="center"/>
    </xf>
    <xf numFmtId="0" fontId="5" fillId="4" borderId="1" xfId="0" applyFont="1" applyFill="1" applyBorder="1" applyAlignment="1" applyProtection="1">
      <alignment horizontal="center" vertical="center" wrapText="1"/>
    </xf>
    <xf numFmtId="0" fontId="5" fillId="4" borderId="2" xfId="0" applyFont="1" applyFill="1" applyBorder="1" applyAlignment="1" applyProtection="1">
      <alignment horizontal="center" vertical="center" wrapText="1"/>
    </xf>
    <xf numFmtId="0" fontId="5" fillId="4" borderId="3" xfId="0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horizontal="center" vertical="center" wrapText="1"/>
    </xf>
    <xf numFmtId="0" fontId="7" fillId="4" borderId="6" xfId="0" applyFont="1" applyFill="1" applyBorder="1" applyAlignment="1" applyProtection="1">
      <alignment horizontal="center" vertical="center" wrapText="1"/>
    </xf>
    <xf numFmtId="37" fontId="11" fillId="2" borderId="15" xfId="2" applyNumberFormat="1" applyFont="1" applyFill="1" applyBorder="1" applyAlignment="1" applyProtection="1">
      <alignment horizontal="center" vertical="center" wrapText="1"/>
    </xf>
    <xf numFmtId="37" fontId="11" fillId="2" borderId="16" xfId="2" applyNumberFormat="1" applyFont="1" applyFill="1" applyBorder="1" applyAlignment="1" applyProtection="1">
      <alignment horizontal="center" vertical="center" wrapText="1"/>
    </xf>
    <xf numFmtId="37" fontId="11" fillId="2" borderId="17" xfId="2" applyNumberFormat="1" applyFont="1" applyFill="1" applyBorder="1" applyAlignment="1" applyProtection="1">
      <alignment horizontal="center" vertical="center" wrapText="1"/>
    </xf>
    <xf numFmtId="0" fontId="12" fillId="2" borderId="4" xfId="0" applyFont="1" applyFill="1" applyBorder="1" applyAlignment="1" applyProtection="1">
      <alignment horizontal="center" vertical="center" wrapText="1"/>
    </xf>
    <xf numFmtId="0" fontId="12" fillId="2" borderId="10" xfId="0" applyFont="1" applyFill="1" applyBorder="1" applyAlignment="1" applyProtection="1">
      <alignment horizontal="center" vertical="center" wrapText="1"/>
    </xf>
    <xf numFmtId="0" fontId="12" fillId="2" borderId="8" xfId="0" applyFont="1" applyFill="1" applyBorder="1" applyAlignment="1" applyProtection="1">
      <alignment horizontal="center" vertical="center" wrapText="1"/>
    </xf>
    <xf numFmtId="0" fontId="20" fillId="2" borderId="10" xfId="0" applyFont="1" applyFill="1" applyBorder="1" applyAlignment="1" applyProtection="1">
      <alignment horizontal="justify" vertical="center" wrapText="1"/>
    </xf>
    <xf numFmtId="0" fontId="7" fillId="4" borderId="19" xfId="0" applyFont="1" applyFill="1" applyBorder="1" applyAlignment="1" applyProtection="1">
      <alignment horizontal="center" vertical="center" wrapText="1"/>
    </xf>
    <xf numFmtId="0" fontId="23" fillId="4" borderId="4" xfId="0" applyFont="1" applyFill="1" applyBorder="1" applyAlignment="1" applyProtection="1">
      <alignment horizontal="center" vertical="center" wrapText="1"/>
    </xf>
    <xf numFmtId="0" fontId="23" fillId="4" borderId="8" xfId="0" applyFont="1" applyFill="1" applyBorder="1" applyAlignment="1" applyProtection="1">
      <alignment horizontal="center" vertical="center" wrapText="1"/>
    </xf>
    <xf numFmtId="0" fontId="8" fillId="4" borderId="8" xfId="0" applyFont="1" applyFill="1" applyBorder="1" applyAlignment="1" applyProtection="1">
      <alignment horizontal="center" vertical="center" wrapText="1"/>
    </xf>
    <xf numFmtId="0" fontId="17" fillId="4" borderId="21" xfId="0" applyFont="1" applyFill="1" applyBorder="1" applyAlignment="1" applyProtection="1">
      <alignment horizontal="center" vertical="center" wrapText="1"/>
    </xf>
    <xf numFmtId="9" fontId="26" fillId="0" borderId="4" xfId="0" applyNumberFormat="1" applyFont="1" applyFill="1" applyBorder="1" applyAlignment="1" applyProtection="1">
      <alignment horizontal="justify" vertical="center" wrapText="1"/>
    </xf>
    <xf numFmtId="9" fontId="26" fillId="0" borderId="8" xfId="0" applyNumberFormat="1" applyFont="1" applyFill="1" applyBorder="1" applyAlignment="1" applyProtection="1">
      <alignment horizontal="justify" vertical="center" wrapText="1"/>
    </xf>
    <xf numFmtId="0" fontId="20" fillId="0" borderId="4" xfId="0" applyFont="1" applyFill="1" applyBorder="1" applyAlignment="1" applyProtection="1">
      <alignment horizontal="center" vertical="center" wrapText="1"/>
    </xf>
    <xf numFmtId="0" fontId="20" fillId="0" borderId="10" xfId="0" applyFont="1" applyFill="1" applyBorder="1" applyAlignment="1" applyProtection="1">
      <alignment horizontal="center" vertical="center" wrapText="1"/>
    </xf>
    <xf numFmtId="0" fontId="20" fillId="0" borderId="8" xfId="0" applyFont="1" applyFill="1" applyBorder="1" applyAlignment="1" applyProtection="1">
      <alignment horizontal="center" vertical="center" wrapText="1"/>
    </xf>
    <xf numFmtId="9" fontId="27" fillId="0" borderId="4" xfId="0" applyNumberFormat="1" applyFont="1" applyFill="1" applyBorder="1" applyAlignment="1" applyProtection="1">
      <alignment horizontal="center" vertical="center" wrapText="1"/>
    </xf>
    <xf numFmtId="9" fontId="27" fillId="0" borderId="8" xfId="0" applyNumberFormat="1" applyFont="1" applyFill="1" applyBorder="1" applyAlignment="1" applyProtection="1">
      <alignment horizontal="center" vertical="center" wrapText="1"/>
    </xf>
    <xf numFmtId="9" fontId="26" fillId="0" borderId="4" xfId="0" applyNumberFormat="1" applyFont="1" applyFill="1" applyBorder="1" applyAlignment="1" applyProtection="1">
      <alignment horizontal="center" vertical="center" wrapText="1"/>
    </xf>
    <xf numFmtId="9" fontId="26" fillId="0" borderId="8" xfId="0" applyNumberFormat="1" applyFont="1" applyFill="1" applyBorder="1" applyAlignment="1" applyProtection="1">
      <alignment horizontal="center" vertical="center" wrapText="1"/>
    </xf>
    <xf numFmtId="9" fontId="31" fillId="2" borderId="5" xfId="0" applyNumberFormat="1" applyFont="1" applyFill="1" applyBorder="1" applyAlignment="1" applyProtection="1">
      <alignment horizontal="center" vertical="center" wrapText="1"/>
    </xf>
    <xf numFmtId="9" fontId="31" fillId="2" borderId="7" xfId="0" applyNumberFormat="1" applyFont="1" applyFill="1" applyBorder="1" applyAlignment="1" applyProtection="1">
      <alignment horizontal="center" vertical="center" wrapText="1"/>
    </xf>
    <xf numFmtId="9" fontId="31" fillId="2" borderId="6" xfId="0" applyNumberFormat="1" applyFont="1" applyFill="1" applyBorder="1" applyAlignment="1" applyProtection="1">
      <alignment horizontal="center" vertical="center" wrapText="1"/>
    </xf>
    <xf numFmtId="9" fontId="31" fillId="2" borderId="12" xfId="0" applyNumberFormat="1" applyFont="1" applyFill="1" applyBorder="1" applyAlignment="1" applyProtection="1">
      <alignment horizontal="center" vertical="center" wrapText="1"/>
    </xf>
    <xf numFmtId="9" fontId="31" fillId="2" borderId="0" xfId="0" applyNumberFormat="1" applyFont="1" applyFill="1" applyBorder="1" applyAlignment="1" applyProtection="1">
      <alignment horizontal="center" vertical="center" wrapText="1"/>
    </xf>
    <xf numFmtId="9" fontId="31" fillId="2" borderId="11" xfId="0" applyNumberFormat="1" applyFont="1" applyFill="1" applyBorder="1" applyAlignment="1" applyProtection="1">
      <alignment horizontal="center" vertical="center" wrapText="1"/>
    </xf>
    <xf numFmtId="9" fontId="31" fillId="2" borderId="19" xfId="0" applyNumberFormat="1" applyFont="1" applyFill="1" applyBorder="1" applyAlignment="1" applyProtection="1">
      <alignment horizontal="center" vertical="center" wrapText="1"/>
    </xf>
    <xf numFmtId="9" fontId="31" fillId="2" borderId="20" xfId="0" applyNumberFormat="1" applyFont="1" applyFill="1" applyBorder="1" applyAlignment="1" applyProtection="1">
      <alignment horizontal="center" vertical="center" wrapText="1"/>
    </xf>
    <xf numFmtId="9" fontId="31" fillId="2" borderId="21" xfId="0" applyNumberFormat="1" applyFont="1" applyFill="1" applyBorder="1" applyAlignment="1" applyProtection="1">
      <alignment horizontal="center" vertical="center" wrapText="1"/>
    </xf>
  </cellXfs>
  <cellStyles count="6">
    <cellStyle name="Millares 2" xfId="2" xr:uid="{00000000-0005-0000-0000-000000000000}"/>
    <cellStyle name="Moneda" xfId="4" builtinId="4"/>
    <cellStyle name="Normal" xfId="0" builtinId="0"/>
    <cellStyle name="Normal 3" xfId="5" xr:uid="{00000000-0005-0000-0000-000003000000}"/>
    <cellStyle name="Porcentaje" xfId="1" builtinId="5"/>
    <cellStyle name="Porcentual 2" xfId="3" xr:uid="{00000000-0005-0000-0000-000005000000}"/>
  </cellStyles>
  <dxfs count="12">
    <dxf>
      <font>
        <color indexed="9"/>
      </font>
      <fill>
        <patternFill>
          <bgColor indexed="10"/>
        </patternFill>
      </fill>
    </dxf>
    <dxf>
      <font>
        <color indexed="8"/>
      </font>
      <fill>
        <patternFill>
          <bgColor indexed="13"/>
        </patternFill>
      </fill>
    </dxf>
    <dxf>
      <font>
        <color indexed="8"/>
      </font>
      <fill>
        <patternFill>
          <bgColor indexed="57"/>
        </patternFill>
      </fill>
    </dxf>
    <dxf>
      <font>
        <color indexed="9"/>
      </font>
      <fill>
        <patternFill>
          <bgColor indexed="10"/>
        </patternFill>
      </fill>
    </dxf>
    <dxf>
      <font>
        <color indexed="8"/>
      </font>
      <fill>
        <patternFill>
          <bgColor indexed="13"/>
        </patternFill>
      </fill>
    </dxf>
    <dxf>
      <font>
        <color indexed="8"/>
      </font>
      <fill>
        <patternFill>
          <bgColor indexed="57"/>
        </patternFill>
      </fill>
    </dxf>
    <dxf>
      <font>
        <color indexed="9"/>
      </font>
      <fill>
        <patternFill>
          <bgColor indexed="10"/>
        </patternFill>
      </fill>
    </dxf>
    <dxf>
      <font>
        <color indexed="8"/>
      </font>
      <fill>
        <patternFill>
          <bgColor indexed="13"/>
        </patternFill>
      </fill>
    </dxf>
    <dxf>
      <font>
        <color indexed="8"/>
      </font>
      <fill>
        <patternFill>
          <bgColor indexed="57"/>
        </patternFill>
      </fill>
    </dxf>
    <dxf>
      <font>
        <color indexed="9"/>
      </font>
      <fill>
        <patternFill>
          <bgColor indexed="10"/>
        </patternFill>
      </fill>
    </dxf>
    <dxf>
      <font>
        <color indexed="8"/>
      </font>
      <fill>
        <patternFill>
          <bgColor indexed="13"/>
        </patternFill>
      </fill>
    </dxf>
    <dxf>
      <font>
        <color indexed="8"/>
      </font>
      <fill>
        <patternFill>
          <bgColor indexed="57"/>
        </patternFill>
      </fill>
    </dxf>
  </dxfs>
  <tableStyles count="0" defaultTableStyle="TableStyleMedium2" defaultPivotStyle="PivotStyleLight16"/>
  <colors>
    <mruColors>
      <color rgb="FF66CCFF"/>
      <color rgb="FFFF9966"/>
      <color rgb="FF548FEE"/>
      <color rgb="FF518F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83682</xdr:colOff>
      <xdr:row>1</xdr:row>
      <xdr:rowOff>13607</xdr:rowOff>
    </xdr:from>
    <xdr:to>
      <xdr:col>5</xdr:col>
      <xdr:colOff>1619250</xdr:colOff>
      <xdr:row>4</xdr:row>
      <xdr:rowOff>149678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4CABC67-EFC5-4285-AF92-45202871C5F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53" y="108857"/>
          <a:ext cx="3100390" cy="1469571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47624</xdr:colOff>
      <xdr:row>61</xdr:row>
      <xdr:rowOff>47623</xdr:rowOff>
    </xdr:from>
    <xdr:to>
      <xdr:col>6</xdr:col>
      <xdr:colOff>3556686</xdr:colOff>
      <xdr:row>70</xdr:row>
      <xdr:rowOff>142874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71A2A50-1A85-40C6-85E2-90096371D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9" y="59674123"/>
          <a:ext cx="8223937" cy="2667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C71"/>
  <sheetViews>
    <sheetView tabSelected="1" view="pageBreakPreview" topLeftCell="D1" zoomScale="40" zoomScaleNormal="70" zoomScaleSheetLayoutView="40" workbookViewId="0">
      <selection activeCell="G16" sqref="G16"/>
    </sheetView>
  </sheetViews>
  <sheetFormatPr baseColWidth="10" defaultRowHeight="22.5" x14ac:dyDescent="0.35"/>
  <cols>
    <col min="1" max="1" width="2.85546875" style="4" customWidth="1"/>
    <col min="2" max="2" width="2" style="4" customWidth="1"/>
    <col min="3" max="3" width="7" style="7" customWidth="1"/>
    <col min="4" max="4" width="16.42578125" style="62" customWidth="1"/>
    <col min="5" max="5" width="7.7109375" style="7" hidden="1" customWidth="1"/>
    <col min="6" max="6" width="47.140625" style="63" customWidth="1"/>
    <col min="7" max="7" width="66.5703125" style="63" customWidth="1"/>
    <col min="8" max="8" width="43.140625" style="7" customWidth="1"/>
    <col min="9" max="9" width="16.85546875" style="7" customWidth="1"/>
    <col min="10" max="10" width="42.85546875" style="7" customWidth="1"/>
    <col min="11" max="11" width="24.28515625" style="7" customWidth="1"/>
    <col min="12" max="12" width="28.7109375" style="7" customWidth="1"/>
    <col min="13" max="13" width="29.140625" style="7" customWidth="1"/>
    <col min="14" max="14" width="23" style="7" customWidth="1"/>
    <col min="15" max="15" width="29.7109375" style="7" customWidth="1"/>
    <col min="16" max="16" width="29.42578125" style="7" customWidth="1"/>
    <col min="17" max="17" width="22.28515625" style="7" customWidth="1"/>
    <col min="18" max="18" width="2.85546875" style="7" customWidth="1"/>
    <col min="19" max="19" width="12.42578125" style="7" customWidth="1"/>
    <col min="20" max="20" width="23.7109375" style="7" customWidth="1"/>
    <col min="21" max="21" width="10.28515625" style="7" customWidth="1"/>
    <col min="22" max="22" width="8" style="7" customWidth="1"/>
    <col min="23" max="16384" width="11.42578125" style="7"/>
  </cols>
  <sheetData>
    <row r="1" spans="3:29" ht="7.5" customHeight="1" x14ac:dyDescent="0.35">
      <c r="C1" s="4"/>
      <c r="D1" s="5"/>
      <c r="E1" s="4"/>
      <c r="F1" s="6"/>
      <c r="G1" s="6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3:29" ht="42" customHeight="1" x14ac:dyDescent="0.25"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8"/>
      <c r="S2" s="8"/>
      <c r="T2" s="8"/>
      <c r="U2" s="4"/>
    </row>
    <row r="3" spans="3:29" ht="27" customHeight="1" x14ac:dyDescent="0.25">
      <c r="C3" s="176" t="s">
        <v>123</v>
      </c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8"/>
      <c r="S3" s="8"/>
      <c r="T3" s="8"/>
      <c r="U3" s="4"/>
    </row>
    <row r="4" spans="3:29" ht="36" customHeight="1" x14ac:dyDescent="0.25">
      <c r="C4" s="177" t="s">
        <v>198</v>
      </c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9"/>
      <c r="S4" s="9"/>
      <c r="T4" s="9"/>
      <c r="U4" s="4"/>
    </row>
    <row r="5" spans="3:29" ht="19.5" customHeight="1" thickBot="1" x14ac:dyDescent="0.3"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4"/>
    </row>
    <row r="6" spans="3:29" ht="42.75" customHeight="1" thickBot="1" x14ac:dyDescent="0.3">
      <c r="C6" s="178" t="s">
        <v>0</v>
      </c>
      <c r="D6" s="179"/>
      <c r="E6" s="179"/>
      <c r="F6" s="179"/>
      <c r="G6" s="180"/>
      <c r="H6" s="181" t="s">
        <v>1</v>
      </c>
      <c r="I6" s="182"/>
      <c r="J6" s="182"/>
      <c r="K6" s="182"/>
      <c r="L6" s="182"/>
      <c r="M6" s="182"/>
      <c r="N6" s="182"/>
      <c r="O6" s="182"/>
      <c r="P6" s="182"/>
      <c r="Q6" s="183"/>
      <c r="R6" s="11"/>
      <c r="S6" s="11"/>
      <c r="T6" s="11"/>
      <c r="U6" s="4"/>
    </row>
    <row r="7" spans="3:29" ht="56.25" customHeight="1" thickBot="1" x14ac:dyDescent="0.3">
      <c r="C7" s="184" t="s">
        <v>2</v>
      </c>
      <c r="D7" s="185"/>
      <c r="E7" s="184" t="s">
        <v>5</v>
      </c>
      <c r="F7" s="194" t="s">
        <v>3</v>
      </c>
      <c r="G7" s="194" t="s">
        <v>7</v>
      </c>
      <c r="H7" s="161" t="s">
        <v>3</v>
      </c>
      <c r="I7" s="165" t="s">
        <v>8</v>
      </c>
      <c r="J7" s="171" t="s">
        <v>7</v>
      </c>
      <c r="K7" s="166" t="s">
        <v>4</v>
      </c>
      <c r="L7" s="163" t="s">
        <v>186</v>
      </c>
      <c r="M7" s="168"/>
      <c r="N7" s="164"/>
      <c r="O7" s="169" t="s">
        <v>187</v>
      </c>
      <c r="P7" s="170"/>
      <c r="Q7" s="171"/>
      <c r="R7" s="12"/>
      <c r="S7" s="12"/>
      <c r="T7" s="12"/>
      <c r="U7" s="4"/>
    </row>
    <row r="8" spans="3:29" ht="94.5" customHeight="1" thickBot="1" x14ac:dyDescent="0.3">
      <c r="C8" s="13" t="s">
        <v>201</v>
      </c>
      <c r="D8" s="13" t="s">
        <v>6</v>
      </c>
      <c r="E8" s="193"/>
      <c r="F8" s="195"/>
      <c r="G8" s="195"/>
      <c r="H8" s="162"/>
      <c r="I8" s="196"/>
      <c r="J8" s="197"/>
      <c r="K8" s="167"/>
      <c r="L8" s="14" t="s">
        <v>188</v>
      </c>
      <c r="M8" s="14" t="s">
        <v>189</v>
      </c>
      <c r="N8" s="14" t="s">
        <v>97</v>
      </c>
      <c r="O8" s="14" t="s">
        <v>190</v>
      </c>
      <c r="P8" s="14" t="s">
        <v>191</v>
      </c>
      <c r="Q8" s="14" t="s">
        <v>97</v>
      </c>
      <c r="R8" s="12"/>
      <c r="S8" s="12"/>
      <c r="T8" s="12"/>
      <c r="U8" s="4"/>
    </row>
    <row r="9" spans="3:29" ht="157.5" hidden="1" customHeight="1" thickBot="1" x14ac:dyDescent="0.3">
      <c r="C9" s="186">
        <v>1</v>
      </c>
      <c r="D9" s="172" t="s">
        <v>9</v>
      </c>
      <c r="E9" s="15">
        <v>101</v>
      </c>
      <c r="F9" s="16" t="s">
        <v>10</v>
      </c>
      <c r="G9" s="16" t="s">
        <v>11</v>
      </c>
      <c r="H9" s="18" t="s">
        <v>12</v>
      </c>
      <c r="I9" s="19" t="s">
        <v>13</v>
      </c>
      <c r="J9" s="20" t="s">
        <v>110</v>
      </c>
      <c r="K9" s="89" t="s">
        <v>14</v>
      </c>
      <c r="L9" s="22">
        <v>359486</v>
      </c>
      <c r="M9" s="23">
        <v>-803075</v>
      </c>
      <c r="N9" s="1">
        <f>+M9/L9</f>
        <v>-2.2339534780213972</v>
      </c>
      <c r="O9" s="24">
        <v>1652020</v>
      </c>
      <c r="P9" s="25">
        <v>-18436</v>
      </c>
      <c r="Q9" s="1">
        <f>+P9/O9</f>
        <v>-1.1159671190421423E-2</v>
      </c>
      <c r="R9" s="26"/>
      <c r="S9" s="27"/>
      <c r="T9" s="28"/>
      <c r="U9" s="4"/>
    </row>
    <row r="10" spans="3:29" ht="81" hidden="1" customHeight="1" thickBot="1" x14ac:dyDescent="0.3">
      <c r="C10" s="187"/>
      <c r="D10" s="173"/>
      <c r="E10" s="15">
        <v>102</v>
      </c>
      <c r="F10" s="16"/>
      <c r="G10" s="79" t="s">
        <v>16</v>
      </c>
      <c r="H10" s="198" t="s">
        <v>17</v>
      </c>
      <c r="I10" s="203" t="s">
        <v>18</v>
      </c>
      <c r="J10" s="198" t="s">
        <v>112</v>
      </c>
      <c r="K10" s="205" t="s">
        <v>14</v>
      </c>
      <c r="L10" s="154">
        <v>35060</v>
      </c>
      <c r="M10" s="154">
        <v>41064</v>
      </c>
      <c r="N10" s="124">
        <f t="shared" ref="N10:N57" si="0">+M10/L10</f>
        <v>1.17124928693668</v>
      </c>
      <c r="O10" s="154">
        <v>140000</v>
      </c>
      <c r="P10" s="156">
        <v>186247</v>
      </c>
      <c r="Q10" s="124">
        <f t="shared" ref="Q10:Q57" si="1">+P10/O10</f>
        <v>1.3303357142857142</v>
      </c>
      <c r="R10" s="26"/>
      <c r="S10" s="27"/>
      <c r="T10" s="29"/>
      <c r="U10" s="4"/>
    </row>
    <row r="11" spans="3:29" ht="96.75" hidden="1" customHeight="1" thickBot="1" x14ac:dyDescent="0.3">
      <c r="C11" s="187"/>
      <c r="D11" s="173"/>
      <c r="E11" s="90"/>
      <c r="F11" s="91"/>
      <c r="G11" s="30" t="s">
        <v>19</v>
      </c>
      <c r="H11" s="199"/>
      <c r="I11" s="204"/>
      <c r="J11" s="199"/>
      <c r="K11" s="206"/>
      <c r="L11" s="155"/>
      <c r="M11" s="155"/>
      <c r="N11" s="125"/>
      <c r="O11" s="155"/>
      <c r="P11" s="157"/>
      <c r="Q11" s="125"/>
      <c r="R11" s="26"/>
      <c r="S11" s="27"/>
      <c r="T11" s="27"/>
      <c r="U11" s="4"/>
    </row>
    <row r="12" spans="3:29" ht="137.25" customHeight="1" thickBot="1" x14ac:dyDescent="0.3">
      <c r="C12" s="187"/>
      <c r="D12" s="173"/>
      <c r="E12" s="92">
        <v>102</v>
      </c>
      <c r="F12" s="93" t="s">
        <v>15</v>
      </c>
      <c r="G12" s="30" t="s">
        <v>139</v>
      </c>
      <c r="H12" s="94" t="s">
        <v>153</v>
      </c>
      <c r="I12" s="95" t="s">
        <v>20</v>
      </c>
      <c r="J12" s="94" t="s">
        <v>124</v>
      </c>
      <c r="K12" s="89" t="s">
        <v>125</v>
      </c>
      <c r="L12" s="31">
        <v>1</v>
      </c>
      <c r="M12" s="31">
        <v>0</v>
      </c>
      <c r="N12" s="1">
        <f t="shared" si="0"/>
        <v>0</v>
      </c>
      <c r="O12" s="31">
        <v>4</v>
      </c>
      <c r="P12" s="31">
        <v>0</v>
      </c>
      <c r="Q12" s="1">
        <f t="shared" si="1"/>
        <v>0</v>
      </c>
      <c r="R12" s="26"/>
      <c r="S12" s="27"/>
      <c r="T12" s="27"/>
      <c r="U12" s="4"/>
    </row>
    <row r="13" spans="3:29" ht="37.5" hidden="1" customHeight="1" x14ac:dyDescent="0.25">
      <c r="C13" s="187"/>
      <c r="D13" s="173"/>
      <c r="E13" s="189">
        <v>103</v>
      </c>
      <c r="F13" s="174" t="s">
        <v>22</v>
      </c>
      <c r="G13" s="174" t="s">
        <v>23</v>
      </c>
      <c r="H13" s="207" t="s">
        <v>126</v>
      </c>
      <c r="I13" s="208"/>
      <c r="J13" s="208"/>
      <c r="K13" s="208"/>
      <c r="L13" s="208"/>
      <c r="M13" s="208"/>
      <c r="N13" s="208"/>
      <c r="O13" s="208"/>
      <c r="P13" s="208"/>
      <c r="Q13" s="209"/>
      <c r="R13" s="26"/>
      <c r="S13" s="27"/>
      <c r="T13" s="27"/>
      <c r="U13" s="33"/>
      <c r="W13" s="34">
        <f>20+20+40+90</f>
        <v>170</v>
      </c>
      <c r="X13" s="34">
        <f>+W13-440</f>
        <v>-270</v>
      </c>
      <c r="Y13" s="34">
        <v>135</v>
      </c>
      <c r="Z13" s="34">
        <v>75</v>
      </c>
      <c r="AA13" s="34">
        <f>+Z13+Y13</f>
        <v>210</v>
      </c>
    </row>
    <row r="14" spans="3:29" ht="82.5" hidden="1" customHeight="1" thickBot="1" x14ac:dyDescent="0.3">
      <c r="C14" s="187"/>
      <c r="D14" s="173"/>
      <c r="E14" s="190"/>
      <c r="F14" s="192"/>
      <c r="G14" s="175"/>
      <c r="H14" s="210"/>
      <c r="I14" s="211"/>
      <c r="J14" s="211"/>
      <c r="K14" s="211"/>
      <c r="L14" s="211"/>
      <c r="M14" s="211"/>
      <c r="N14" s="211"/>
      <c r="O14" s="211"/>
      <c r="P14" s="211"/>
      <c r="Q14" s="212"/>
      <c r="R14" s="26"/>
      <c r="S14" s="27"/>
      <c r="T14" s="27"/>
      <c r="U14" s="33"/>
      <c r="W14" s="34"/>
      <c r="X14" s="34"/>
      <c r="Y14" s="34"/>
      <c r="AA14" s="34">
        <v>270</v>
      </c>
      <c r="AC14" s="7">
        <v>145</v>
      </c>
    </row>
    <row r="15" spans="3:29" ht="96" hidden="1" customHeight="1" thickBot="1" x14ac:dyDescent="0.3">
      <c r="C15" s="188"/>
      <c r="D15" s="173"/>
      <c r="E15" s="191"/>
      <c r="F15" s="175"/>
      <c r="G15" s="88" t="s">
        <v>104</v>
      </c>
      <c r="H15" s="213"/>
      <c r="I15" s="214"/>
      <c r="J15" s="214"/>
      <c r="K15" s="214"/>
      <c r="L15" s="214"/>
      <c r="M15" s="214"/>
      <c r="N15" s="214"/>
      <c r="O15" s="214"/>
      <c r="P15" s="214"/>
      <c r="Q15" s="215"/>
      <c r="R15" s="26"/>
      <c r="S15" s="27"/>
      <c r="T15" s="27"/>
      <c r="U15" s="4"/>
      <c r="AA15" s="34">
        <f>+AA14-AA13</f>
        <v>60</v>
      </c>
      <c r="AC15" s="7">
        <v>90</v>
      </c>
    </row>
    <row r="16" spans="3:29" ht="97.5" customHeight="1" thickBot="1" x14ac:dyDescent="0.3">
      <c r="C16" s="141">
        <v>2</v>
      </c>
      <c r="D16" s="144" t="s">
        <v>24</v>
      </c>
      <c r="E16" s="158">
        <v>201</v>
      </c>
      <c r="F16" s="135" t="s">
        <v>100</v>
      </c>
      <c r="G16" s="30" t="s">
        <v>25</v>
      </c>
      <c r="H16" s="117" t="s">
        <v>26</v>
      </c>
      <c r="I16" s="138" t="s">
        <v>41</v>
      </c>
      <c r="J16" s="117" t="s">
        <v>118</v>
      </c>
      <c r="K16" s="151" t="s">
        <v>21</v>
      </c>
      <c r="L16" s="147">
        <v>1</v>
      </c>
      <c r="M16" s="147">
        <v>0</v>
      </c>
      <c r="N16" s="124">
        <f t="shared" si="0"/>
        <v>0</v>
      </c>
      <c r="O16" s="147">
        <v>2</v>
      </c>
      <c r="P16" s="147">
        <v>3</v>
      </c>
      <c r="Q16" s="124">
        <f t="shared" si="1"/>
        <v>1.5</v>
      </c>
      <c r="R16" s="26"/>
      <c r="S16" s="27"/>
      <c r="T16" s="29"/>
      <c r="U16" s="4"/>
      <c r="AA16" s="34"/>
    </row>
    <row r="17" spans="3:23" ht="72" customHeight="1" thickBot="1" x14ac:dyDescent="0.3">
      <c r="C17" s="142"/>
      <c r="D17" s="145"/>
      <c r="E17" s="160"/>
      <c r="F17" s="137"/>
      <c r="G17" s="79" t="s">
        <v>143</v>
      </c>
      <c r="H17" s="118"/>
      <c r="I17" s="139"/>
      <c r="J17" s="118"/>
      <c r="K17" s="152"/>
      <c r="L17" s="148"/>
      <c r="M17" s="148"/>
      <c r="N17" s="150"/>
      <c r="O17" s="148"/>
      <c r="P17" s="148"/>
      <c r="Q17" s="150"/>
      <c r="R17" s="26"/>
      <c r="S17" s="27"/>
      <c r="T17" s="29"/>
      <c r="U17" s="4"/>
    </row>
    <row r="18" spans="3:23" ht="54.75" customHeight="1" thickBot="1" x14ac:dyDescent="0.3">
      <c r="C18" s="142"/>
      <c r="D18" s="145"/>
      <c r="E18" s="158">
        <v>202</v>
      </c>
      <c r="F18" s="135" t="s">
        <v>98</v>
      </c>
      <c r="G18" s="79" t="s">
        <v>28</v>
      </c>
      <c r="H18" s="118"/>
      <c r="I18" s="139"/>
      <c r="J18" s="118"/>
      <c r="K18" s="152"/>
      <c r="L18" s="148"/>
      <c r="M18" s="148"/>
      <c r="N18" s="150"/>
      <c r="O18" s="148"/>
      <c r="P18" s="148"/>
      <c r="Q18" s="150"/>
      <c r="R18" s="26"/>
      <c r="S18" s="27"/>
      <c r="T18" s="29"/>
      <c r="U18" s="4"/>
    </row>
    <row r="19" spans="3:23" ht="88.5" customHeight="1" thickBot="1" x14ac:dyDescent="0.3">
      <c r="C19" s="142"/>
      <c r="D19" s="145"/>
      <c r="E19" s="160"/>
      <c r="F19" s="137"/>
      <c r="G19" s="30" t="s">
        <v>29</v>
      </c>
      <c r="H19" s="118"/>
      <c r="I19" s="139"/>
      <c r="J19" s="118"/>
      <c r="K19" s="152"/>
      <c r="L19" s="148"/>
      <c r="M19" s="148"/>
      <c r="N19" s="150"/>
      <c r="O19" s="148"/>
      <c r="P19" s="148"/>
      <c r="Q19" s="150"/>
      <c r="R19" s="26"/>
      <c r="S19" s="27"/>
      <c r="T19" s="35"/>
      <c r="U19" s="4"/>
    </row>
    <row r="20" spans="3:23" ht="66" customHeight="1" thickBot="1" x14ac:dyDescent="0.3">
      <c r="C20" s="142"/>
      <c r="D20" s="145"/>
      <c r="E20" s="158">
        <v>203</v>
      </c>
      <c r="F20" s="135" t="s">
        <v>99</v>
      </c>
      <c r="G20" s="30" t="s">
        <v>138</v>
      </c>
      <c r="H20" s="118"/>
      <c r="I20" s="139"/>
      <c r="J20" s="118"/>
      <c r="K20" s="152"/>
      <c r="L20" s="148"/>
      <c r="M20" s="148"/>
      <c r="N20" s="150"/>
      <c r="O20" s="148"/>
      <c r="P20" s="148"/>
      <c r="Q20" s="150"/>
      <c r="R20" s="26"/>
      <c r="S20" s="27"/>
      <c r="T20" s="27"/>
      <c r="U20" s="4"/>
    </row>
    <row r="21" spans="3:23" ht="72.75" customHeight="1" thickBot="1" x14ac:dyDescent="0.3">
      <c r="C21" s="142"/>
      <c r="D21" s="145"/>
      <c r="E21" s="159"/>
      <c r="F21" s="136"/>
      <c r="G21" s="30" t="s">
        <v>30</v>
      </c>
      <c r="H21" s="118"/>
      <c r="I21" s="139"/>
      <c r="J21" s="118"/>
      <c r="K21" s="152"/>
      <c r="L21" s="148"/>
      <c r="M21" s="148"/>
      <c r="N21" s="150"/>
      <c r="O21" s="148"/>
      <c r="P21" s="148"/>
      <c r="Q21" s="150"/>
      <c r="R21" s="26"/>
      <c r="S21" s="26"/>
      <c r="T21" s="27"/>
      <c r="U21" s="4"/>
    </row>
    <row r="22" spans="3:23" ht="75.75" customHeight="1" thickBot="1" x14ac:dyDescent="0.3">
      <c r="C22" s="143"/>
      <c r="D22" s="146"/>
      <c r="E22" s="160"/>
      <c r="F22" s="137"/>
      <c r="G22" s="36" t="s">
        <v>142</v>
      </c>
      <c r="H22" s="119"/>
      <c r="I22" s="140"/>
      <c r="J22" s="119"/>
      <c r="K22" s="153"/>
      <c r="L22" s="149"/>
      <c r="M22" s="149"/>
      <c r="N22" s="125"/>
      <c r="O22" s="149"/>
      <c r="P22" s="149"/>
      <c r="Q22" s="125"/>
      <c r="R22" s="26"/>
      <c r="S22" s="26"/>
      <c r="T22" s="26"/>
      <c r="U22" s="4"/>
    </row>
    <row r="23" spans="3:23" ht="105.75" customHeight="1" thickBot="1" x14ac:dyDescent="0.3">
      <c r="C23" s="141">
        <v>3</v>
      </c>
      <c r="D23" s="144" t="s">
        <v>31</v>
      </c>
      <c r="E23" s="87">
        <v>301</v>
      </c>
      <c r="F23" s="80" t="s">
        <v>32</v>
      </c>
      <c r="G23" s="80" t="s">
        <v>105</v>
      </c>
      <c r="H23" s="39" t="s">
        <v>33</v>
      </c>
      <c r="I23" s="37" t="s">
        <v>34</v>
      </c>
      <c r="J23" s="39" t="s">
        <v>121</v>
      </c>
      <c r="K23" s="40" t="s">
        <v>86</v>
      </c>
      <c r="L23" s="40">
        <v>0.6</v>
      </c>
      <c r="M23" s="40">
        <v>0</v>
      </c>
      <c r="N23" s="96">
        <f t="shared" si="0"/>
        <v>0</v>
      </c>
      <c r="O23" s="41">
        <v>1</v>
      </c>
      <c r="P23" s="41">
        <v>0</v>
      </c>
      <c r="Q23" s="96">
        <f t="shared" si="1"/>
        <v>0</v>
      </c>
      <c r="R23" s="26"/>
      <c r="S23" s="26"/>
      <c r="T23" s="27"/>
      <c r="U23" s="33"/>
    </row>
    <row r="24" spans="3:23" ht="114" customHeight="1" thickBot="1" x14ac:dyDescent="0.3">
      <c r="C24" s="142"/>
      <c r="D24" s="145"/>
      <c r="E24" s="97">
        <v>302</v>
      </c>
      <c r="F24" s="30" t="s">
        <v>36</v>
      </c>
      <c r="G24" s="36" t="s">
        <v>141</v>
      </c>
      <c r="H24" s="98" t="s">
        <v>127</v>
      </c>
      <c r="I24" s="99" t="s">
        <v>181</v>
      </c>
      <c r="J24" s="100" t="s">
        <v>128</v>
      </c>
      <c r="K24" s="101" t="s">
        <v>35</v>
      </c>
      <c r="L24" s="102">
        <v>0.37</v>
      </c>
      <c r="M24" s="103">
        <v>0.34599999999999997</v>
      </c>
      <c r="N24" s="75">
        <f t="shared" si="0"/>
        <v>0.93513513513513513</v>
      </c>
      <c r="O24" s="102">
        <v>1</v>
      </c>
      <c r="P24" s="103">
        <v>0.877</v>
      </c>
      <c r="Q24" s="75">
        <f t="shared" si="1"/>
        <v>0.877</v>
      </c>
      <c r="R24" s="26"/>
      <c r="S24" s="26"/>
      <c r="T24" s="26"/>
      <c r="U24" s="4"/>
    </row>
    <row r="25" spans="3:23" ht="118.5" hidden="1" customHeight="1" thickBot="1" x14ac:dyDescent="0.3">
      <c r="C25" s="142"/>
      <c r="D25" s="145"/>
      <c r="E25" s="132">
        <v>303</v>
      </c>
      <c r="F25" s="135" t="s">
        <v>37</v>
      </c>
      <c r="G25" s="135" t="s">
        <v>106</v>
      </c>
      <c r="H25" s="117" t="s">
        <v>38</v>
      </c>
      <c r="I25" s="19" t="s">
        <v>42</v>
      </c>
      <c r="J25" s="20" t="s">
        <v>156</v>
      </c>
      <c r="K25" s="21" t="s">
        <v>40</v>
      </c>
      <c r="L25" s="21">
        <v>0.7</v>
      </c>
      <c r="M25" s="42">
        <v>0</v>
      </c>
      <c r="N25" s="1">
        <f t="shared" si="0"/>
        <v>0</v>
      </c>
      <c r="O25" s="21">
        <v>0.7</v>
      </c>
      <c r="P25" s="42">
        <v>0.58489999999999998</v>
      </c>
      <c r="Q25" s="1">
        <f t="shared" si="1"/>
        <v>0.83557142857142863</v>
      </c>
      <c r="R25" s="26"/>
      <c r="S25" s="26"/>
      <c r="T25" s="43" t="s">
        <v>109</v>
      </c>
      <c r="U25" s="4"/>
    </row>
    <row r="26" spans="3:23" ht="150" hidden="1" customHeight="1" thickBot="1" x14ac:dyDescent="0.3">
      <c r="C26" s="142"/>
      <c r="D26" s="145"/>
      <c r="E26" s="133"/>
      <c r="F26" s="136"/>
      <c r="G26" s="136"/>
      <c r="H26" s="119"/>
      <c r="I26" s="19" t="s">
        <v>122</v>
      </c>
      <c r="J26" s="20" t="s">
        <v>119</v>
      </c>
      <c r="K26" s="21" t="s">
        <v>40</v>
      </c>
      <c r="L26" s="21">
        <v>1</v>
      </c>
      <c r="M26" s="42">
        <v>0</v>
      </c>
      <c r="N26" s="1">
        <f t="shared" si="0"/>
        <v>0</v>
      </c>
      <c r="O26" s="21">
        <v>1</v>
      </c>
      <c r="P26" s="42">
        <v>0.95760000000000001</v>
      </c>
      <c r="Q26" s="1">
        <f t="shared" si="1"/>
        <v>0.95760000000000001</v>
      </c>
      <c r="R26" s="26"/>
      <c r="S26" s="26"/>
      <c r="T26" s="27"/>
      <c r="U26" s="104">
        <v>36767</v>
      </c>
      <c r="V26" s="7">
        <v>23141</v>
      </c>
      <c r="W26" s="105">
        <f>+V26/U26</f>
        <v>0.62939592569423664</v>
      </c>
    </row>
    <row r="27" spans="3:23" ht="126" customHeight="1" thickBot="1" x14ac:dyDescent="0.3">
      <c r="C27" s="142"/>
      <c r="D27" s="145"/>
      <c r="E27" s="133"/>
      <c r="F27" s="136"/>
      <c r="G27" s="136"/>
      <c r="H27" s="20" t="s">
        <v>159</v>
      </c>
      <c r="I27" s="19" t="s">
        <v>60</v>
      </c>
      <c r="J27" s="20" t="s">
        <v>160</v>
      </c>
      <c r="K27" s="21" t="s">
        <v>21</v>
      </c>
      <c r="L27" s="31">
        <v>2</v>
      </c>
      <c r="M27" s="31">
        <v>1</v>
      </c>
      <c r="N27" s="1">
        <v>1</v>
      </c>
      <c r="O27" s="31">
        <v>3</v>
      </c>
      <c r="P27" s="31">
        <v>3</v>
      </c>
      <c r="Q27" s="1">
        <f t="shared" si="1"/>
        <v>1</v>
      </c>
      <c r="R27" s="26"/>
      <c r="S27" s="26"/>
      <c r="T27" s="27"/>
      <c r="U27" s="4"/>
    </row>
    <row r="28" spans="3:23" ht="156" customHeight="1" thickBot="1" x14ac:dyDescent="0.3">
      <c r="C28" s="142"/>
      <c r="D28" s="145"/>
      <c r="E28" s="134"/>
      <c r="F28" s="137"/>
      <c r="G28" s="137"/>
      <c r="H28" s="73" t="s">
        <v>161</v>
      </c>
      <c r="I28" s="19" t="s">
        <v>52</v>
      </c>
      <c r="J28" s="20" t="s">
        <v>43</v>
      </c>
      <c r="K28" s="21" t="s">
        <v>21</v>
      </c>
      <c r="L28" s="31">
        <v>94</v>
      </c>
      <c r="M28" s="31">
        <v>94</v>
      </c>
      <c r="N28" s="1">
        <f t="shared" si="0"/>
        <v>1</v>
      </c>
      <c r="O28" s="31">
        <v>117</v>
      </c>
      <c r="P28" s="31">
        <v>118</v>
      </c>
      <c r="Q28" s="1">
        <f t="shared" si="1"/>
        <v>1.0085470085470085</v>
      </c>
      <c r="R28" s="26"/>
      <c r="S28" s="26"/>
      <c r="T28" s="27"/>
      <c r="U28" s="4"/>
    </row>
    <row r="29" spans="3:23" ht="120" hidden="1" customHeight="1" thickBot="1" x14ac:dyDescent="0.3">
      <c r="C29" s="142"/>
      <c r="D29" s="145"/>
      <c r="E29" s="132">
        <v>304</v>
      </c>
      <c r="F29" s="135" t="s">
        <v>202</v>
      </c>
      <c r="G29" s="135" t="s">
        <v>107</v>
      </c>
      <c r="H29" s="20" t="s">
        <v>44</v>
      </c>
      <c r="I29" s="19" t="s">
        <v>45</v>
      </c>
      <c r="J29" s="20" t="s">
        <v>154</v>
      </c>
      <c r="K29" s="21" t="s">
        <v>21</v>
      </c>
      <c r="L29" s="31">
        <v>1</v>
      </c>
      <c r="M29" s="31">
        <v>0</v>
      </c>
      <c r="N29" s="1">
        <f t="shared" si="0"/>
        <v>0</v>
      </c>
      <c r="O29" s="31">
        <v>1</v>
      </c>
      <c r="P29" s="31">
        <v>0</v>
      </c>
      <c r="Q29" s="1">
        <f t="shared" si="1"/>
        <v>0</v>
      </c>
      <c r="R29" s="26"/>
      <c r="S29" s="26"/>
      <c r="T29" s="27"/>
      <c r="U29" s="4"/>
    </row>
    <row r="30" spans="3:23" ht="93" hidden="1" customHeight="1" thickBot="1" x14ac:dyDescent="0.3">
      <c r="C30" s="142"/>
      <c r="D30" s="145"/>
      <c r="E30" s="133"/>
      <c r="F30" s="136"/>
      <c r="G30" s="136"/>
      <c r="H30" s="117" t="s">
        <v>46</v>
      </c>
      <c r="I30" s="19" t="s">
        <v>47</v>
      </c>
      <c r="J30" s="20" t="s">
        <v>116</v>
      </c>
      <c r="K30" s="21" t="s">
        <v>21</v>
      </c>
      <c r="L30" s="31">
        <v>1</v>
      </c>
      <c r="M30" s="31">
        <v>0</v>
      </c>
      <c r="N30" s="1">
        <f>+M30/L30</f>
        <v>0</v>
      </c>
      <c r="O30" s="31">
        <v>1</v>
      </c>
      <c r="P30" s="31">
        <v>0</v>
      </c>
      <c r="Q30" s="1">
        <f t="shared" si="1"/>
        <v>0</v>
      </c>
      <c r="R30" s="26"/>
      <c r="S30" s="26"/>
      <c r="T30" s="27"/>
      <c r="U30" s="4"/>
    </row>
    <row r="31" spans="3:23" ht="120" hidden="1" customHeight="1" thickBot="1" x14ac:dyDescent="0.3">
      <c r="C31" s="143"/>
      <c r="D31" s="146"/>
      <c r="E31" s="134"/>
      <c r="F31" s="137"/>
      <c r="G31" s="137"/>
      <c r="H31" s="119"/>
      <c r="I31" s="19" t="s">
        <v>48</v>
      </c>
      <c r="J31" s="20" t="s">
        <v>49</v>
      </c>
      <c r="K31" s="21" t="s">
        <v>21</v>
      </c>
      <c r="L31" s="31">
        <v>1</v>
      </c>
      <c r="M31" s="31">
        <v>0</v>
      </c>
      <c r="N31" s="65">
        <f>+M31/L31</f>
        <v>0</v>
      </c>
      <c r="O31" s="31">
        <v>1</v>
      </c>
      <c r="P31" s="31">
        <v>0</v>
      </c>
      <c r="Q31" s="65">
        <f t="shared" si="1"/>
        <v>0</v>
      </c>
      <c r="R31" s="26"/>
      <c r="S31" s="26"/>
      <c r="T31" s="27"/>
      <c r="U31" s="4"/>
    </row>
    <row r="32" spans="3:23" ht="95.25" customHeight="1" thickBot="1" x14ac:dyDescent="0.3">
      <c r="C32" s="141">
        <v>3</v>
      </c>
      <c r="D32" s="144"/>
      <c r="E32" s="132">
        <v>305</v>
      </c>
      <c r="F32" s="135" t="s">
        <v>50</v>
      </c>
      <c r="G32" s="79" t="s">
        <v>51</v>
      </c>
      <c r="H32" s="117" t="s">
        <v>162</v>
      </c>
      <c r="I32" s="81" t="s">
        <v>96</v>
      </c>
      <c r="J32" s="20" t="s">
        <v>120</v>
      </c>
      <c r="K32" s="21" t="s">
        <v>21</v>
      </c>
      <c r="L32" s="31">
        <v>2</v>
      </c>
      <c r="M32" s="31">
        <v>0</v>
      </c>
      <c r="N32" s="1">
        <f>+M32/L32</f>
        <v>0</v>
      </c>
      <c r="O32" s="31">
        <v>6</v>
      </c>
      <c r="P32" s="31">
        <v>1</v>
      </c>
      <c r="Q32" s="1">
        <f t="shared" si="1"/>
        <v>0.16666666666666666</v>
      </c>
      <c r="R32" s="26"/>
      <c r="S32" s="26"/>
      <c r="T32" s="27"/>
      <c r="U32" s="4"/>
    </row>
    <row r="33" spans="3:23" ht="108.75" customHeight="1" thickBot="1" x14ac:dyDescent="0.3">
      <c r="C33" s="142"/>
      <c r="D33" s="145"/>
      <c r="E33" s="133"/>
      <c r="F33" s="136"/>
      <c r="G33" s="79" t="s">
        <v>53</v>
      </c>
      <c r="H33" s="118"/>
      <c r="I33" s="19" t="s">
        <v>166</v>
      </c>
      <c r="J33" s="20" t="s">
        <v>54</v>
      </c>
      <c r="K33" s="21" t="s">
        <v>21</v>
      </c>
      <c r="L33" s="31">
        <v>9</v>
      </c>
      <c r="M33" s="31">
        <v>0</v>
      </c>
      <c r="N33" s="1">
        <f t="shared" si="0"/>
        <v>0</v>
      </c>
      <c r="O33" s="31">
        <v>33</v>
      </c>
      <c r="P33" s="31">
        <v>3</v>
      </c>
      <c r="Q33" s="1">
        <f t="shared" si="1"/>
        <v>9.0909090909090912E-2</v>
      </c>
      <c r="R33" s="26"/>
      <c r="S33" s="26"/>
      <c r="T33" s="27"/>
      <c r="U33" s="4"/>
    </row>
    <row r="34" spans="3:23" ht="113.25" customHeight="1" thickBot="1" x14ac:dyDescent="0.3">
      <c r="C34" s="142"/>
      <c r="D34" s="145"/>
      <c r="E34" s="133"/>
      <c r="F34" s="136"/>
      <c r="G34" s="16" t="s">
        <v>55</v>
      </c>
      <c r="H34" s="119"/>
      <c r="I34" s="32" t="s">
        <v>158</v>
      </c>
      <c r="J34" s="18" t="s">
        <v>56</v>
      </c>
      <c r="K34" s="18" t="s">
        <v>21</v>
      </c>
      <c r="L34" s="83">
        <v>45</v>
      </c>
      <c r="M34" s="83">
        <v>0</v>
      </c>
      <c r="N34" s="75">
        <f>+M34/L34</f>
        <v>0</v>
      </c>
      <c r="O34" s="83">
        <v>222</v>
      </c>
      <c r="P34" s="83">
        <v>61</v>
      </c>
      <c r="Q34" s="75">
        <f t="shared" si="1"/>
        <v>0.2747747747747748</v>
      </c>
      <c r="R34" s="26"/>
      <c r="S34" s="26"/>
      <c r="T34" s="27"/>
      <c r="U34" s="4"/>
    </row>
    <row r="35" spans="3:23" ht="108" customHeight="1" thickBot="1" x14ac:dyDescent="0.3">
      <c r="C35" s="142"/>
      <c r="D35" s="145"/>
      <c r="E35" s="134"/>
      <c r="F35" s="137"/>
      <c r="G35" s="79" t="s">
        <v>57</v>
      </c>
      <c r="H35" s="73" t="s">
        <v>163</v>
      </c>
      <c r="I35" s="82" t="s">
        <v>75</v>
      </c>
      <c r="J35" s="20" t="s">
        <v>157</v>
      </c>
      <c r="K35" s="21" t="s">
        <v>21</v>
      </c>
      <c r="L35" s="31">
        <v>1</v>
      </c>
      <c r="M35" s="31">
        <v>0</v>
      </c>
      <c r="N35" s="1">
        <f t="shared" si="0"/>
        <v>0</v>
      </c>
      <c r="O35" s="31">
        <v>2</v>
      </c>
      <c r="P35" s="31">
        <v>1</v>
      </c>
      <c r="Q35" s="1">
        <f t="shared" si="1"/>
        <v>0.5</v>
      </c>
      <c r="R35" s="26"/>
      <c r="S35" s="26"/>
      <c r="T35" s="27"/>
      <c r="U35" s="4"/>
    </row>
    <row r="36" spans="3:23" ht="62.25" customHeight="1" thickBot="1" x14ac:dyDescent="0.3">
      <c r="C36" s="142"/>
      <c r="D36" s="145"/>
      <c r="E36" s="132">
        <v>306</v>
      </c>
      <c r="F36" s="135" t="s">
        <v>101</v>
      </c>
      <c r="G36" s="79" t="s">
        <v>144</v>
      </c>
      <c r="H36" s="117" t="s">
        <v>59</v>
      </c>
      <c r="I36" s="138" t="s">
        <v>58</v>
      </c>
      <c r="J36" s="117" t="s">
        <v>61</v>
      </c>
      <c r="K36" s="151" t="s">
        <v>21</v>
      </c>
      <c r="L36" s="147">
        <v>1</v>
      </c>
      <c r="M36" s="147">
        <v>1</v>
      </c>
      <c r="N36" s="124">
        <f t="shared" si="0"/>
        <v>1</v>
      </c>
      <c r="O36" s="147">
        <v>1</v>
      </c>
      <c r="P36" s="147">
        <v>1</v>
      </c>
      <c r="Q36" s="124">
        <f t="shared" si="1"/>
        <v>1</v>
      </c>
      <c r="R36" s="26"/>
      <c r="S36" s="26"/>
      <c r="T36" s="27"/>
      <c r="U36" s="4"/>
    </row>
    <row r="37" spans="3:23" ht="74.25" customHeight="1" thickBot="1" x14ac:dyDescent="0.3">
      <c r="C37" s="142"/>
      <c r="D37" s="145"/>
      <c r="E37" s="133"/>
      <c r="F37" s="136"/>
      <c r="G37" s="30" t="s">
        <v>145</v>
      </c>
      <c r="H37" s="118"/>
      <c r="I37" s="139"/>
      <c r="J37" s="118"/>
      <c r="K37" s="152"/>
      <c r="L37" s="148"/>
      <c r="M37" s="148"/>
      <c r="N37" s="150"/>
      <c r="O37" s="148"/>
      <c r="P37" s="148"/>
      <c r="Q37" s="150"/>
      <c r="R37" s="26"/>
      <c r="S37" s="26"/>
      <c r="T37" s="27"/>
      <c r="U37" s="4"/>
    </row>
    <row r="38" spans="3:23" ht="47.25" customHeight="1" thickBot="1" x14ac:dyDescent="0.3">
      <c r="C38" s="142"/>
      <c r="D38" s="145"/>
      <c r="E38" s="134"/>
      <c r="F38" s="137"/>
      <c r="G38" s="80" t="s">
        <v>62</v>
      </c>
      <c r="H38" s="119"/>
      <c r="I38" s="140"/>
      <c r="J38" s="119"/>
      <c r="K38" s="153"/>
      <c r="L38" s="149"/>
      <c r="M38" s="149"/>
      <c r="N38" s="125"/>
      <c r="O38" s="149"/>
      <c r="P38" s="149"/>
      <c r="Q38" s="125"/>
      <c r="R38" s="26"/>
      <c r="S38" s="26"/>
      <c r="T38" s="27"/>
      <c r="U38" s="4"/>
    </row>
    <row r="39" spans="3:23" ht="162.75" customHeight="1" thickBot="1" x14ac:dyDescent="0.3">
      <c r="C39" s="142"/>
      <c r="D39" s="145"/>
      <c r="E39" s="132">
        <v>307</v>
      </c>
      <c r="F39" s="135" t="s">
        <v>102</v>
      </c>
      <c r="G39" s="44" t="s">
        <v>63</v>
      </c>
      <c r="H39" s="20" t="s">
        <v>164</v>
      </c>
      <c r="I39" s="37" t="s">
        <v>39</v>
      </c>
      <c r="J39" s="20" t="s">
        <v>64</v>
      </c>
      <c r="K39" s="21" t="s">
        <v>35</v>
      </c>
      <c r="L39" s="51">
        <v>0.187</v>
      </c>
      <c r="M39" s="51">
        <v>0.308</v>
      </c>
      <c r="N39" s="3">
        <f t="shared" si="0"/>
        <v>1.6470588235294117</v>
      </c>
      <c r="O39" s="45">
        <v>0.99990000000000001</v>
      </c>
      <c r="P39" s="51">
        <v>0.95399999999999996</v>
      </c>
      <c r="Q39" s="1">
        <f t="shared" si="1"/>
        <v>0.95409540954095406</v>
      </c>
      <c r="R39" s="26"/>
      <c r="S39" s="26"/>
      <c r="T39" s="27"/>
      <c r="U39" s="4"/>
    </row>
    <row r="40" spans="3:23" ht="122.25" customHeight="1" thickBot="1" x14ac:dyDescent="0.3">
      <c r="C40" s="142"/>
      <c r="D40" s="145"/>
      <c r="E40" s="133"/>
      <c r="F40" s="136"/>
      <c r="G40" s="135" t="s">
        <v>108</v>
      </c>
      <c r="H40" s="73" t="s">
        <v>115</v>
      </c>
      <c r="I40" s="19" t="s">
        <v>27</v>
      </c>
      <c r="J40" s="20" t="s">
        <v>155</v>
      </c>
      <c r="K40" s="21" t="s">
        <v>21</v>
      </c>
      <c r="L40" s="31">
        <v>1</v>
      </c>
      <c r="M40" s="31">
        <v>0</v>
      </c>
      <c r="N40" s="1">
        <f>+M40/L40</f>
        <v>0</v>
      </c>
      <c r="O40" s="46">
        <v>2</v>
      </c>
      <c r="P40" s="46">
        <v>1</v>
      </c>
      <c r="Q40" s="1">
        <f>+P40/O40</f>
        <v>0.5</v>
      </c>
      <c r="R40" s="26"/>
      <c r="S40" s="26"/>
      <c r="T40" s="27"/>
      <c r="U40" s="4"/>
    </row>
    <row r="41" spans="3:23" ht="114" customHeight="1" thickBot="1" x14ac:dyDescent="0.3">
      <c r="C41" s="142"/>
      <c r="D41" s="145"/>
      <c r="E41" s="133"/>
      <c r="F41" s="136"/>
      <c r="G41" s="136"/>
      <c r="H41" s="117" t="s">
        <v>66</v>
      </c>
      <c r="I41" s="19" t="s">
        <v>67</v>
      </c>
      <c r="J41" s="20" t="s">
        <v>117</v>
      </c>
      <c r="K41" s="21" t="s">
        <v>21</v>
      </c>
      <c r="L41" s="31">
        <v>1</v>
      </c>
      <c r="M41" s="31">
        <v>0</v>
      </c>
      <c r="N41" s="1">
        <f>+M41/L41</f>
        <v>0</v>
      </c>
      <c r="O41" s="31">
        <v>2</v>
      </c>
      <c r="P41" s="31">
        <v>1</v>
      </c>
      <c r="Q41" s="1">
        <f t="shared" si="1"/>
        <v>0.5</v>
      </c>
      <c r="R41" s="26"/>
      <c r="S41" s="26"/>
      <c r="T41" s="27"/>
      <c r="U41" s="4"/>
    </row>
    <row r="42" spans="3:23" ht="110.25" customHeight="1" thickBot="1" x14ac:dyDescent="0.3">
      <c r="C42" s="142"/>
      <c r="D42" s="145"/>
      <c r="E42" s="134"/>
      <c r="F42" s="137"/>
      <c r="G42" s="137"/>
      <c r="H42" s="119"/>
      <c r="I42" s="19" t="s">
        <v>68</v>
      </c>
      <c r="J42" s="20" t="s">
        <v>69</v>
      </c>
      <c r="K42" s="21" t="s">
        <v>21</v>
      </c>
      <c r="L42" s="31">
        <v>1</v>
      </c>
      <c r="M42" s="31">
        <v>0</v>
      </c>
      <c r="N42" s="1">
        <f>+M42/L42</f>
        <v>0</v>
      </c>
      <c r="O42" s="31">
        <v>2</v>
      </c>
      <c r="P42" s="31">
        <v>3</v>
      </c>
      <c r="Q42" s="1">
        <f t="shared" si="1"/>
        <v>1.5</v>
      </c>
      <c r="R42" s="26"/>
      <c r="S42" s="26"/>
      <c r="T42" s="27"/>
      <c r="U42" s="4"/>
    </row>
    <row r="43" spans="3:23" ht="154.5" customHeight="1" thickBot="1" x14ac:dyDescent="0.3">
      <c r="C43" s="142"/>
      <c r="D43" s="145"/>
      <c r="E43" s="132">
        <v>308</v>
      </c>
      <c r="F43" s="135" t="s">
        <v>70</v>
      </c>
      <c r="G43" s="30" t="s">
        <v>165</v>
      </c>
      <c r="H43" s="117" t="s">
        <v>111</v>
      </c>
      <c r="I43" s="19" t="s">
        <v>193</v>
      </c>
      <c r="J43" s="20" t="s">
        <v>133</v>
      </c>
      <c r="K43" s="21" t="s">
        <v>65</v>
      </c>
      <c r="L43" s="38">
        <v>0.26669999999999999</v>
      </c>
      <c r="M43" s="38">
        <v>0</v>
      </c>
      <c r="N43" s="1">
        <f t="shared" si="0"/>
        <v>0</v>
      </c>
      <c r="O43" s="45">
        <v>1.0001</v>
      </c>
      <c r="P43" s="51">
        <v>0</v>
      </c>
      <c r="Q43" s="1">
        <f t="shared" si="1"/>
        <v>0</v>
      </c>
      <c r="R43" s="26"/>
      <c r="S43" s="26"/>
      <c r="T43" s="29"/>
      <c r="U43" s="4"/>
      <c r="V43" s="34"/>
      <c r="W43" s="34"/>
    </row>
    <row r="44" spans="3:23" ht="113.25" customHeight="1" thickBot="1" x14ac:dyDescent="0.3">
      <c r="C44" s="142"/>
      <c r="D44" s="145"/>
      <c r="E44" s="133"/>
      <c r="F44" s="136"/>
      <c r="G44" s="200" t="s">
        <v>71</v>
      </c>
      <c r="H44" s="118"/>
      <c r="I44" s="19" t="s">
        <v>192</v>
      </c>
      <c r="J44" s="20" t="s">
        <v>72</v>
      </c>
      <c r="K44" s="21" t="s">
        <v>73</v>
      </c>
      <c r="L44" s="21">
        <v>1</v>
      </c>
      <c r="M44" s="38">
        <v>0</v>
      </c>
      <c r="N44" s="1">
        <f t="shared" si="0"/>
        <v>0</v>
      </c>
      <c r="O44" s="21">
        <v>1</v>
      </c>
      <c r="P44" s="21">
        <v>1</v>
      </c>
      <c r="Q44" s="1">
        <f t="shared" si="1"/>
        <v>1</v>
      </c>
      <c r="R44" s="26"/>
      <c r="S44" s="26"/>
      <c r="T44" s="27"/>
      <c r="U44" s="4"/>
    </row>
    <row r="45" spans="3:23" ht="94.5" customHeight="1" thickBot="1" x14ac:dyDescent="0.3">
      <c r="C45" s="142"/>
      <c r="D45" s="145"/>
      <c r="E45" s="133"/>
      <c r="F45" s="136"/>
      <c r="G45" s="201"/>
      <c r="H45" s="119"/>
      <c r="I45" s="19" t="s">
        <v>194</v>
      </c>
      <c r="J45" s="73" t="s">
        <v>148</v>
      </c>
      <c r="K45" s="86" t="s">
        <v>73</v>
      </c>
      <c r="L45" s="86">
        <v>1</v>
      </c>
      <c r="M45" s="86">
        <v>0</v>
      </c>
      <c r="N45" s="1">
        <f>+M45/L45</f>
        <v>0</v>
      </c>
      <c r="O45" s="86">
        <v>1</v>
      </c>
      <c r="P45" s="86">
        <v>1</v>
      </c>
      <c r="Q45" s="1">
        <f>+P45/O45</f>
        <v>1</v>
      </c>
      <c r="R45" s="26"/>
      <c r="S45" s="26"/>
      <c r="T45" s="27"/>
      <c r="U45" s="4"/>
    </row>
    <row r="46" spans="3:23" ht="101.25" customHeight="1" thickBot="1" x14ac:dyDescent="0.3">
      <c r="C46" s="142"/>
      <c r="D46" s="145"/>
      <c r="E46" s="133"/>
      <c r="F46" s="136"/>
      <c r="G46" s="201"/>
      <c r="H46" s="73" t="s">
        <v>146</v>
      </c>
      <c r="I46" s="82" t="s">
        <v>195</v>
      </c>
      <c r="J46" s="73" t="s">
        <v>149</v>
      </c>
      <c r="K46" s="86" t="s">
        <v>65</v>
      </c>
      <c r="L46" s="47">
        <v>0</v>
      </c>
      <c r="M46" s="47">
        <v>0</v>
      </c>
      <c r="N46" s="106">
        <v>0</v>
      </c>
      <c r="O46" s="48">
        <v>1</v>
      </c>
      <c r="P46" s="48">
        <v>0</v>
      </c>
      <c r="Q46" s="1">
        <f t="shared" si="1"/>
        <v>0</v>
      </c>
      <c r="R46" s="26"/>
      <c r="S46" s="26"/>
      <c r="T46" s="27"/>
      <c r="U46" s="4"/>
    </row>
    <row r="47" spans="3:23" ht="153.75" customHeight="1" thickBot="1" x14ac:dyDescent="0.3">
      <c r="C47" s="142"/>
      <c r="D47" s="145"/>
      <c r="E47" s="133"/>
      <c r="F47" s="136"/>
      <c r="G47" s="201"/>
      <c r="H47" s="20" t="s">
        <v>147</v>
      </c>
      <c r="I47" s="19" t="s">
        <v>196</v>
      </c>
      <c r="J47" s="20" t="s">
        <v>150</v>
      </c>
      <c r="K47" s="21" t="s">
        <v>21</v>
      </c>
      <c r="L47" s="46">
        <v>1</v>
      </c>
      <c r="M47" s="46">
        <v>0</v>
      </c>
      <c r="N47" s="1">
        <f>+M47/L47</f>
        <v>0</v>
      </c>
      <c r="O47" s="46">
        <v>1</v>
      </c>
      <c r="P47" s="46">
        <v>0</v>
      </c>
      <c r="Q47" s="1">
        <f t="shared" si="1"/>
        <v>0</v>
      </c>
      <c r="R47" s="26"/>
      <c r="S47" s="26"/>
      <c r="T47" s="27"/>
      <c r="U47" s="4"/>
    </row>
    <row r="48" spans="3:23" ht="116.25" customHeight="1" thickBot="1" x14ac:dyDescent="0.3">
      <c r="C48" s="143"/>
      <c r="D48" s="146"/>
      <c r="E48" s="134"/>
      <c r="F48" s="137"/>
      <c r="G48" s="202"/>
      <c r="H48" s="20" t="s">
        <v>152</v>
      </c>
      <c r="I48" s="19" t="s">
        <v>197</v>
      </c>
      <c r="J48" s="20" t="s">
        <v>137</v>
      </c>
      <c r="K48" s="21" t="s">
        <v>65</v>
      </c>
      <c r="L48" s="42">
        <v>0.33750000000000002</v>
      </c>
      <c r="M48" s="21">
        <v>0</v>
      </c>
      <c r="N48" s="65">
        <f>+M48/L48</f>
        <v>0</v>
      </c>
      <c r="O48" s="42">
        <v>1</v>
      </c>
      <c r="P48" s="42">
        <v>0</v>
      </c>
      <c r="Q48" s="65">
        <f>+P48/O48</f>
        <v>0</v>
      </c>
      <c r="R48" s="26"/>
      <c r="S48" s="26"/>
      <c r="T48" s="27"/>
      <c r="U48" s="4"/>
    </row>
    <row r="49" spans="1:23" ht="114.75" customHeight="1" thickBot="1" x14ac:dyDescent="0.3">
      <c r="C49" s="142">
        <v>3</v>
      </c>
      <c r="D49" s="145" t="s">
        <v>31</v>
      </c>
      <c r="E49" s="133">
        <v>309</v>
      </c>
      <c r="F49" s="136" t="s">
        <v>200</v>
      </c>
      <c r="G49" s="201" t="s">
        <v>199</v>
      </c>
      <c r="H49" s="118" t="s">
        <v>77</v>
      </c>
      <c r="I49" s="82" t="s">
        <v>78</v>
      </c>
      <c r="J49" s="73" t="s">
        <v>80</v>
      </c>
      <c r="K49" s="86" t="s">
        <v>136</v>
      </c>
      <c r="L49" s="84">
        <v>10</v>
      </c>
      <c r="M49" s="84">
        <v>10</v>
      </c>
      <c r="N49" s="64">
        <f>+L49/M49</f>
        <v>1</v>
      </c>
      <c r="O49" s="84">
        <v>10</v>
      </c>
      <c r="P49" s="107">
        <v>10.47</v>
      </c>
      <c r="Q49" s="64">
        <f>+O49/P49</f>
        <v>0.95510983763132751</v>
      </c>
      <c r="R49" s="49"/>
      <c r="S49" s="49"/>
      <c r="T49" s="50"/>
      <c r="U49" s="4"/>
    </row>
    <row r="50" spans="1:23" ht="124.5" customHeight="1" thickBot="1" x14ac:dyDescent="0.3">
      <c r="C50" s="142"/>
      <c r="D50" s="145"/>
      <c r="E50" s="133"/>
      <c r="F50" s="136"/>
      <c r="G50" s="201"/>
      <c r="H50" s="119"/>
      <c r="I50" s="19" t="s">
        <v>79</v>
      </c>
      <c r="J50" s="20" t="s">
        <v>81</v>
      </c>
      <c r="K50" s="21" t="s">
        <v>82</v>
      </c>
      <c r="L50" s="21">
        <v>1</v>
      </c>
      <c r="M50" s="21">
        <v>0</v>
      </c>
      <c r="N50" s="1">
        <f t="shared" si="0"/>
        <v>0</v>
      </c>
      <c r="O50" s="21">
        <v>1</v>
      </c>
      <c r="P50" s="51">
        <v>0.66669999999999996</v>
      </c>
      <c r="Q50" s="1">
        <f t="shared" si="1"/>
        <v>0.66669999999999996</v>
      </c>
      <c r="R50" s="49"/>
      <c r="S50" s="49"/>
      <c r="T50" s="50"/>
      <c r="U50" s="4"/>
    </row>
    <row r="51" spans="1:23" ht="101.25" customHeight="1" thickBot="1" x14ac:dyDescent="0.3">
      <c r="C51" s="142"/>
      <c r="D51" s="145"/>
      <c r="E51" s="133"/>
      <c r="F51" s="136"/>
      <c r="G51" s="201"/>
      <c r="H51" s="20" t="s">
        <v>83</v>
      </c>
      <c r="I51" s="19" t="s">
        <v>84</v>
      </c>
      <c r="J51" s="20" t="s">
        <v>85</v>
      </c>
      <c r="K51" s="21" t="s">
        <v>86</v>
      </c>
      <c r="L51" s="21">
        <v>0.2</v>
      </c>
      <c r="M51" s="42">
        <v>0</v>
      </c>
      <c r="N51" s="1">
        <f>+M51/L51</f>
        <v>0</v>
      </c>
      <c r="O51" s="21">
        <v>1</v>
      </c>
      <c r="P51" s="51">
        <v>0.14499999999999999</v>
      </c>
      <c r="Q51" s="1">
        <f t="shared" si="1"/>
        <v>0.14499999999999999</v>
      </c>
      <c r="R51" s="49"/>
      <c r="S51" s="49"/>
      <c r="T51" s="50"/>
      <c r="U51" s="4"/>
      <c r="W51" s="7">
        <v>1590</v>
      </c>
    </row>
    <row r="52" spans="1:23" ht="105" customHeight="1" thickBot="1" x14ac:dyDescent="0.3">
      <c r="C52" s="142"/>
      <c r="D52" s="145"/>
      <c r="E52" s="133"/>
      <c r="F52" s="136"/>
      <c r="G52" s="201"/>
      <c r="H52" s="117" t="s">
        <v>87</v>
      </c>
      <c r="I52" s="82" t="s">
        <v>182</v>
      </c>
      <c r="J52" s="73" t="s">
        <v>88</v>
      </c>
      <c r="K52" s="86" t="s">
        <v>21</v>
      </c>
      <c r="L52" s="84">
        <v>950</v>
      </c>
      <c r="M52" s="84">
        <v>937</v>
      </c>
      <c r="N52" s="64">
        <f t="shared" si="0"/>
        <v>0.98631578947368426</v>
      </c>
      <c r="O52" s="115">
        <v>3550</v>
      </c>
      <c r="P52" s="116">
        <v>2741</v>
      </c>
      <c r="Q52" s="64">
        <f t="shared" si="1"/>
        <v>0.77211267605633804</v>
      </c>
      <c r="R52" s="49"/>
      <c r="S52" s="49"/>
      <c r="T52" s="108"/>
      <c r="U52" s="4"/>
    </row>
    <row r="53" spans="1:23" ht="114" customHeight="1" thickBot="1" x14ac:dyDescent="0.3">
      <c r="C53" s="142"/>
      <c r="D53" s="145"/>
      <c r="E53" s="133"/>
      <c r="F53" s="136"/>
      <c r="G53" s="201"/>
      <c r="H53" s="118"/>
      <c r="I53" s="17" t="s">
        <v>183</v>
      </c>
      <c r="J53" s="18" t="s">
        <v>113</v>
      </c>
      <c r="K53" s="18" t="s">
        <v>35</v>
      </c>
      <c r="L53" s="109">
        <v>1</v>
      </c>
      <c r="M53" s="109">
        <v>0.99719999999999998</v>
      </c>
      <c r="N53" s="75">
        <f t="shared" si="0"/>
        <v>0.99719999999999998</v>
      </c>
      <c r="O53" s="85">
        <v>1</v>
      </c>
      <c r="P53" s="110">
        <v>0.99029999999999996</v>
      </c>
      <c r="Q53" s="111">
        <f t="shared" si="1"/>
        <v>0.99029999999999996</v>
      </c>
      <c r="R53" s="49"/>
      <c r="S53" s="49"/>
      <c r="T53" s="50"/>
      <c r="U53" s="4"/>
    </row>
    <row r="54" spans="1:23" ht="119.25" customHeight="1" thickBot="1" x14ac:dyDescent="0.3">
      <c r="C54" s="142"/>
      <c r="D54" s="145"/>
      <c r="E54" s="133"/>
      <c r="F54" s="136"/>
      <c r="G54" s="201"/>
      <c r="H54" s="120" t="s">
        <v>134</v>
      </c>
      <c r="I54" s="19" t="s">
        <v>184</v>
      </c>
      <c r="J54" s="20" t="s">
        <v>135</v>
      </c>
      <c r="K54" s="21" t="s">
        <v>86</v>
      </c>
      <c r="L54" s="51">
        <v>0.25</v>
      </c>
      <c r="M54" s="51">
        <v>0.25</v>
      </c>
      <c r="N54" s="1">
        <f>+M54/L54</f>
        <v>1</v>
      </c>
      <c r="O54" s="38">
        <v>1</v>
      </c>
      <c r="P54" s="51">
        <v>0.94</v>
      </c>
      <c r="Q54" s="1">
        <f t="shared" si="1"/>
        <v>0.94</v>
      </c>
      <c r="R54" s="49"/>
      <c r="S54" s="49"/>
      <c r="T54" s="50"/>
      <c r="U54" s="4"/>
    </row>
    <row r="55" spans="1:23" ht="135" customHeight="1" thickBot="1" x14ac:dyDescent="0.3">
      <c r="C55" s="143"/>
      <c r="D55" s="146"/>
      <c r="E55" s="134"/>
      <c r="F55" s="137"/>
      <c r="G55" s="202"/>
      <c r="H55" s="121"/>
      <c r="I55" s="19" t="s">
        <v>185</v>
      </c>
      <c r="J55" s="20" t="s">
        <v>114</v>
      </c>
      <c r="K55" s="21" t="s">
        <v>65</v>
      </c>
      <c r="L55" s="42">
        <v>0.25</v>
      </c>
      <c r="M55" s="42">
        <v>0.25</v>
      </c>
      <c r="N55" s="1">
        <f>+M55/L55</f>
        <v>1</v>
      </c>
      <c r="O55" s="38">
        <v>0.9998999999999999</v>
      </c>
      <c r="P55" s="51">
        <v>0.93330000000000002</v>
      </c>
      <c r="Q55" s="1">
        <f>+P55/O55</f>
        <v>0.93339333933393354</v>
      </c>
      <c r="R55" s="49"/>
      <c r="S55" s="49"/>
      <c r="T55" s="50"/>
      <c r="U55" s="4"/>
    </row>
    <row r="56" spans="1:23" ht="178.5" customHeight="1" thickBot="1" x14ac:dyDescent="0.3">
      <c r="C56" s="141">
        <v>4</v>
      </c>
      <c r="D56" s="144" t="s">
        <v>89</v>
      </c>
      <c r="E56" s="77">
        <v>401</v>
      </c>
      <c r="F56" s="79" t="s">
        <v>90</v>
      </c>
      <c r="G56" s="79" t="s">
        <v>91</v>
      </c>
      <c r="H56" s="112" t="s">
        <v>129</v>
      </c>
      <c r="I56" s="113" t="s">
        <v>180</v>
      </c>
      <c r="J56" s="76" t="s">
        <v>130</v>
      </c>
      <c r="K56" s="74" t="s">
        <v>21</v>
      </c>
      <c r="L56" s="114">
        <v>4</v>
      </c>
      <c r="M56" s="114">
        <v>0</v>
      </c>
      <c r="N56" s="75">
        <f t="shared" si="0"/>
        <v>0</v>
      </c>
      <c r="O56" s="114">
        <v>18</v>
      </c>
      <c r="P56" s="114">
        <v>21</v>
      </c>
      <c r="Q56" s="75">
        <f t="shared" si="1"/>
        <v>1.1666666666666667</v>
      </c>
      <c r="R56" s="56"/>
      <c r="S56" s="56"/>
      <c r="T56" s="57"/>
      <c r="U56" s="4"/>
    </row>
    <row r="57" spans="1:23" ht="107.25" customHeight="1" thickBot="1" x14ac:dyDescent="0.3">
      <c r="C57" s="142"/>
      <c r="D57" s="145"/>
      <c r="E57" s="132">
        <v>402</v>
      </c>
      <c r="F57" s="135" t="s">
        <v>103</v>
      </c>
      <c r="G57" s="30" t="s">
        <v>92</v>
      </c>
      <c r="H57" s="126" t="s">
        <v>131</v>
      </c>
      <c r="I57" s="128" t="s">
        <v>179</v>
      </c>
      <c r="J57" s="130" t="s">
        <v>132</v>
      </c>
      <c r="K57" s="122" t="s">
        <v>93</v>
      </c>
      <c r="L57" s="122">
        <v>0.1</v>
      </c>
      <c r="M57" s="122">
        <v>0</v>
      </c>
      <c r="N57" s="124">
        <f t="shared" si="0"/>
        <v>0</v>
      </c>
      <c r="O57" s="122">
        <v>0.1</v>
      </c>
      <c r="P57" s="122">
        <v>0</v>
      </c>
      <c r="Q57" s="124">
        <f t="shared" si="1"/>
        <v>0</v>
      </c>
      <c r="R57" s="58"/>
      <c r="S57" s="58"/>
      <c r="T57" s="59"/>
      <c r="U57" s="4"/>
    </row>
    <row r="58" spans="1:23" ht="84" customHeight="1" thickBot="1" x14ac:dyDescent="0.3">
      <c r="C58" s="142"/>
      <c r="D58" s="145"/>
      <c r="E58" s="134"/>
      <c r="F58" s="137"/>
      <c r="G58" s="80" t="s">
        <v>151</v>
      </c>
      <c r="H58" s="127"/>
      <c r="I58" s="129"/>
      <c r="J58" s="131"/>
      <c r="K58" s="123"/>
      <c r="L58" s="123"/>
      <c r="M58" s="123"/>
      <c r="N58" s="125"/>
      <c r="O58" s="123"/>
      <c r="P58" s="123"/>
      <c r="Q58" s="125"/>
      <c r="R58" s="58"/>
      <c r="S58" s="58"/>
      <c r="T58" s="59"/>
      <c r="U58" s="4"/>
    </row>
    <row r="59" spans="1:23" ht="117.75" customHeight="1" thickBot="1" x14ac:dyDescent="0.3">
      <c r="C59" s="143"/>
      <c r="D59" s="146"/>
      <c r="E59" s="78">
        <v>403</v>
      </c>
      <c r="F59" s="80" t="s">
        <v>94</v>
      </c>
      <c r="G59" s="80" t="s">
        <v>95</v>
      </c>
      <c r="H59" s="52" t="s">
        <v>140</v>
      </c>
      <c r="I59" s="53" t="s">
        <v>76</v>
      </c>
      <c r="J59" s="52" t="s">
        <v>74</v>
      </c>
      <c r="K59" s="54" t="s">
        <v>21</v>
      </c>
      <c r="L59" s="55">
        <v>1</v>
      </c>
      <c r="M59" s="55">
        <v>0</v>
      </c>
      <c r="N59" s="2">
        <f>+M59/L59</f>
        <v>0</v>
      </c>
      <c r="O59" s="55">
        <v>2</v>
      </c>
      <c r="P59" s="55">
        <v>1</v>
      </c>
      <c r="Q59" s="2">
        <v>1</v>
      </c>
      <c r="R59" s="56"/>
      <c r="S59" s="56"/>
      <c r="T59" s="57"/>
      <c r="U59" s="4"/>
    </row>
    <row r="60" spans="1:23" ht="12.75" customHeight="1" x14ac:dyDescent="0.35">
      <c r="C60" s="60"/>
      <c r="D60" s="5"/>
      <c r="E60" s="4"/>
      <c r="F60" s="6"/>
      <c r="G60" s="6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4"/>
    </row>
    <row r="61" spans="1:23" s="62" customFormat="1" x14ac:dyDescent="0.35">
      <c r="A61" s="5"/>
      <c r="B61" s="5"/>
      <c r="C61" s="4"/>
      <c r="D61" s="5"/>
      <c r="E61" s="4"/>
      <c r="F61" s="6"/>
      <c r="G61" s="6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5"/>
    </row>
    <row r="62" spans="1:23" x14ac:dyDescent="0.35">
      <c r="C62" s="4"/>
      <c r="D62" s="5"/>
      <c r="E62" s="4"/>
      <c r="F62" s="6"/>
      <c r="G62" s="6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</row>
    <row r="63" spans="1:23" x14ac:dyDescent="0.35">
      <c r="C63" s="4"/>
      <c r="D63" s="5"/>
      <c r="E63" s="4"/>
      <c r="F63" s="6"/>
      <c r="G63" s="6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</row>
    <row r="64" spans="1:23" x14ac:dyDescent="0.35">
      <c r="C64" s="4"/>
      <c r="D64" s="5"/>
      <c r="E64" s="4"/>
      <c r="F64" s="6"/>
      <c r="G64" s="6"/>
      <c r="H64" s="4"/>
      <c r="I64" s="4"/>
      <c r="J64" s="4"/>
      <c r="K64" s="4"/>
      <c r="L64" s="4"/>
      <c r="M64" s="4"/>
      <c r="N64" s="4"/>
      <c r="O64" s="4"/>
      <c r="P64" s="4"/>
      <c r="Q64" s="4"/>
    </row>
    <row r="65" spans="3:17" x14ac:dyDescent="0.35">
      <c r="C65" s="4"/>
      <c r="D65" s="5"/>
      <c r="E65" s="4"/>
      <c r="F65" s="6"/>
      <c r="G65" s="6"/>
      <c r="H65" s="4"/>
      <c r="I65" s="4"/>
      <c r="J65" s="4"/>
      <c r="K65" s="4"/>
      <c r="L65" s="4"/>
      <c r="M65" s="4"/>
      <c r="N65" s="4"/>
      <c r="O65" s="4"/>
      <c r="P65" s="4"/>
      <c r="Q65" s="4"/>
    </row>
    <row r="66" spans="3:17" x14ac:dyDescent="0.35">
      <c r="C66" s="4"/>
      <c r="D66" s="5"/>
      <c r="E66" s="4"/>
      <c r="F66" s="6"/>
      <c r="G66" s="6"/>
      <c r="H66" s="4"/>
      <c r="I66" s="4"/>
      <c r="J66" s="4"/>
      <c r="K66" s="4"/>
      <c r="L66" s="4"/>
      <c r="M66" s="4"/>
      <c r="N66" s="4"/>
      <c r="O66" s="4"/>
      <c r="P66" s="4"/>
      <c r="Q66" s="4"/>
    </row>
    <row r="67" spans="3:17" x14ac:dyDescent="0.35">
      <c r="C67" s="4"/>
      <c r="D67" s="5"/>
      <c r="E67" s="4"/>
      <c r="F67" s="6"/>
      <c r="G67" s="6"/>
      <c r="H67" s="4"/>
      <c r="I67" s="4"/>
      <c r="J67" s="4"/>
      <c r="K67" s="4"/>
      <c r="L67" s="4"/>
      <c r="M67" s="4"/>
      <c r="N67" s="4"/>
      <c r="O67" s="4"/>
      <c r="P67" s="4"/>
      <c r="Q67" s="4"/>
    </row>
    <row r="68" spans="3:17" x14ac:dyDescent="0.35">
      <c r="C68" s="4"/>
      <c r="D68" s="5"/>
      <c r="E68" s="4"/>
      <c r="F68" s="6"/>
      <c r="G68" s="6"/>
      <c r="H68" s="4"/>
      <c r="I68" s="4"/>
      <c r="J68" s="4"/>
      <c r="K68" s="4"/>
      <c r="L68" s="4"/>
      <c r="M68" s="4"/>
      <c r="N68" s="4"/>
      <c r="O68" s="4"/>
      <c r="P68" s="4"/>
      <c r="Q68" s="4"/>
    </row>
    <row r="69" spans="3:17" x14ac:dyDescent="0.35">
      <c r="C69" s="4"/>
      <c r="D69" s="5"/>
      <c r="E69" s="4"/>
      <c r="F69" s="6"/>
      <c r="G69" s="6"/>
      <c r="H69" s="4"/>
      <c r="I69" s="4"/>
      <c r="J69" s="4"/>
      <c r="K69" s="4"/>
      <c r="L69" s="4"/>
      <c r="M69" s="4"/>
      <c r="N69" s="4"/>
      <c r="O69" s="4"/>
      <c r="P69" s="4"/>
      <c r="Q69" s="4"/>
    </row>
    <row r="70" spans="3:17" x14ac:dyDescent="0.35">
      <c r="C70" s="4"/>
      <c r="D70" s="5"/>
      <c r="E70" s="4"/>
      <c r="F70" s="6"/>
      <c r="G70" s="6"/>
      <c r="H70" s="4"/>
      <c r="I70" s="4"/>
      <c r="J70" s="4"/>
      <c r="K70" s="4"/>
      <c r="L70" s="4"/>
      <c r="M70" s="4"/>
      <c r="N70" s="4"/>
      <c r="O70" s="4"/>
      <c r="P70" s="4"/>
      <c r="Q70" s="4"/>
    </row>
    <row r="71" spans="3:17" x14ac:dyDescent="0.35">
      <c r="C71" s="4"/>
      <c r="D71" s="5"/>
      <c r="E71" s="4"/>
      <c r="F71" s="6"/>
      <c r="G71" s="6"/>
      <c r="H71" s="4"/>
      <c r="I71" s="4"/>
      <c r="J71" s="4"/>
      <c r="K71" s="4"/>
      <c r="L71" s="4"/>
      <c r="M71" s="4"/>
      <c r="N71" s="4"/>
      <c r="O71" s="4"/>
      <c r="P71" s="4"/>
      <c r="Q71" s="4"/>
    </row>
  </sheetData>
  <sheetProtection algorithmName="SHA-512" hashValue="GDaReMvEnJRCY5aVspNsRKSiHhQ89mIE/qyyIdXCBT9eIex4vX6F8lbIjFW2XgOxmS/4tmAea7V42Kevy8HqvA==" saltValue="mFA7aJnsex5e57TMizBR/A==" spinCount="100000" sheet="1" objects="1" scenarios="1"/>
  <mergeCells count="106">
    <mergeCell ref="I36:I38"/>
    <mergeCell ref="J36:J38"/>
    <mergeCell ref="I57:I58"/>
    <mergeCell ref="J57:J58"/>
    <mergeCell ref="K57:K58"/>
    <mergeCell ref="M36:M38"/>
    <mergeCell ref="O36:O38"/>
    <mergeCell ref="K36:K38"/>
    <mergeCell ref="L36:L38"/>
    <mergeCell ref="N36:N38"/>
    <mergeCell ref="Q36:Q38"/>
    <mergeCell ref="P36:P38"/>
    <mergeCell ref="O16:O22"/>
    <mergeCell ref="Q57:Q58"/>
    <mergeCell ref="L57:L58"/>
    <mergeCell ref="P57:P58"/>
    <mergeCell ref="O57:O58"/>
    <mergeCell ref="M57:M58"/>
    <mergeCell ref="N57:N58"/>
    <mergeCell ref="K16:K22"/>
    <mergeCell ref="L16:L22"/>
    <mergeCell ref="Q16:Q22"/>
    <mergeCell ref="P16:P22"/>
    <mergeCell ref="I10:I11"/>
    <mergeCell ref="J10:J11"/>
    <mergeCell ref="K10:K11"/>
    <mergeCell ref="M10:M11"/>
    <mergeCell ref="N10:N11"/>
    <mergeCell ref="O10:O11"/>
    <mergeCell ref="N16:N22"/>
    <mergeCell ref="M16:M22"/>
    <mergeCell ref="L10:L11"/>
    <mergeCell ref="I16:I22"/>
    <mergeCell ref="J16:J22"/>
    <mergeCell ref="H13:Q15"/>
    <mergeCell ref="Q10:Q11"/>
    <mergeCell ref="P10:P11"/>
    <mergeCell ref="H16:H22"/>
    <mergeCell ref="H25:H26"/>
    <mergeCell ref="H41:H42"/>
    <mergeCell ref="H57:H58"/>
    <mergeCell ref="H32:H34"/>
    <mergeCell ref="H43:H45"/>
    <mergeCell ref="E25:E28"/>
    <mergeCell ref="E20:E22"/>
    <mergeCell ref="G25:G28"/>
    <mergeCell ref="F36:F38"/>
    <mergeCell ref="G29:G31"/>
    <mergeCell ref="E57:E58"/>
    <mergeCell ref="F43:F48"/>
    <mergeCell ref="E43:E48"/>
    <mergeCell ref="G40:G42"/>
    <mergeCell ref="G44:G48"/>
    <mergeCell ref="H54:H55"/>
    <mergeCell ref="H52:H53"/>
    <mergeCell ref="H49:H50"/>
    <mergeCell ref="H36:H38"/>
    <mergeCell ref="G49:G55"/>
    <mergeCell ref="E39:E42"/>
    <mergeCell ref="G13:G14"/>
    <mergeCell ref="F18:F19"/>
    <mergeCell ref="F16:F17"/>
    <mergeCell ref="F29:F31"/>
    <mergeCell ref="C2:Q2"/>
    <mergeCell ref="C4:Q4"/>
    <mergeCell ref="C7:D7"/>
    <mergeCell ref="K7:K8"/>
    <mergeCell ref="C3:Q3"/>
    <mergeCell ref="L7:N7"/>
    <mergeCell ref="O7:Q7"/>
    <mergeCell ref="E7:E8"/>
    <mergeCell ref="F7:F8"/>
    <mergeCell ref="G7:G8"/>
    <mergeCell ref="I7:I8"/>
    <mergeCell ref="J7:J8"/>
    <mergeCell ref="H7:H8"/>
    <mergeCell ref="H6:Q6"/>
    <mergeCell ref="H10:H11"/>
    <mergeCell ref="E18:E19"/>
    <mergeCell ref="F20:F22"/>
    <mergeCell ref="F25:F28"/>
    <mergeCell ref="H30:H31"/>
    <mergeCell ref="C6:G6"/>
    <mergeCell ref="C56:C59"/>
    <mergeCell ref="D56:D59"/>
    <mergeCell ref="F57:F58"/>
    <mergeCell ref="C9:C15"/>
    <mergeCell ref="D9:D15"/>
    <mergeCell ref="C16:C22"/>
    <mergeCell ref="D16:D22"/>
    <mergeCell ref="E13:E15"/>
    <mergeCell ref="E36:E38"/>
    <mergeCell ref="E29:E31"/>
    <mergeCell ref="E32:E35"/>
    <mergeCell ref="E16:E17"/>
    <mergeCell ref="F13:F15"/>
    <mergeCell ref="F32:F35"/>
    <mergeCell ref="C23:C31"/>
    <mergeCell ref="D23:D31"/>
    <mergeCell ref="C32:C48"/>
    <mergeCell ref="D32:D48"/>
    <mergeCell ref="E49:E55"/>
    <mergeCell ref="F49:F55"/>
    <mergeCell ref="C49:C55"/>
    <mergeCell ref="D49:D55"/>
    <mergeCell ref="F39:F42"/>
  </mergeCells>
  <conditionalFormatting sqref="N9:N10 Q10 N25:N34 Q25:Q34 N39:N45 Q39:Q57 N47:N57">
    <cfRule type="cellIs" dxfId="11" priority="13" stopIfTrue="1" operator="greaterThanOrEqual">
      <formula>80.01%</formula>
    </cfRule>
    <cfRule type="cellIs" dxfId="10" priority="14" stopIfTrue="1" operator="between">
      <formula>0.501</formula>
      <formula>0.8</formula>
    </cfRule>
    <cfRule type="cellIs" dxfId="9" priority="15" stopIfTrue="1" operator="lessThanOrEqual">
      <formula>0.5</formula>
    </cfRule>
  </conditionalFormatting>
  <conditionalFormatting sqref="Q9">
    <cfRule type="cellIs" dxfId="8" priority="10" stopIfTrue="1" operator="greaterThanOrEqual">
      <formula>80.01%</formula>
    </cfRule>
    <cfRule type="cellIs" dxfId="7" priority="11" stopIfTrue="1" operator="between">
      <formula>0.501</formula>
      <formula>0.8</formula>
    </cfRule>
    <cfRule type="cellIs" dxfId="6" priority="12" stopIfTrue="1" operator="lessThanOrEqual">
      <formula>0.5</formula>
    </cfRule>
  </conditionalFormatting>
  <conditionalFormatting sqref="N12 N23:N24 N59 N35:N36 N16">
    <cfRule type="cellIs" dxfId="5" priority="7" stopIfTrue="1" operator="greaterThanOrEqual">
      <formula>80.01%</formula>
    </cfRule>
    <cfRule type="cellIs" dxfId="4" priority="8" stopIfTrue="1" operator="between">
      <formula>0.501</formula>
      <formula>0.8</formula>
    </cfRule>
    <cfRule type="cellIs" dxfId="3" priority="9" stopIfTrue="1" operator="lessThanOrEqual">
      <formula>0.5</formula>
    </cfRule>
  </conditionalFormatting>
  <conditionalFormatting sqref="Q12 Q23:Q24 Q59 Q35:Q36 Q16">
    <cfRule type="cellIs" dxfId="2" priority="1" stopIfTrue="1" operator="greaterThanOrEqual">
      <formula>80.01%</formula>
    </cfRule>
    <cfRule type="cellIs" dxfId="1" priority="2" stopIfTrue="1" operator="between">
      <formula>0.501</formula>
      <formula>0.8</formula>
    </cfRule>
    <cfRule type="cellIs" dxfId="0" priority="3" stopIfTrue="1" operator="lessThanOrEqual">
      <formula>0.5</formula>
    </cfRule>
  </conditionalFormatting>
  <pageMargins left="0.27559055118110237" right="0.19685039370078741" top="0.59055118110236227" bottom="0.19685039370078741" header="0.31496062992125984" footer="0"/>
  <pageSetup paperSize="11" scale="15" orientation="portrait" r:id="rId1"/>
  <headerFooter alignWithMargins="0">
    <oddFooter>Página &amp;P de &amp;F</oddFooter>
  </headerFooter>
  <rowBreaks count="1" manualBreakCount="1">
    <brk id="48" max="17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8D733-B7BF-4611-96B9-5C27681E3BA5}">
  <dimension ref="B3:F10"/>
  <sheetViews>
    <sheetView zoomScale="130" zoomScaleNormal="130" workbookViewId="0">
      <selection activeCell="C12" sqref="C12"/>
    </sheetView>
  </sheetViews>
  <sheetFormatPr baseColWidth="10" defaultRowHeight="15" x14ac:dyDescent="0.25"/>
  <cols>
    <col min="1" max="1" width="11.42578125" customWidth="1"/>
    <col min="2" max="2" width="0.42578125" customWidth="1"/>
    <col min="3" max="3" width="19.85546875" customWidth="1"/>
    <col min="4" max="4" width="21.5703125" customWidth="1"/>
    <col min="5" max="5" width="12.28515625" customWidth="1"/>
    <col min="6" max="6" width="0.42578125" customWidth="1"/>
  </cols>
  <sheetData>
    <row r="3" spans="2:6" x14ac:dyDescent="0.25">
      <c r="F3" s="66"/>
    </row>
    <row r="4" spans="2:6" x14ac:dyDescent="0.25">
      <c r="B4" s="66"/>
      <c r="C4" s="66"/>
      <c r="D4" s="66"/>
      <c r="E4" s="66"/>
      <c r="F4" s="66"/>
    </row>
    <row r="5" spans="2:6" ht="2.25" customHeight="1" x14ac:dyDescent="0.25">
      <c r="B5" s="66"/>
      <c r="C5" s="66"/>
      <c r="D5" s="66"/>
      <c r="E5" s="66"/>
      <c r="F5" s="66"/>
    </row>
    <row r="6" spans="2:6" ht="31.5" customHeight="1" x14ac:dyDescent="0.25">
      <c r="B6" s="66"/>
      <c r="C6" s="67" t="s">
        <v>167</v>
      </c>
      <c r="D6" s="68" t="s">
        <v>168</v>
      </c>
      <c r="E6" s="68" t="s">
        <v>169</v>
      </c>
      <c r="F6" s="66"/>
    </row>
    <row r="7" spans="2:6" ht="19.5" customHeight="1" x14ac:dyDescent="0.25">
      <c r="B7" s="66"/>
      <c r="C7" s="69" t="s">
        <v>170</v>
      </c>
      <c r="D7" s="70" t="s">
        <v>173</v>
      </c>
      <c r="E7" s="69" t="s">
        <v>176</v>
      </c>
      <c r="F7" s="66"/>
    </row>
    <row r="8" spans="2:6" ht="19.5" customHeight="1" x14ac:dyDescent="0.25">
      <c r="B8" s="66"/>
      <c r="C8" s="69" t="s">
        <v>171</v>
      </c>
      <c r="D8" s="71" t="s">
        <v>174</v>
      </c>
      <c r="E8" s="69" t="s">
        <v>177</v>
      </c>
      <c r="F8" s="66"/>
    </row>
    <row r="9" spans="2:6" ht="19.5" customHeight="1" x14ac:dyDescent="0.25">
      <c r="B9" s="66"/>
      <c r="C9" s="69" t="s">
        <v>172</v>
      </c>
      <c r="D9" s="72" t="s">
        <v>175</v>
      </c>
      <c r="E9" s="69" t="s">
        <v>178</v>
      </c>
      <c r="F9" s="66"/>
    </row>
    <row r="10" spans="2:6" ht="2.25" customHeight="1" x14ac:dyDescent="0.25">
      <c r="B10" s="66"/>
      <c r="C10" s="66"/>
      <c r="D10" s="66"/>
      <c r="E10" s="66"/>
      <c r="F10" s="6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Matriz OE segmto oct-dic</vt:lpstr>
      <vt:lpstr>Hoja1</vt:lpstr>
      <vt:lpstr>'Matriz OE segmto oct-dic'!Área_de_impresión</vt:lpstr>
      <vt:lpstr>'Matriz OE segmto oct-dic'!Títulos_a_imprimir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I. Serrano Quintanilla</dc:creator>
  <cp:lastModifiedBy>Julio Serrano </cp:lastModifiedBy>
  <cp:lastPrinted>2020-07-09T14:34:39Z</cp:lastPrinted>
  <dcterms:created xsi:type="dcterms:W3CDTF">2017-02-27T16:12:50Z</dcterms:created>
  <dcterms:modified xsi:type="dcterms:W3CDTF">2020-07-14T21:06:13Z</dcterms:modified>
</cp:coreProperties>
</file>