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0695"/>
  </bookViews>
  <sheets>
    <sheet name="Resultados  POA 2016" sheetId="1" r:id="rId1"/>
  </sheets>
  <definedNames>
    <definedName name="_xlnm._FilterDatabase" localSheetId="0" hidden="1">'Resultados  POA 2016'!$G$6:$I$54</definedName>
    <definedName name="_xlnm.Print_Area" localSheetId="0">'Resultados  POA 2016'!$A$1:$Q$58</definedName>
    <definedName name="_xlnm.Print_Titles" localSheetId="0">'Resultados  POA 2016'!$2:$7</definedName>
  </definedName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6" i="1"/>
  <c r="P55"/>
  <c r="P54"/>
  <c r="P53"/>
  <c r="P52"/>
  <c r="P51"/>
  <c r="P50"/>
  <c r="P48"/>
  <c r="P47"/>
  <c r="P46"/>
  <c r="X45"/>
  <c r="Y45" s="1"/>
  <c r="W45"/>
  <c r="P45"/>
  <c r="P44"/>
  <c r="P43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P19"/>
  <c r="P18"/>
  <c r="P17"/>
  <c r="P16"/>
  <c r="P15"/>
  <c r="P14"/>
  <c r="P13"/>
  <c r="P12"/>
  <c r="P10"/>
  <c r="P9"/>
  <c r="P8"/>
  <c r="Z45" l="1"/>
</calcChain>
</file>

<file path=xl/sharedStrings.xml><?xml version="1.0" encoding="utf-8"?>
<sst xmlns="http://schemas.openxmlformats.org/spreadsheetml/2006/main" count="256" uniqueCount="228">
  <si>
    <t>INFORME CONSOLIDADO DE SEGUIMIENTO A OBJETIVOS E INDICADORES ESTRATÉGICOS, AÑO  2016</t>
  </si>
  <si>
    <t>OBJETIVOS ESTRATÉGICOS  INSTITUCIONALES</t>
  </si>
  <si>
    <t>OBJETIVOS ESTRATÉGICOS POR UNIDAD ORGANIZATIVA</t>
  </si>
  <si>
    <t>Objetivo PQD</t>
  </si>
  <si>
    <t>Objetivos Institucionales</t>
  </si>
  <si>
    <t>Perspectiva</t>
  </si>
  <si>
    <t xml:space="preserve"> Objetivos Estratégicos</t>
  </si>
  <si>
    <t>Indicadores</t>
  </si>
  <si>
    <t>Unidad de Medida</t>
  </si>
  <si>
    <t>Resultado Acumulado de: 
Enero - Diciembre 2016</t>
  </si>
  <si>
    <t>CÓD.</t>
  </si>
  <si>
    <t>Nombre</t>
  </si>
  <si>
    <t>Nombre de los Objetivos Estratégicos</t>
  </si>
  <si>
    <t>Nombre del Indicador</t>
  </si>
  <si>
    <t>Código</t>
  </si>
  <si>
    <t xml:space="preserve">Programado </t>
  </si>
  <si>
    <t xml:space="preserve">Ejecutado </t>
  </si>
  <si>
    <t xml:space="preserve">%  de Avance </t>
  </si>
  <si>
    <t>Objetivo 5. Acelerar el tránsito hacia una sociedad equitativa e incluyente.</t>
  </si>
  <si>
    <t>Contribuir al desarrollo social del país, Expansión  comercial a nivel nacional y Diversificar e innovar en juegos de azar.</t>
  </si>
  <si>
    <t>Impactos Institucionales y Sociales  (35%)</t>
  </si>
  <si>
    <t>UFI-OI.0101</t>
  </si>
  <si>
    <t>Utilidades generadas por LOTRA</t>
  </si>
  <si>
    <t>US$</t>
  </si>
  <si>
    <t>UFI-OI.0102</t>
  </si>
  <si>
    <t>Utilidades generadas por LOTIN</t>
  </si>
  <si>
    <t>ROS (Rentabilidad sobre las ventas)</t>
  </si>
  <si>
    <t>UFI-0101</t>
  </si>
  <si>
    <t>Rentabilidad sobre la disponibilidad</t>
  </si>
  <si>
    <t>ROA (Utilidad sobre activo total)</t>
  </si>
  <si>
    <t>Ahorro en costos operativos</t>
  </si>
  <si>
    <t>AIN-0101</t>
  </si>
  <si>
    <t>Número de exámenes de auditoria realizados</t>
  </si>
  <si>
    <t>Exámenes realizados</t>
  </si>
  <si>
    <t>GAD-0101</t>
  </si>
  <si>
    <t>Documento del  Plan</t>
  </si>
  <si>
    <t>Documento autorizado</t>
  </si>
  <si>
    <t xml:space="preserve"> </t>
  </si>
  <si>
    <t>GOT-0301</t>
  </si>
  <si>
    <t>Número de instituciones beneficiadas</t>
  </si>
  <si>
    <t>Número de personas beneficiadas</t>
  </si>
  <si>
    <t>GOT-0302</t>
  </si>
  <si>
    <t>Número de beneficiarios</t>
  </si>
  <si>
    <t>Clientes (25%)</t>
  </si>
  <si>
    <t>GCO-0301</t>
  </si>
  <si>
    <t>Documento</t>
  </si>
  <si>
    <t>GCO-0401</t>
  </si>
  <si>
    <t>Promociones implementadas</t>
  </si>
  <si>
    <t>Porcentaje de avance en el desarrollo de cultura de juego</t>
  </si>
  <si>
    <t>GCO-0402</t>
  </si>
  <si>
    <t>GCO-0601</t>
  </si>
  <si>
    <t>Número de Estudios y sondeos  realizados</t>
  </si>
  <si>
    <t>Estudios y sondeos de Mercados ejecutados</t>
  </si>
  <si>
    <t>Número de consumidores potenciales convertidos a consumidor final</t>
  </si>
  <si>
    <t>Identificar el mercado potencial y  real de la LNB</t>
  </si>
  <si>
    <t>GCO-1401</t>
  </si>
  <si>
    <t>Estudio del mercado de clientes de la LNB</t>
  </si>
  <si>
    <t>Procesos Internos (20%)</t>
  </si>
  <si>
    <t>Nivel de avance de la aprobación de las reformas del marco legal</t>
  </si>
  <si>
    <t>UTL-0101</t>
  </si>
  <si>
    <t>% de Avance</t>
  </si>
  <si>
    <t>Lograr la certificación internacional de la LNB</t>
  </si>
  <si>
    <t>UPE-0101</t>
  </si>
  <si>
    <t>Porcentaje de avance en el proceso de certificación</t>
  </si>
  <si>
    <t>% de avance</t>
  </si>
  <si>
    <t>UPE-0201</t>
  </si>
  <si>
    <t>Porcentaje de incrementos en ventas de productos de lotería</t>
  </si>
  <si>
    <t>Lograr la rentabilidad de los productos de Lotería</t>
  </si>
  <si>
    <t>GCO-0701</t>
  </si>
  <si>
    <t>% de cumplimiento de venta</t>
  </si>
  <si>
    <t>GCO-0702</t>
  </si>
  <si>
    <t>Porcentaje de  venta de libretas (100%) en tiempo máximo de 3 meses</t>
  </si>
  <si>
    <t>GCO-0801</t>
  </si>
  <si>
    <t>Número de activaciones ejecutadas</t>
  </si>
  <si>
    <t>Establecer asignación de cuotas para agencias</t>
  </si>
  <si>
    <t>GCO-0901</t>
  </si>
  <si>
    <t xml:space="preserve">% de cumplimiento de cuotas </t>
  </si>
  <si>
    <t>Porcentaje</t>
  </si>
  <si>
    <t>GCO-1001</t>
  </si>
  <si>
    <t xml:space="preserve">Número de acciones </t>
  </si>
  <si>
    <t>Número</t>
  </si>
  <si>
    <t>Elaborar propuesta de normativa integral para la Administración de los créditos</t>
  </si>
  <si>
    <t>GOT-0401</t>
  </si>
  <si>
    <t>Normativa de crédito</t>
  </si>
  <si>
    <t>Normativa aprobada</t>
  </si>
  <si>
    <t xml:space="preserve">
Porcentaje de efectividad de los nuevos juegos lanzados e innovados</t>
  </si>
  <si>
    <t>GCO-0101</t>
  </si>
  <si>
    <t>Nuevo  Juego autorizado</t>
  </si>
  <si>
    <t>GCO-0201</t>
  </si>
  <si>
    <t>Mejora implementada</t>
  </si>
  <si>
    <t>GCO-0202</t>
  </si>
  <si>
    <t>Número de Canales  Aprobados</t>
  </si>
  <si>
    <t>Incrementar la fuerza de ventas.</t>
  </si>
  <si>
    <t>GCO-1102</t>
  </si>
  <si>
    <t>Número de nuevos Canales abiertos</t>
  </si>
  <si>
    <t>Nuevos Canales</t>
  </si>
  <si>
    <t>Número de  nuevos  puntos de ventas aperturados</t>
  </si>
  <si>
    <t>GCO-1103</t>
  </si>
  <si>
    <t>Número de Nuevos puntos de venta abiertos</t>
  </si>
  <si>
    <t>Nuevos Puntos de ventas</t>
  </si>
  <si>
    <t>Número de nuevos agentes vendedores reclutados</t>
  </si>
  <si>
    <t>GCO-1101</t>
  </si>
  <si>
    <t>Número de nuevos agentes vendedores inscritos</t>
  </si>
  <si>
    <t xml:space="preserve"> Agentes Vendedores</t>
  </si>
  <si>
    <t>Número de Agencias  Aprobados</t>
  </si>
  <si>
    <t xml:space="preserve">Ampliar la cobertura de puntos de venta en todo el país </t>
  </si>
  <si>
    <t>GCO-1201</t>
  </si>
  <si>
    <t xml:space="preserve">Nuevas agencias inauguradas en el 2016 </t>
  </si>
  <si>
    <t>Agencia aperturadas</t>
  </si>
  <si>
    <t>Sostenimiento de Canales existentes</t>
  </si>
  <si>
    <t>GCO-1302</t>
  </si>
  <si>
    <t>Número de acciones realizadas a canales</t>
  </si>
  <si>
    <t>Acciones realizadas</t>
  </si>
  <si>
    <t>Sostenimiento de  puntos de ventas aperturados</t>
  </si>
  <si>
    <t>GCO-1301</t>
  </si>
  <si>
    <t>Número de acciones realizadas a Vendedores</t>
  </si>
  <si>
    <t>GCO-1303</t>
  </si>
  <si>
    <t>Número de acciones puntos de venta</t>
  </si>
  <si>
    <t xml:space="preserve">Porcentaje de  aceptación de  juegos de azar </t>
  </si>
  <si>
    <t>GCO-0501</t>
  </si>
  <si>
    <t>Acciones implementadas</t>
  </si>
  <si>
    <t>URP-0201</t>
  </si>
  <si>
    <t>Porcentaje de avance  en la  implementación del sistema de comunicación interna y externa</t>
  </si>
  <si>
    <t>Efectividad en campañas publicitarias</t>
  </si>
  <si>
    <t>URP-0101</t>
  </si>
  <si>
    <t>Campañas Publicitaras realizadas</t>
  </si>
  <si>
    <t>URP-0102</t>
  </si>
  <si>
    <t>URP-0103</t>
  </si>
  <si>
    <t>Campañas Publicitarias realizadas</t>
  </si>
  <si>
    <t>Modernización de los sistemas informáticos de la LNB</t>
  </si>
  <si>
    <t>Grado de avance en la actualización del equipo</t>
  </si>
  <si>
    <t>GOT-0201</t>
  </si>
  <si>
    <t>Grado de avance en migración del servidor de aplicaciones</t>
  </si>
  <si>
    <t>GOT-0202</t>
  </si>
  <si>
    <t>Grado de avance en la actualización del Software</t>
  </si>
  <si>
    <t xml:space="preserve">Mantener en operación el  sistema informáticos  de la LNB </t>
  </si>
  <si>
    <t>GOT-0101</t>
  </si>
  <si>
    <t>% de tiempo de caída del sistema comercial.</t>
  </si>
  <si>
    <t>GOT-0102</t>
  </si>
  <si>
    <t>Cantidad de horas</t>
  </si>
  <si>
    <t>GOT-0103</t>
  </si>
  <si>
    <t>Efectividad contra  intentos de intrusión a los sistemas de la LNB.</t>
  </si>
  <si>
    <t>GOT-0104</t>
  </si>
  <si>
    <t>Aprendizaje y Desarrollo del 
Recurso Humano (20%)</t>
  </si>
  <si>
    <t xml:space="preserve">Ejecutar un Plan de Capacitación Continua e Inclusiva </t>
  </si>
  <si>
    <t>GRH-0101</t>
  </si>
  <si>
    <t>% de efectividad de las capacitaciones</t>
  </si>
  <si>
    <t xml:space="preserve">Ejecutar un plan de acciones orientadas a llevar a un 70%, el Índice de satisfacción  interno respecto a la práctica de Valores y el clima laboral </t>
  </si>
  <si>
    <t>GRH-0201</t>
  </si>
  <si>
    <t xml:space="preserve">Índice de Satisfacción </t>
  </si>
  <si>
    <t xml:space="preserve">% de satisfacción </t>
  </si>
  <si>
    <t xml:space="preserve">Desarrollar acciones  para dar a conocer  y motivar a los empleados  en la industria de juegos </t>
  </si>
  <si>
    <t>GCO-1501</t>
  </si>
  <si>
    <t>Número de acciones realizadas</t>
  </si>
  <si>
    <t>Número de acciones  realizadas</t>
  </si>
  <si>
    <t>GRH-0301</t>
  </si>
  <si>
    <t>Número de  acciones realizadas</t>
  </si>
  <si>
    <t xml:space="preserve">Incrementar las utilidades de operación de forma sostenible </t>
  </si>
  <si>
    <t>Incrementar el aporte y la cobertura a la contribución social al Estado</t>
  </si>
  <si>
    <t xml:space="preserve">Acercar los productos de la lotería al consumidor final </t>
  </si>
  <si>
    <t>Número de personas beneficiadas con el programa en el 2016</t>
  </si>
  <si>
    <t>Aportar al desarrollo social a través del programa de Lotería en Acción</t>
  </si>
  <si>
    <t>Implementar mecanismos  de investigación  para medir la satisfacción de los clientes sobre el acceso a los productos</t>
  </si>
  <si>
    <t>Diseñar Plan de promociones para vendedores y consumidor final para incrementar las ventas</t>
  </si>
  <si>
    <t>Estudios realizados</t>
  </si>
  <si>
    <t>Número de promociones implementadas para Vendedores</t>
  </si>
  <si>
    <t>Número de promociones implementadas a consumidor final</t>
  </si>
  <si>
    <t>Desarrollar estudios  y sondeos de mercado</t>
  </si>
  <si>
    <t>Sistematizar el Seguimiento y evaluación de los planes institucionales</t>
  </si>
  <si>
    <t>Activaciones de productos en todo el territorio nacional</t>
  </si>
  <si>
    <t>Desarrollar  propuesta de nuevos juegos de Lotería</t>
  </si>
  <si>
    <t>Número de Nuevos  juegos de Lotería</t>
  </si>
  <si>
    <t>Mejoras a productos Lotería Tradicional autorizados</t>
  </si>
  <si>
    <t>Mejoras a  productos Lotería Instantánea autorizados</t>
  </si>
  <si>
    <t>Número de acciones implementadas</t>
  </si>
  <si>
    <t>Grado de avance en la implementación de una cultura de juego</t>
  </si>
  <si>
    <t>Fidelizar a los consumidores finales y desarrollar una cultura de juego</t>
  </si>
  <si>
    <t>Fidelizar nuestros vendedores, canales y puntos de venta</t>
  </si>
  <si>
    <t>Expandir la cobertura de los Productos de Lotería a nivel Nacional</t>
  </si>
  <si>
    <t>Fortalecer la imagen institucional</t>
  </si>
  <si>
    <t>Número de   Campañas Publicitarias de LOTRA lanzadas</t>
  </si>
  <si>
    <t xml:space="preserve">Número de  campañas  Publicitarias de imagen institucional realizadas    </t>
  </si>
  <si>
    <t>Número  de Campañas Publicitarias de Lotin lanzadas</t>
  </si>
  <si>
    <t>Potenciar el talento humano a través de la formación continua e inclusiva</t>
  </si>
  <si>
    <t>Porcentaje de efectividad de resultados esperados de las capacitaciones impartidas</t>
  </si>
  <si>
    <t>Ejecutar un programa de actividades orientadas a desarrollar el compromiso de los empleados para con la LNB</t>
  </si>
  <si>
    <t>Desarrollar la actitud de compromiso a la institución en el personal</t>
  </si>
  <si>
    <t>Grado de avance en la cultura de industria  juego de azar</t>
  </si>
  <si>
    <t>Generar una cultura y conocimiento en la industria del juego</t>
  </si>
  <si>
    <t>Generar las condiciones necesarias para que los consumidores potenciales se conviertan en consumidor final</t>
  </si>
  <si>
    <t>Posicionar en la opinión pública una imagen de credibilidad y confianza</t>
  </si>
  <si>
    <t>Motivar a los vendedores y consumidor final a la compra de los productos de Lotería y desarrollar cultura de juego</t>
  </si>
  <si>
    <t>Gestionar las reformas del marco regulatorio de la LNB</t>
  </si>
  <si>
    <t>Lograr la certificación de Calidad en los juegos de Azar</t>
  </si>
  <si>
    <t>Incrementar los niveles de ventas de productos de Lotería</t>
  </si>
  <si>
    <t>Porcentaje de avance en el proceso de certificación de la LNB</t>
  </si>
  <si>
    <t>Desarrollo continuo e innovación  de juegos de azar</t>
  </si>
  <si>
    <t>Verificar el cumplimiento de la PAA  2016 de la LNB</t>
  </si>
  <si>
    <t>Elaborar plan de ahorro operativo institucional</t>
  </si>
  <si>
    <t>Administrar eficiente los recursos financieros de la LNB, cumpliendo con las normas establecidas</t>
  </si>
  <si>
    <t>Elaborar y presentar Informes Financieros</t>
  </si>
  <si>
    <t>Modernizar y diversificar los productos de Lotería existentes</t>
  </si>
  <si>
    <t>Fortalecer y fidelizar a la fuerza de ventas</t>
  </si>
  <si>
    <t>Generar acciones  para crear cultura en juegos de azar en el consumidor final</t>
  </si>
  <si>
    <t>Fortalecer  el sistema de comunicación que contribuyan a la promoción de la imagen Institucional</t>
  </si>
  <si>
    <t>Efectividad de las  campañas publicitarias que mejoren la imagen institucional y la promoción de productos de lotería</t>
  </si>
  <si>
    <t>Fortalecer la infraestructura tecnológica de la LNB</t>
  </si>
  <si>
    <t>Grado de avance en consolidación de servidores y solución de respaldo</t>
  </si>
  <si>
    <t>Número de proyectos ejecutados</t>
  </si>
  <si>
    <t>Porcentaje de avance en la implementación de valores en la institución</t>
  </si>
  <si>
    <t>Porcentaje de avance en la implantación del sistema</t>
  </si>
  <si>
    <t>Grado de avance  en gestión realizadas</t>
  </si>
  <si>
    <t>Porcentaje de Venta de billetes mayor o igual a la establecida</t>
  </si>
  <si>
    <t>Incremento de utilidades en relación al ejercicio anterior</t>
  </si>
  <si>
    <t>Administrar de forma eficiente los recursos</t>
  </si>
  <si>
    <t>Porcentaje de contribución al desarrollo social</t>
  </si>
  <si>
    <t>Porcentaje de satisfacción del cliente sobre la accesibilidad de los productos</t>
  </si>
  <si>
    <t>Número de instituciones atendidas durante el 2016</t>
  </si>
  <si>
    <t>Nivel de intención de compra</t>
  </si>
  <si>
    <t>Percepción de la imagen de los vendedores y consumidores finales</t>
  </si>
  <si>
    <t>Nivel de satisfacción de vendedores y consumidores finales</t>
  </si>
  <si>
    <t>Reformas a Ley Orgánica y Reglamento de la LNB</t>
  </si>
  <si>
    <t>Número de activaciones de productos lanzadas</t>
  </si>
  <si>
    <t>Implementar mecanismos  para mejorar  el servicio al cliente en agencias, puntos de venta y kioscos</t>
  </si>
  <si>
    <t>Tiempo máximo de recuperación</t>
  </si>
  <si>
    <t>Efectividad contra infecciones a los sistemas de la LNB</t>
  </si>
  <si>
    <t>Promover la Práctica de Valores y clima laboral</t>
  </si>
  <si>
    <t>PERÍODO QUE SE INFORMA: ENERO A DICIEMBRE DE 2016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</si>
</sst>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&quot;$&quot;* #,##0.0_);_(&quot;$&quot;* \(#,##0.0\);_(&quot;$&quot;* &quot;-&quot;??_);_(@_)"/>
    <numFmt numFmtId="166" formatCode="0.0%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7"/>
      <name val="Calibri"/>
      <family val="2"/>
    </font>
    <font>
      <b/>
      <sz val="22"/>
      <name val="Arial"/>
      <family val="2"/>
    </font>
    <font>
      <b/>
      <sz val="16"/>
      <name val="Calibri"/>
      <family val="2"/>
    </font>
    <font>
      <b/>
      <sz val="11"/>
      <name val="Calibri"/>
      <family val="2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22"/>
      <name val="Calibri"/>
      <family val="2"/>
      <scheme val="minor"/>
    </font>
    <font>
      <sz val="11"/>
      <color indexed="8"/>
      <name val="Calibri"/>
      <family val="2"/>
    </font>
    <font>
      <sz val="24"/>
      <name val="Calibri"/>
      <family val="2"/>
    </font>
    <font>
      <b/>
      <sz val="24"/>
      <name val="Calibri"/>
      <family val="2"/>
    </font>
    <font>
      <sz val="20"/>
      <color theme="1"/>
      <name val="Arial"/>
      <family val="2"/>
    </font>
    <font>
      <sz val="24"/>
      <color theme="1"/>
      <name val="Arial"/>
      <family val="2"/>
    </font>
    <font>
      <sz val="16"/>
      <color theme="1"/>
      <name val="Arial"/>
      <family val="2"/>
    </font>
    <font>
      <sz val="24"/>
      <name val="Arial"/>
      <family val="2"/>
    </font>
    <font>
      <b/>
      <sz val="24"/>
      <name val="Arial"/>
      <family val="2"/>
    </font>
    <font>
      <sz val="24"/>
      <color rgb="FFFF0000"/>
      <name val="Arial"/>
      <family val="2"/>
    </font>
    <font>
      <sz val="22"/>
      <name val="Arial"/>
      <family val="2"/>
    </font>
    <font>
      <sz val="12"/>
      <name val="Calibri"/>
      <family val="2"/>
    </font>
    <font>
      <sz val="11"/>
      <color rgb="FFFF0000"/>
      <name val="Calibri"/>
      <family val="2"/>
    </font>
    <font>
      <b/>
      <sz val="24"/>
      <color theme="3" tint="-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70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horizontal="justify" vertical="center"/>
    </xf>
    <xf numFmtId="0" fontId="2" fillId="0" borderId="0" xfId="0" applyFont="1"/>
    <xf numFmtId="0" fontId="5" fillId="2" borderId="0" xfId="0" applyFont="1" applyFill="1" applyBorder="1" applyAlignment="1">
      <alignment horizontal="center" vertical="center" wrapText="1"/>
    </xf>
    <xf numFmtId="0" fontId="9" fillId="3" borderId="8" xfId="2" applyFont="1" applyFill="1" applyBorder="1" applyAlignment="1" applyProtection="1">
      <alignment horizontal="center" vertical="center" wrapText="1"/>
    </xf>
    <xf numFmtId="9" fontId="17" fillId="0" borderId="13" xfId="1" applyNumberFormat="1" applyFont="1" applyBorder="1" applyAlignment="1" applyProtection="1">
      <alignment horizontal="center" vertical="center" wrapText="1"/>
    </xf>
    <xf numFmtId="44" fontId="2" fillId="0" borderId="0" xfId="0" applyNumberFormat="1" applyFont="1"/>
    <xf numFmtId="10" fontId="17" fillId="0" borderId="13" xfId="1" applyNumberFormat="1" applyFont="1" applyBorder="1" applyAlignment="1" applyProtection="1">
      <alignment horizontal="center" vertical="center" wrapText="1"/>
    </xf>
    <xf numFmtId="166" fontId="17" fillId="0" borderId="13" xfId="1" applyNumberFormat="1" applyFont="1" applyBorder="1" applyAlignment="1" applyProtection="1">
      <alignment horizontal="center" vertical="center" wrapText="1"/>
    </xf>
    <xf numFmtId="9" fontId="2" fillId="2" borderId="0" xfId="0" applyNumberFormat="1" applyFont="1" applyFill="1"/>
    <xf numFmtId="9" fontId="19" fillId="0" borderId="0" xfId="0" applyNumberFormat="1" applyFont="1" applyFill="1" applyBorder="1" applyAlignment="1">
      <alignment horizontal="justify" vertical="center" wrapText="1"/>
    </xf>
    <xf numFmtId="166" fontId="17" fillId="0" borderId="4" xfId="1" applyNumberFormat="1" applyFont="1" applyBorder="1" applyAlignment="1" applyProtection="1">
      <alignment horizontal="center" vertical="center" wrapText="1"/>
    </xf>
    <xf numFmtId="0" fontId="20" fillId="0" borderId="0" xfId="0" applyFont="1"/>
    <xf numFmtId="0" fontId="21" fillId="2" borderId="0" xfId="0" applyFont="1" applyFill="1"/>
    <xf numFmtId="0" fontId="21" fillId="0" borderId="0" xfId="0" applyFont="1"/>
    <xf numFmtId="10" fontId="17" fillId="0" borderId="12" xfId="1" applyNumberFormat="1" applyFont="1" applyBorder="1" applyAlignment="1" applyProtection="1">
      <alignment horizontal="center" vertical="center" wrapText="1"/>
    </xf>
    <xf numFmtId="10" fontId="17" fillId="0" borderId="4" xfId="1" applyNumberFormat="1" applyFont="1" applyBorder="1" applyAlignment="1" applyProtection="1">
      <alignment horizontal="center" vertical="center" wrapText="1"/>
    </xf>
    <xf numFmtId="10" fontId="17" fillId="0" borderId="24" xfId="1" applyNumberFormat="1" applyFont="1" applyBorder="1" applyAlignment="1" applyProtection="1">
      <alignment horizontal="center" vertical="center" wrapText="1"/>
    </xf>
    <xf numFmtId="0" fontId="2" fillId="2" borderId="0" xfId="0" quotePrefix="1" applyFont="1" applyFill="1"/>
    <xf numFmtId="9" fontId="2" fillId="2" borderId="0" xfId="0" applyNumberFormat="1" applyFont="1" applyFill="1" applyBorder="1" applyAlignment="1">
      <alignment horizontal="center" vertical="top" wrapText="1"/>
    </xf>
    <xf numFmtId="10" fontId="2" fillId="2" borderId="0" xfId="1" applyNumberFormat="1" applyFont="1" applyFill="1"/>
    <xf numFmtId="0" fontId="3" fillId="0" borderId="0" xfId="0" applyFont="1"/>
    <xf numFmtId="0" fontId="2" fillId="0" borderId="0" xfId="0" applyFont="1" applyAlignment="1">
      <alignment horizontal="justify" vertical="center"/>
    </xf>
    <xf numFmtId="0" fontId="8" fillId="3" borderId="5" xfId="0" applyFont="1" applyFill="1" applyBorder="1" applyAlignment="1" applyProtection="1">
      <alignment vertical="center" wrapText="1"/>
    </xf>
    <xf numFmtId="0" fontId="8" fillId="3" borderId="7" xfId="0" applyFont="1" applyFill="1" applyBorder="1" applyAlignment="1" applyProtection="1">
      <alignment vertical="center" wrapText="1"/>
    </xf>
    <xf numFmtId="0" fontId="8" fillId="3" borderId="8" xfId="0" applyFont="1" applyFill="1" applyBorder="1" applyAlignment="1" applyProtection="1">
      <alignment vertical="center" wrapText="1"/>
    </xf>
    <xf numFmtId="0" fontId="8" fillId="3" borderId="1" xfId="0" applyFont="1" applyFill="1" applyBorder="1" applyAlignment="1" applyProtection="1">
      <alignment vertical="center" wrapText="1"/>
    </xf>
    <xf numFmtId="0" fontId="8" fillId="3" borderId="3" xfId="0" applyFont="1" applyFill="1" applyBorder="1" applyAlignment="1" applyProtection="1">
      <alignment vertical="center" wrapText="1"/>
    </xf>
    <xf numFmtId="0" fontId="7" fillId="3" borderId="8" xfId="0" applyFont="1" applyFill="1" applyBorder="1" applyAlignment="1" applyProtection="1">
      <alignment horizontal="center" vertical="center" wrapText="1"/>
    </xf>
    <xf numFmtId="0" fontId="8" fillId="3" borderId="8" xfId="0" applyFont="1" applyFill="1" applyBorder="1" applyAlignment="1" applyProtection="1">
      <alignment horizontal="center" vertical="center" wrapText="1"/>
    </xf>
    <xf numFmtId="0" fontId="8" fillId="3" borderId="5" xfId="0" applyFont="1" applyFill="1" applyBorder="1" applyAlignment="1" applyProtection="1">
      <alignment horizontal="center" vertical="center" wrapText="1"/>
    </xf>
    <xf numFmtId="9" fontId="15" fillId="0" borderId="8" xfId="0" applyNumberFormat="1" applyFont="1" applyFill="1" applyBorder="1" applyAlignment="1" applyProtection="1">
      <alignment horizontal="center" vertical="center" wrapText="1"/>
    </xf>
    <xf numFmtId="9" fontId="14" fillId="0" borderId="8" xfId="0" applyNumberFormat="1" applyFont="1" applyFill="1" applyBorder="1" applyAlignment="1" applyProtection="1">
      <alignment horizontal="justify" vertical="center" wrapText="1"/>
    </xf>
    <xf numFmtId="9" fontId="14" fillId="0" borderId="8" xfId="0" applyNumberFormat="1" applyFont="1" applyFill="1" applyBorder="1" applyAlignment="1" applyProtection="1">
      <alignment horizontal="center" vertical="center" wrapText="1"/>
    </xf>
    <xf numFmtId="44" fontId="16" fillId="0" borderId="8" xfId="0" applyNumberFormat="1" applyFont="1" applyFill="1" applyBorder="1" applyAlignment="1" applyProtection="1">
      <alignment horizontal="center" vertical="center" wrapText="1"/>
    </xf>
    <xf numFmtId="164" fontId="16" fillId="0" borderId="8" xfId="0" applyNumberFormat="1" applyFont="1" applyFill="1" applyBorder="1" applyAlignment="1" applyProtection="1">
      <alignment horizontal="center" vertical="center" wrapText="1"/>
    </xf>
    <xf numFmtId="165" fontId="18" fillId="0" borderId="8" xfId="0" applyNumberFormat="1" applyFont="1" applyFill="1" applyBorder="1" applyAlignment="1" applyProtection="1">
      <alignment horizontal="center" vertical="center" wrapText="1"/>
    </xf>
    <xf numFmtId="0" fontId="14" fillId="0" borderId="4" xfId="0" applyFont="1" applyFill="1" applyBorder="1" applyAlignment="1" applyProtection="1">
      <alignment horizontal="justify" vertical="center" wrapText="1"/>
    </xf>
    <xf numFmtId="0" fontId="14" fillId="0" borderId="8" xfId="0" applyFont="1" applyFill="1" applyBorder="1" applyAlignment="1" applyProtection="1">
      <alignment horizontal="justify" vertical="center" wrapText="1"/>
    </xf>
    <xf numFmtId="1" fontId="17" fillId="0" borderId="8" xfId="0" applyNumberFormat="1" applyFont="1" applyFill="1" applyBorder="1" applyAlignment="1" applyProtection="1">
      <alignment horizontal="center" vertical="center" wrapText="1"/>
    </xf>
    <xf numFmtId="9" fontId="14" fillId="0" borderId="4" xfId="0" applyNumberFormat="1" applyFont="1" applyFill="1" applyBorder="1" applyAlignment="1" applyProtection="1">
      <alignment horizontal="justify" vertical="center" wrapText="1"/>
    </xf>
    <xf numFmtId="9" fontId="15" fillId="0" borderId="4" xfId="0" applyNumberFormat="1" applyFont="1" applyFill="1" applyBorder="1" applyAlignment="1" applyProtection="1">
      <alignment horizontal="center" vertical="center" wrapText="1"/>
    </xf>
    <xf numFmtId="9" fontId="14" fillId="0" borderId="4" xfId="0" applyNumberFormat="1" applyFont="1" applyFill="1" applyBorder="1" applyAlignment="1" applyProtection="1">
      <alignment horizontal="center" vertical="center" wrapText="1"/>
    </xf>
    <xf numFmtId="1" fontId="17" fillId="0" borderId="4" xfId="0" applyNumberFormat="1" applyFont="1" applyFill="1" applyBorder="1" applyAlignment="1" applyProtection="1">
      <alignment horizontal="center" vertical="center" wrapText="1"/>
    </xf>
    <xf numFmtId="3" fontId="17" fillId="0" borderId="4" xfId="0" applyNumberFormat="1" applyFont="1" applyFill="1" applyBorder="1" applyAlignment="1" applyProtection="1">
      <alignment horizontal="center" vertical="center" wrapText="1"/>
    </xf>
    <xf numFmtId="0" fontId="13" fillId="0" borderId="8" xfId="0" applyFont="1" applyFill="1" applyBorder="1" applyAlignment="1" applyProtection="1">
      <alignment horizontal="center" vertical="center"/>
    </xf>
    <xf numFmtId="0" fontId="14" fillId="0" borderId="8" xfId="0" applyFont="1" applyFill="1" applyBorder="1" applyAlignment="1" applyProtection="1">
      <alignment vertical="center" wrapText="1"/>
    </xf>
    <xf numFmtId="0" fontId="13" fillId="0" borderId="14" xfId="0" applyFont="1" applyFill="1" applyBorder="1" applyAlignment="1" applyProtection="1">
      <alignment horizontal="center" vertical="center"/>
    </xf>
    <xf numFmtId="0" fontId="14" fillId="0" borderId="14" xfId="0" applyFont="1" applyFill="1" applyBorder="1" applyAlignment="1" applyProtection="1">
      <alignment horizontal="justify" vertical="center" wrapText="1"/>
    </xf>
    <xf numFmtId="0" fontId="14" fillId="0" borderId="9" xfId="0" applyFont="1" applyFill="1" applyBorder="1" applyAlignment="1" applyProtection="1">
      <alignment horizontal="justify" vertical="center" wrapText="1"/>
    </xf>
    <xf numFmtId="9" fontId="17" fillId="0" borderId="8" xfId="0" applyNumberFormat="1" applyFont="1" applyFill="1" applyBorder="1" applyAlignment="1" applyProtection="1">
      <alignment horizontal="center" vertical="center" wrapText="1"/>
    </xf>
    <xf numFmtId="9" fontId="14" fillId="2" borderId="8" xfId="0" applyNumberFormat="1" applyFont="1" applyFill="1" applyBorder="1" applyAlignment="1" applyProtection="1">
      <alignment horizontal="justify" vertical="center" wrapText="1"/>
    </xf>
    <xf numFmtId="9" fontId="15" fillId="2" borderId="8" xfId="0" applyNumberFormat="1" applyFont="1" applyFill="1" applyBorder="1" applyAlignment="1" applyProtection="1">
      <alignment horizontal="center" vertical="center" wrapText="1"/>
    </xf>
    <xf numFmtId="9" fontId="14" fillId="2" borderId="8" xfId="0" applyNumberFormat="1" applyFont="1" applyFill="1" applyBorder="1" applyAlignment="1" applyProtection="1">
      <alignment horizontal="center" vertical="center" wrapText="1"/>
    </xf>
    <xf numFmtId="9" fontId="17" fillId="2" borderId="8" xfId="0" applyNumberFormat="1" applyFont="1" applyFill="1" applyBorder="1" applyAlignment="1" applyProtection="1">
      <alignment horizontal="center" vertical="center" wrapText="1"/>
    </xf>
    <xf numFmtId="166" fontId="17" fillId="2" borderId="8" xfId="0" applyNumberFormat="1" applyFont="1" applyFill="1" applyBorder="1" applyAlignment="1" applyProtection="1">
      <alignment horizontal="center" vertical="center" wrapText="1"/>
    </xf>
    <xf numFmtId="10" fontId="17" fillId="2" borderId="8" xfId="0" applyNumberFormat="1" applyFont="1" applyFill="1" applyBorder="1" applyAlignment="1" applyProtection="1">
      <alignment horizontal="center" vertical="center" wrapText="1"/>
    </xf>
    <xf numFmtId="10" fontId="17" fillId="0" borderId="8" xfId="0" applyNumberFormat="1" applyFont="1" applyFill="1" applyBorder="1" applyAlignment="1" applyProtection="1">
      <alignment horizontal="center" vertical="center" wrapText="1"/>
    </xf>
    <xf numFmtId="9" fontId="14" fillId="0" borderId="4" xfId="0" applyNumberFormat="1" applyFont="1" applyFill="1" applyBorder="1" applyAlignment="1" applyProtection="1">
      <alignment vertical="center" wrapText="1"/>
    </xf>
    <xf numFmtId="9" fontId="15" fillId="0" borderId="9" xfId="0" applyNumberFormat="1" applyFont="1" applyFill="1" applyBorder="1" applyAlignment="1" applyProtection="1">
      <alignment horizontal="center" vertical="center" wrapText="1"/>
    </xf>
    <xf numFmtId="9" fontId="14" fillId="0" borderId="9" xfId="0" applyNumberFormat="1" applyFont="1" applyFill="1" applyBorder="1" applyAlignment="1" applyProtection="1">
      <alignment horizontal="justify" vertical="center" wrapText="1"/>
    </xf>
    <xf numFmtId="9" fontId="14" fillId="0" borderId="9" xfId="0" applyNumberFormat="1" applyFont="1" applyFill="1" applyBorder="1" applyAlignment="1" applyProtection="1">
      <alignment horizontal="center" vertical="center" wrapText="1"/>
    </xf>
    <xf numFmtId="1" fontId="17" fillId="0" borderId="9" xfId="0" applyNumberFormat="1" applyFont="1" applyFill="1" applyBorder="1" applyAlignment="1" applyProtection="1">
      <alignment horizontal="center" vertical="center" wrapText="1"/>
    </xf>
    <xf numFmtId="9" fontId="14" fillId="0" borderId="14" xfId="0" applyNumberFormat="1" applyFont="1" applyFill="1" applyBorder="1" applyAlignment="1" applyProtection="1">
      <alignment horizontal="center" vertical="center" wrapText="1"/>
    </xf>
    <xf numFmtId="1" fontId="17" fillId="0" borderId="14" xfId="0" applyNumberFormat="1" applyFont="1" applyFill="1" applyBorder="1" applyAlignment="1" applyProtection="1">
      <alignment horizontal="center" vertical="center" wrapText="1"/>
    </xf>
    <xf numFmtId="0" fontId="14" fillId="0" borderId="4" xfId="0" applyFont="1" applyFill="1" applyBorder="1" applyAlignment="1" applyProtection="1">
      <alignment vertical="center" wrapText="1"/>
    </xf>
    <xf numFmtId="9" fontId="14" fillId="2" borderId="4" xfId="0" applyNumberFormat="1" applyFont="1" applyFill="1" applyBorder="1" applyAlignment="1" applyProtection="1">
      <alignment horizontal="justify" vertical="center" wrapText="1"/>
    </xf>
    <xf numFmtId="9" fontId="14" fillId="2" borderId="4" xfId="0" applyNumberFormat="1" applyFont="1" applyFill="1" applyBorder="1" applyAlignment="1" applyProtection="1">
      <alignment horizontal="center" vertical="center" wrapText="1"/>
    </xf>
    <xf numFmtId="1" fontId="17" fillId="2" borderId="4" xfId="0" applyNumberFormat="1" applyFont="1" applyFill="1" applyBorder="1" applyAlignment="1" applyProtection="1">
      <alignment horizontal="center" vertical="center" wrapText="1"/>
    </xf>
    <xf numFmtId="9" fontId="22" fillId="0" borderId="9" xfId="0" applyNumberFormat="1" applyFont="1" applyFill="1" applyBorder="1" applyAlignment="1" applyProtection="1">
      <alignment horizontal="center" vertical="center" wrapText="1"/>
    </xf>
    <xf numFmtId="9" fontId="22" fillId="0" borderId="8" xfId="0" applyNumberFormat="1" applyFont="1" applyFill="1" applyBorder="1" applyAlignment="1" applyProtection="1">
      <alignment horizontal="center" vertical="center" wrapText="1"/>
    </xf>
    <xf numFmtId="9" fontId="15" fillId="0" borderId="14" xfId="0" applyNumberFormat="1" applyFont="1" applyFill="1" applyBorder="1" applyAlignment="1" applyProtection="1">
      <alignment horizontal="center" vertical="center" wrapText="1"/>
    </xf>
    <xf numFmtId="9" fontId="14" fillId="0" borderId="14" xfId="0" applyNumberFormat="1" applyFont="1" applyFill="1" applyBorder="1" applyAlignment="1" applyProtection="1">
      <alignment horizontal="justify" vertical="center" wrapText="1"/>
    </xf>
    <xf numFmtId="9" fontId="17" fillId="0" borderId="14" xfId="0" applyNumberFormat="1" applyFont="1" applyFill="1" applyBorder="1" applyAlignment="1" applyProtection="1">
      <alignment horizontal="center" vertical="center" wrapText="1"/>
    </xf>
    <xf numFmtId="166" fontId="17" fillId="2" borderId="8" xfId="1" applyNumberFormat="1" applyFont="1" applyFill="1" applyBorder="1" applyAlignment="1" applyProtection="1">
      <alignment horizontal="center" vertical="center"/>
    </xf>
    <xf numFmtId="9" fontId="17" fillId="0" borderId="14" xfId="1" applyFont="1" applyFill="1" applyBorder="1" applyAlignment="1" applyProtection="1">
      <alignment horizontal="center" vertical="center" wrapText="1"/>
    </xf>
    <xf numFmtId="0" fontId="13" fillId="0" borderId="4" xfId="0" applyFont="1" applyFill="1" applyBorder="1" applyAlignment="1" applyProtection="1">
      <alignment horizontal="center" vertical="center" wrapText="1"/>
    </xf>
    <xf numFmtId="9" fontId="14" fillId="0" borderId="4" xfId="4" applyFont="1" applyFill="1" applyBorder="1" applyAlignment="1" applyProtection="1">
      <alignment horizontal="justify" vertical="center" wrapText="1"/>
    </xf>
    <xf numFmtId="1" fontId="17" fillId="0" borderId="4" xfId="1" applyNumberFormat="1" applyFont="1" applyFill="1" applyBorder="1" applyAlignment="1" applyProtection="1">
      <alignment horizontal="center" vertical="center" wrapText="1"/>
    </xf>
    <xf numFmtId="0" fontId="13" fillId="0" borderId="8" xfId="0" applyFont="1" applyFill="1" applyBorder="1" applyAlignment="1" applyProtection="1">
      <alignment horizontal="center" vertical="center" wrapText="1"/>
    </xf>
    <xf numFmtId="9" fontId="14" fillId="0" borderId="8" xfId="4" applyFont="1" applyFill="1" applyBorder="1" applyAlignment="1" applyProtection="1">
      <alignment horizontal="justify" vertical="center" wrapText="1"/>
    </xf>
    <xf numFmtId="9" fontId="15" fillId="0" borderId="8" xfId="4" applyFont="1" applyFill="1" applyBorder="1" applyAlignment="1" applyProtection="1">
      <alignment horizontal="center" vertical="center" wrapText="1"/>
    </xf>
    <xf numFmtId="9" fontId="14" fillId="0" borderId="8" xfId="4" applyFont="1" applyFill="1" applyBorder="1" applyAlignment="1" applyProtection="1">
      <alignment horizontal="center" vertical="center" wrapText="1"/>
    </xf>
    <xf numFmtId="9" fontId="17" fillId="0" borderId="8" xfId="4" applyFont="1" applyFill="1" applyBorder="1" applyAlignment="1" applyProtection="1">
      <alignment horizontal="center" vertical="center" wrapText="1"/>
    </xf>
    <xf numFmtId="0" fontId="13" fillId="0" borderId="9" xfId="0" applyFont="1" applyFill="1" applyBorder="1" applyAlignment="1" applyProtection="1">
      <alignment horizontal="center" vertical="center" wrapText="1"/>
    </xf>
    <xf numFmtId="9" fontId="14" fillId="2" borderId="9" xfId="4" applyFont="1" applyFill="1" applyBorder="1" applyAlignment="1" applyProtection="1">
      <alignment horizontal="justify" vertical="center" wrapText="1"/>
    </xf>
    <xf numFmtId="9" fontId="15" fillId="2" borderId="9" xfId="4" applyFont="1" applyFill="1" applyBorder="1" applyAlignment="1" applyProtection="1">
      <alignment horizontal="center" vertical="center" wrapText="1"/>
    </xf>
    <xf numFmtId="9" fontId="14" fillId="2" borderId="9" xfId="4" applyFont="1" applyFill="1" applyBorder="1" applyAlignment="1" applyProtection="1">
      <alignment horizontal="center" vertical="center" wrapText="1"/>
    </xf>
    <xf numFmtId="1" fontId="17" fillId="2" borderId="9" xfId="4" applyNumberFormat="1" applyFont="1" applyFill="1" applyBorder="1" applyAlignment="1" applyProtection="1">
      <alignment horizontal="center" vertical="center" wrapText="1"/>
    </xf>
    <xf numFmtId="1" fontId="17" fillId="0" borderId="8" xfId="4" applyNumberFormat="1" applyFont="1" applyFill="1" applyBorder="1" applyAlignment="1" applyProtection="1">
      <alignment horizontal="center" vertical="center" wrapText="1"/>
    </xf>
    <xf numFmtId="9" fontId="15" fillId="0" borderId="14" xfId="4" applyFont="1" applyFill="1" applyBorder="1" applyAlignment="1" applyProtection="1">
      <alignment horizontal="center" vertical="center" wrapText="1"/>
    </xf>
    <xf numFmtId="9" fontId="14" fillId="0" borderId="14" xfId="4" applyFont="1" applyFill="1" applyBorder="1" applyAlignment="1" applyProtection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 wrapText="1"/>
    </xf>
    <xf numFmtId="0" fontId="7" fillId="3" borderId="9" xfId="0" applyFont="1" applyFill="1" applyBorder="1" applyAlignment="1" applyProtection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 wrapText="1"/>
    </xf>
    <xf numFmtId="0" fontId="7" fillId="3" borderId="6" xfId="0" applyFont="1" applyFill="1" applyBorder="1" applyAlignment="1" applyProtection="1">
      <alignment horizontal="center" vertical="center" wrapText="1"/>
    </xf>
    <xf numFmtId="0" fontId="8" fillId="3" borderId="6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 wrapText="1"/>
    </xf>
    <xf numFmtId="0" fontId="9" fillId="3" borderId="1" xfId="0" applyFont="1" applyFill="1" applyBorder="1" applyAlignment="1" applyProtection="1">
      <alignment horizontal="center" vertical="center" wrapText="1"/>
    </xf>
    <xf numFmtId="0" fontId="9" fillId="3" borderId="2" xfId="0" applyFont="1" applyFill="1" applyBorder="1" applyAlignment="1" applyProtection="1">
      <alignment horizontal="center" vertical="center" wrapText="1"/>
    </xf>
    <xf numFmtId="0" fontId="9" fillId="3" borderId="3" xfId="0" applyFont="1" applyFill="1" applyBorder="1" applyAlignment="1" applyProtection="1">
      <alignment horizontal="center" vertical="center" wrapText="1"/>
    </xf>
    <xf numFmtId="0" fontId="14" fillId="0" borderId="4" xfId="0" applyFont="1" applyFill="1" applyBorder="1" applyAlignment="1" applyProtection="1">
      <alignment horizontal="justify" vertical="center" wrapText="1"/>
    </xf>
    <xf numFmtId="0" fontId="14" fillId="0" borderId="9" xfId="0" applyFont="1" applyFill="1" applyBorder="1" applyAlignment="1" applyProtection="1">
      <alignment horizontal="justify" vertical="center" wrapText="1"/>
    </xf>
    <xf numFmtId="9" fontId="14" fillId="0" borderId="4" xfId="0" applyNumberFormat="1" applyFont="1" applyFill="1" applyBorder="1" applyAlignment="1" applyProtection="1">
      <alignment horizontal="justify" vertical="center" wrapText="1"/>
    </xf>
    <xf numFmtId="9" fontId="14" fillId="0" borderId="9" xfId="0" applyNumberFormat="1" applyFont="1" applyFill="1" applyBorder="1" applyAlignment="1" applyProtection="1">
      <alignment horizontal="justify" vertical="center" wrapText="1"/>
    </xf>
    <xf numFmtId="0" fontId="13" fillId="0" borderId="4" xfId="0" applyFont="1" applyFill="1" applyBorder="1" applyAlignment="1" applyProtection="1">
      <alignment horizontal="center" vertical="center" wrapText="1"/>
    </xf>
    <xf numFmtId="0" fontId="13" fillId="0" borderId="14" xfId="0" applyFont="1" applyFill="1" applyBorder="1" applyAlignment="1" applyProtection="1">
      <alignment horizontal="center" vertical="center" wrapText="1"/>
    </xf>
    <xf numFmtId="0" fontId="14" fillId="0" borderId="4" xfId="0" applyFont="1" applyFill="1" applyBorder="1" applyAlignment="1" applyProtection="1">
      <alignment horizontal="left" vertical="center" wrapText="1"/>
    </xf>
    <xf numFmtId="0" fontId="14" fillId="0" borderId="14" xfId="0" applyFont="1" applyFill="1" applyBorder="1" applyAlignment="1" applyProtection="1">
      <alignment horizontal="left" vertical="center" wrapText="1"/>
    </xf>
    <xf numFmtId="0" fontId="13" fillId="0" borderId="9" xfId="0" applyFont="1" applyFill="1" applyBorder="1" applyAlignment="1" applyProtection="1">
      <alignment horizontal="center" vertical="center" wrapText="1"/>
    </xf>
    <xf numFmtId="0" fontId="12" fillId="2" borderId="15" xfId="0" applyFont="1" applyFill="1" applyBorder="1" applyAlignment="1" applyProtection="1">
      <alignment horizontal="center" vertical="center" wrapText="1"/>
    </xf>
    <xf numFmtId="0" fontId="12" fillId="2" borderId="18" xfId="0" applyFont="1" applyFill="1" applyBorder="1" applyAlignment="1" applyProtection="1">
      <alignment horizontal="center" vertical="center" wrapText="1"/>
    </xf>
    <xf numFmtId="0" fontId="12" fillId="2" borderId="12" xfId="0" applyFont="1" applyFill="1" applyBorder="1" applyAlignment="1" applyProtection="1">
      <alignment horizontal="center" vertical="center" textRotation="90" wrapText="1"/>
    </xf>
    <xf numFmtId="0" fontId="12" fillId="2" borderId="16" xfId="0" applyFont="1" applyFill="1" applyBorder="1" applyAlignment="1" applyProtection="1">
      <alignment horizontal="center" vertical="center" textRotation="90" wrapText="1"/>
    </xf>
    <xf numFmtId="0" fontId="12" fillId="2" borderId="17" xfId="0" applyFont="1" applyFill="1" applyBorder="1" applyAlignment="1" applyProtection="1">
      <alignment horizontal="center" vertical="center" textRotation="90" wrapText="1"/>
    </xf>
    <xf numFmtId="0" fontId="11" fillId="2" borderId="4" xfId="0" applyFont="1" applyFill="1" applyBorder="1" applyAlignment="1" applyProtection="1">
      <alignment horizontal="center" vertical="center" textRotation="90"/>
    </xf>
    <xf numFmtId="0" fontId="11" fillId="2" borderId="14" xfId="0" applyFont="1" applyFill="1" applyBorder="1" applyAlignment="1" applyProtection="1">
      <alignment horizontal="center" vertical="center" textRotation="90"/>
    </xf>
    <xf numFmtId="0" fontId="11" fillId="2" borderId="9" xfId="0" applyFont="1" applyFill="1" applyBorder="1" applyAlignment="1" applyProtection="1">
      <alignment horizontal="center" vertical="center" textRotation="90"/>
    </xf>
    <xf numFmtId="0" fontId="11" fillId="2" borderId="4" xfId="0" applyFont="1" applyFill="1" applyBorder="1" applyAlignment="1" applyProtection="1">
      <alignment horizontal="center" vertical="center" textRotation="90" wrapText="1"/>
    </xf>
    <xf numFmtId="0" fontId="11" fillId="2" borderId="14" xfId="0" applyFont="1" applyFill="1" applyBorder="1" applyAlignment="1" applyProtection="1">
      <alignment horizontal="center" vertical="center" textRotation="90" wrapText="1"/>
    </xf>
    <xf numFmtId="0" fontId="11" fillId="2" borderId="9" xfId="0" applyFont="1" applyFill="1" applyBorder="1" applyAlignment="1" applyProtection="1">
      <alignment horizontal="center" vertical="center" textRotation="90" wrapText="1"/>
    </xf>
    <xf numFmtId="37" fontId="12" fillId="2" borderId="11" xfId="3" applyNumberFormat="1" applyFont="1" applyFill="1" applyBorder="1" applyAlignment="1" applyProtection="1">
      <alignment horizontal="center" vertical="center" wrapText="1"/>
    </xf>
    <xf numFmtId="37" fontId="12" fillId="2" borderId="15" xfId="3" applyNumberFormat="1" applyFont="1" applyFill="1" applyBorder="1" applyAlignment="1" applyProtection="1">
      <alignment horizontal="center" vertical="center" wrapText="1"/>
    </xf>
    <xf numFmtId="10" fontId="12" fillId="2" borderId="12" xfId="0" applyNumberFormat="1" applyFont="1" applyFill="1" applyBorder="1" applyAlignment="1" applyProtection="1">
      <alignment horizontal="center" vertical="center" textRotation="90" wrapText="1"/>
    </xf>
    <xf numFmtId="10" fontId="12" fillId="2" borderId="16" xfId="0" applyNumberFormat="1" applyFont="1" applyFill="1" applyBorder="1" applyAlignment="1" applyProtection="1">
      <alignment horizontal="center" vertical="center" textRotation="90" wrapText="1"/>
    </xf>
    <xf numFmtId="9" fontId="14" fillId="0" borderId="4" xfId="0" applyNumberFormat="1" applyFont="1" applyFill="1" applyBorder="1" applyAlignment="1" applyProtection="1">
      <alignment horizontal="center" vertical="center" wrapText="1"/>
    </xf>
    <xf numFmtId="9" fontId="14" fillId="0" borderId="9" xfId="0" applyNumberFormat="1" applyFont="1" applyFill="1" applyBorder="1" applyAlignment="1" applyProtection="1">
      <alignment horizontal="center" vertical="center" wrapText="1"/>
    </xf>
    <xf numFmtId="44" fontId="16" fillId="0" borderId="4" xfId="0" applyNumberFormat="1" applyFont="1" applyFill="1" applyBorder="1" applyAlignment="1" applyProtection="1">
      <alignment horizontal="right" vertical="center" wrapText="1"/>
    </xf>
    <xf numFmtId="44" fontId="16" fillId="0" borderId="9" xfId="0" applyNumberFormat="1" applyFont="1" applyFill="1" applyBorder="1" applyAlignment="1" applyProtection="1">
      <alignment horizontal="right" vertical="center" wrapText="1"/>
    </xf>
    <xf numFmtId="9" fontId="15" fillId="0" borderId="4" xfId="0" applyNumberFormat="1" applyFont="1" applyFill="1" applyBorder="1" applyAlignment="1" applyProtection="1">
      <alignment horizontal="center" vertical="center" wrapText="1"/>
    </xf>
    <xf numFmtId="9" fontId="15" fillId="0" borderId="9" xfId="0" applyNumberFormat="1" applyFont="1" applyFill="1" applyBorder="1" applyAlignment="1" applyProtection="1">
      <alignment horizontal="center" vertical="center" wrapText="1"/>
    </xf>
    <xf numFmtId="10" fontId="17" fillId="0" borderId="4" xfId="1" applyNumberFormat="1" applyFont="1" applyBorder="1" applyAlignment="1" applyProtection="1">
      <alignment horizontal="center" vertical="center" wrapText="1"/>
    </xf>
    <xf numFmtId="10" fontId="17" fillId="0" borderId="9" xfId="1" applyNumberFormat="1" applyFont="1" applyBorder="1" applyAlignment="1" applyProtection="1">
      <alignment horizontal="center" vertical="center" wrapText="1"/>
    </xf>
    <xf numFmtId="0" fontId="12" fillId="2" borderId="11" xfId="0" applyFont="1" applyFill="1" applyBorder="1" applyAlignment="1" applyProtection="1">
      <alignment horizontal="center" vertical="center" wrapText="1"/>
    </xf>
    <xf numFmtId="0" fontId="13" fillId="0" borderId="4" xfId="0" applyFont="1" applyFill="1" applyBorder="1" applyAlignment="1" applyProtection="1">
      <alignment horizontal="center" vertical="center"/>
    </xf>
    <xf numFmtId="0" fontId="13" fillId="0" borderId="9" xfId="0" applyFont="1" applyFill="1" applyBorder="1" applyAlignment="1" applyProtection="1">
      <alignment horizontal="center" vertical="center"/>
    </xf>
    <xf numFmtId="1" fontId="17" fillId="0" borderId="4" xfId="0" applyNumberFormat="1" applyFont="1" applyFill="1" applyBorder="1" applyAlignment="1" applyProtection="1">
      <alignment horizontal="center" vertical="center" wrapText="1"/>
    </xf>
    <xf numFmtId="1" fontId="17" fillId="0" borderId="9" xfId="0" applyNumberFormat="1" applyFont="1" applyFill="1" applyBorder="1" applyAlignment="1" applyProtection="1">
      <alignment horizontal="center" vertical="center" wrapText="1"/>
    </xf>
    <xf numFmtId="0" fontId="14" fillId="2" borderId="4" xfId="0" applyFont="1" applyFill="1" applyBorder="1" applyAlignment="1" applyProtection="1">
      <alignment horizontal="justify" vertical="center" wrapText="1"/>
    </xf>
    <xf numFmtId="0" fontId="14" fillId="2" borderId="9" xfId="0" applyFont="1" applyFill="1" applyBorder="1" applyAlignment="1" applyProtection="1">
      <alignment horizontal="justify" vertical="center" wrapText="1"/>
    </xf>
    <xf numFmtId="0" fontId="14" fillId="0" borderId="14" xfId="0" applyFont="1" applyFill="1" applyBorder="1" applyAlignment="1" applyProtection="1">
      <alignment horizontal="justify" vertical="center" wrapText="1"/>
    </xf>
    <xf numFmtId="0" fontId="11" fillId="2" borderId="21" xfId="0" applyFont="1" applyFill="1" applyBorder="1" applyAlignment="1" applyProtection="1">
      <alignment horizontal="center" vertical="center" textRotation="90"/>
    </xf>
    <xf numFmtId="0" fontId="11" fillId="2" borderId="21" xfId="0" applyFont="1" applyFill="1" applyBorder="1" applyAlignment="1" applyProtection="1">
      <alignment horizontal="center" vertical="center" textRotation="90" wrapText="1"/>
    </xf>
    <xf numFmtId="9" fontId="14" fillId="0" borderId="4" xfId="0" applyNumberFormat="1" applyFont="1" applyFill="1" applyBorder="1" applyAlignment="1" applyProtection="1">
      <alignment horizontal="left" vertical="center" wrapText="1"/>
    </xf>
    <xf numFmtId="9" fontId="14" fillId="0" borderId="14" xfId="0" applyNumberFormat="1" applyFont="1" applyFill="1" applyBorder="1" applyAlignment="1" applyProtection="1">
      <alignment horizontal="left" vertical="center" wrapText="1"/>
    </xf>
    <xf numFmtId="9" fontId="14" fillId="0" borderId="9" xfId="0" applyNumberFormat="1" applyFont="1" applyFill="1" applyBorder="1" applyAlignment="1" applyProtection="1">
      <alignment horizontal="left" vertical="center" wrapText="1"/>
    </xf>
    <xf numFmtId="9" fontId="14" fillId="0" borderId="14" xfId="0" applyNumberFormat="1" applyFont="1" applyFill="1" applyBorder="1" applyAlignment="1" applyProtection="1">
      <alignment horizontal="justify" vertical="center" wrapText="1"/>
    </xf>
    <xf numFmtId="9" fontId="14" fillId="2" borderId="4" xfId="0" applyNumberFormat="1" applyFont="1" applyFill="1" applyBorder="1" applyAlignment="1" applyProtection="1">
      <alignment horizontal="justify" vertical="center" wrapText="1"/>
    </xf>
    <xf numFmtId="9" fontId="14" fillId="2" borderId="9" xfId="0" applyNumberFormat="1" applyFont="1" applyFill="1" applyBorder="1" applyAlignment="1" applyProtection="1">
      <alignment horizontal="justify" vertical="center" wrapText="1"/>
    </xf>
    <xf numFmtId="9" fontId="15" fillId="2" borderId="4" xfId="0" applyNumberFormat="1" applyFont="1" applyFill="1" applyBorder="1" applyAlignment="1" applyProtection="1">
      <alignment horizontal="center" vertical="center" wrapText="1"/>
    </xf>
    <xf numFmtId="9" fontId="15" fillId="2" borderId="9" xfId="0" applyNumberFormat="1" applyFont="1" applyFill="1" applyBorder="1" applyAlignment="1" applyProtection="1">
      <alignment horizontal="center" vertical="center" wrapText="1"/>
    </xf>
    <xf numFmtId="9" fontId="14" fillId="2" borderId="4" xfId="0" applyNumberFormat="1" applyFont="1" applyFill="1" applyBorder="1" applyAlignment="1" applyProtection="1">
      <alignment horizontal="center" vertical="center" wrapText="1"/>
    </xf>
    <xf numFmtId="9" fontId="14" fillId="2" borderId="9" xfId="0" applyNumberFormat="1" applyFont="1" applyFill="1" applyBorder="1" applyAlignment="1" applyProtection="1">
      <alignment horizontal="center" vertical="center" wrapText="1"/>
    </xf>
    <xf numFmtId="1" fontId="17" fillId="2" borderId="4" xfId="0" applyNumberFormat="1" applyFont="1" applyFill="1" applyBorder="1" applyAlignment="1" applyProtection="1">
      <alignment horizontal="center" vertical="center" wrapText="1"/>
    </xf>
    <xf numFmtId="1" fontId="17" fillId="2" borderId="9" xfId="0" applyNumberFormat="1" applyFont="1" applyFill="1" applyBorder="1" applyAlignment="1" applyProtection="1">
      <alignment horizontal="center" vertical="center" wrapText="1"/>
    </xf>
    <xf numFmtId="0" fontId="12" fillId="2" borderId="22" xfId="0" applyFont="1" applyFill="1" applyBorder="1" applyAlignment="1" applyProtection="1">
      <alignment horizontal="center" vertical="center" wrapText="1"/>
    </xf>
    <xf numFmtId="0" fontId="12" fillId="2" borderId="19" xfId="0" applyFont="1" applyFill="1" applyBorder="1" applyAlignment="1" applyProtection="1">
      <alignment horizontal="center" vertical="center" textRotation="90" wrapText="1"/>
    </xf>
    <xf numFmtId="0" fontId="12" fillId="2" borderId="20" xfId="0" applyFont="1" applyFill="1" applyBorder="1" applyAlignment="1" applyProtection="1">
      <alignment horizontal="center" vertical="center" textRotation="90" wrapText="1"/>
    </xf>
    <xf numFmtId="0" fontId="12" fillId="2" borderId="23" xfId="0" applyFont="1" applyFill="1" applyBorder="1" applyAlignment="1" applyProtection="1">
      <alignment horizontal="center" vertical="center" textRotation="90" wrapText="1"/>
    </xf>
  </cellXfs>
  <cellStyles count="5">
    <cellStyle name="Millares 2" xfId="3"/>
    <cellStyle name="Normal" xfId="0" builtinId="0"/>
    <cellStyle name="Normal_Propuesta.Informe.presidencia.2010" xfId="2"/>
    <cellStyle name="Porcentual" xfId="1" builtinId="5"/>
    <cellStyle name="Porcentual 2" xfId="4"/>
  </cellStyles>
  <dxfs count="9">
    <dxf>
      <font>
        <color indexed="9"/>
      </font>
      <fill>
        <patternFill>
          <bgColor indexed="10"/>
        </patternFill>
      </fill>
    </dxf>
    <dxf>
      <font>
        <color indexed="8"/>
      </font>
      <fill>
        <patternFill>
          <bgColor indexed="13"/>
        </patternFill>
      </fill>
    </dxf>
    <dxf>
      <font>
        <color indexed="8"/>
      </font>
      <fill>
        <patternFill>
          <bgColor indexed="57"/>
        </patternFill>
      </fill>
    </dxf>
    <dxf>
      <font>
        <color indexed="9"/>
      </font>
      <fill>
        <patternFill>
          <bgColor indexed="10"/>
        </patternFill>
      </fill>
    </dxf>
    <dxf>
      <font>
        <color indexed="8"/>
      </font>
      <fill>
        <patternFill>
          <bgColor indexed="13"/>
        </patternFill>
      </fill>
    </dxf>
    <dxf>
      <font>
        <color indexed="8"/>
      </font>
      <fill>
        <patternFill>
          <bgColor indexed="57"/>
        </patternFill>
      </fill>
    </dxf>
    <dxf>
      <font>
        <color indexed="9"/>
      </font>
      <fill>
        <patternFill>
          <bgColor indexed="10"/>
        </patternFill>
      </fill>
    </dxf>
    <dxf>
      <font>
        <color indexed="8"/>
      </font>
      <fill>
        <patternFill>
          <bgColor indexed="13"/>
        </patternFill>
      </fill>
    </dxf>
    <dxf>
      <font>
        <color indexed="8"/>
      </font>
      <fill>
        <patternFill>
          <bgColor indexed="5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43295</xdr:colOff>
      <xdr:row>0</xdr:row>
      <xdr:rowOff>181840</xdr:rowOff>
    </xdr:from>
    <xdr:to>
      <xdr:col>6</xdr:col>
      <xdr:colOff>491402</xdr:colOff>
      <xdr:row>3</xdr:row>
      <xdr:rowOff>122295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0386" y="181840"/>
          <a:ext cx="3201698" cy="1187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59"/>
  <sheetViews>
    <sheetView tabSelected="1" view="pageBreakPreview" zoomScale="40" zoomScaleNormal="40" zoomScaleSheetLayoutView="40" workbookViewId="0">
      <selection activeCell="J13" sqref="J13"/>
    </sheetView>
  </sheetViews>
  <sheetFormatPr baseColWidth="10" defaultRowHeight="22.5"/>
  <cols>
    <col min="1" max="1" width="2.140625" style="1" customWidth="1"/>
    <col min="2" max="2" width="2" style="1" customWidth="1"/>
    <col min="3" max="4" width="10.140625" style="1" customWidth="1"/>
    <col min="5" max="5" width="7" style="4" customWidth="1"/>
    <col min="6" max="6" width="14" style="23" customWidth="1"/>
    <col min="7" max="7" width="10.5703125" style="4" customWidth="1"/>
    <col min="8" max="8" width="47.42578125" style="24" customWidth="1"/>
    <col min="9" max="9" width="50" style="24" customWidth="1"/>
    <col min="10" max="10" width="52" style="4" customWidth="1"/>
    <col min="11" max="11" width="17" style="4" customWidth="1"/>
    <col min="12" max="12" width="51.7109375" style="4" customWidth="1"/>
    <col min="13" max="13" width="31.5703125" style="4" customWidth="1"/>
    <col min="14" max="14" width="30.140625" style="4" customWidth="1"/>
    <col min="15" max="15" width="30.42578125" style="4" customWidth="1"/>
    <col min="16" max="16" width="24.28515625" style="4" customWidth="1"/>
    <col min="17" max="17" width="2.7109375" style="4" customWidth="1"/>
    <col min="18" max="18" width="14.42578125" style="4" bestFit="1" customWidth="1"/>
    <col min="19" max="19" width="11.42578125" style="4"/>
    <col min="20" max="20" width="13.5703125" style="4" bestFit="1" customWidth="1"/>
    <col min="21" max="26" width="11.42578125" style="4"/>
    <col min="27" max="27" width="13.5703125" style="4" bestFit="1" customWidth="1"/>
    <col min="28" max="16384" width="11.42578125" style="4"/>
  </cols>
  <sheetData>
    <row r="1" spans="3:19">
      <c r="E1" s="1"/>
      <c r="F1" s="2"/>
      <c r="G1" s="1"/>
      <c r="H1" s="3"/>
      <c r="I1" s="3"/>
      <c r="J1" s="1"/>
      <c r="K1" s="1"/>
      <c r="L1" s="1"/>
      <c r="M1" s="1"/>
      <c r="N1" s="1"/>
      <c r="O1" s="1"/>
      <c r="P1" s="1"/>
    </row>
    <row r="2" spans="3:19" ht="39" customHeight="1">
      <c r="C2" s="94" t="s">
        <v>0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1"/>
    </row>
    <row r="3" spans="3:19" ht="35.25" customHeight="1">
      <c r="C3" s="95" t="s">
        <v>227</v>
      </c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1"/>
    </row>
    <row r="4" spans="3:19" ht="24" customHeight="1" thickBot="1"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1"/>
    </row>
    <row r="5" spans="3:19" ht="54" customHeight="1" thickBot="1">
      <c r="C5" s="96" t="s">
        <v>1</v>
      </c>
      <c r="D5" s="97"/>
      <c r="E5" s="97"/>
      <c r="F5" s="97"/>
      <c r="G5" s="97"/>
      <c r="H5" s="97"/>
      <c r="I5" s="97"/>
      <c r="J5" s="98" t="s">
        <v>2</v>
      </c>
      <c r="K5" s="99"/>
      <c r="L5" s="99"/>
      <c r="M5" s="99"/>
      <c r="N5" s="99"/>
      <c r="O5" s="99"/>
      <c r="P5" s="100"/>
      <c r="Q5" s="1"/>
    </row>
    <row r="6" spans="3:19" ht="66.75" customHeight="1" thickBot="1">
      <c r="C6" s="101" t="s">
        <v>3</v>
      </c>
      <c r="D6" s="103" t="s">
        <v>4</v>
      </c>
      <c r="E6" s="105" t="s">
        <v>5</v>
      </c>
      <c r="F6" s="106"/>
      <c r="G6" s="25"/>
      <c r="H6" s="26" t="s">
        <v>6</v>
      </c>
      <c r="I6" s="26" t="s">
        <v>7</v>
      </c>
      <c r="J6" s="27" t="s">
        <v>6</v>
      </c>
      <c r="K6" s="28"/>
      <c r="L6" s="29" t="s">
        <v>7</v>
      </c>
      <c r="M6" s="107" t="s">
        <v>8</v>
      </c>
      <c r="N6" s="109" t="s">
        <v>9</v>
      </c>
      <c r="O6" s="110"/>
      <c r="P6" s="111"/>
      <c r="Q6" s="1"/>
    </row>
    <row r="7" spans="3:19" ht="89.25" customHeight="1" thickBot="1">
      <c r="C7" s="102"/>
      <c r="D7" s="104"/>
      <c r="E7" s="30" t="s">
        <v>10</v>
      </c>
      <c r="F7" s="30" t="s">
        <v>11</v>
      </c>
      <c r="G7" s="30" t="s">
        <v>10</v>
      </c>
      <c r="H7" s="31" t="s">
        <v>12</v>
      </c>
      <c r="I7" s="31" t="s">
        <v>13</v>
      </c>
      <c r="J7" s="32" t="s">
        <v>12</v>
      </c>
      <c r="K7" s="32" t="s">
        <v>14</v>
      </c>
      <c r="L7" s="31" t="s">
        <v>13</v>
      </c>
      <c r="M7" s="108"/>
      <c r="N7" s="6" t="s">
        <v>15</v>
      </c>
      <c r="O7" s="6" t="s">
        <v>16</v>
      </c>
      <c r="P7" s="31" t="s">
        <v>17</v>
      </c>
      <c r="Q7" s="1"/>
    </row>
    <row r="8" spans="3:19" ht="84.75" customHeight="1" thickBot="1">
      <c r="C8" s="126" t="s">
        <v>18</v>
      </c>
      <c r="D8" s="129" t="s">
        <v>19</v>
      </c>
      <c r="E8" s="132">
        <v>1</v>
      </c>
      <c r="F8" s="134" t="s">
        <v>20</v>
      </c>
      <c r="G8" s="116">
        <v>101</v>
      </c>
      <c r="H8" s="112" t="s">
        <v>157</v>
      </c>
      <c r="I8" s="112" t="s">
        <v>213</v>
      </c>
      <c r="J8" s="114" t="s">
        <v>200</v>
      </c>
      <c r="K8" s="33" t="s">
        <v>21</v>
      </c>
      <c r="L8" s="34" t="s">
        <v>22</v>
      </c>
      <c r="M8" s="35" t="s">
        <v>23</v>
      </c>
      <c r="N8" s="36">
        <v>892325.5</v>
      </c>
      <c r="O8" s="36">
        <v>456024.58999999997</v>
      </c>
      <c r="P8" s="7">
        <f>+O8/N8</f>
        <v>0.5110518415085078</v>
      </c>
      <c r="Q8" s="1"/>
      <c r="R8" s="8"/>
    </row>
    <row r="9" spans="3:19" ht="85.5" customHeight="1" thickBot="1">
      <c r="C9" s="127"/>
      <c r="D9" s="130"/>
      <c r="E9" s="133"/>
      <c r="F9" s="135"/>
      <c r="G9" s="120"/>
      <c r="H9" s="113"/>
      <c r="I9" s="113"/>
      <c r="J9" s="115"/>
      <c r="K9" s="33" t="s">
        <v>24</v>
      </c>
      <c r="L9" s="34" t="s">
        <v>25</v>
      </c>
      <c r="M9" s="35" t="s">
        <v>23</v>
      </c>
      <c r="N9" s="37">
        <v>1667355</v>
      </c>
      <c r="O9" s="38">
        <v>-303064.26</v>
      </c>
      <c r="P9" s="9">
        <f>+O9/N9</f>
        <v>-0.18176348767958833</v>
      </c>
      <c r="Q9" s="1"/>
    </row>
    <row r="10" spans="3:19" ht="87.75" customHeight="1" thickBot="1">
      <c r="C10" s="127"/>
      <c r="D10" s="130"/>
      <c r="E10" s="133"/>
      <c r="F10" s="135"/>
      <c r="G10" s="116">
        <v>102</v>
      </c>
      <c r="H10" s="118" t="s">
        <v>214</v>
      </c>
      <c r="I10" s="39" t="s">
        <v>26</v>
      </c>
      <c r="J10" s="114" t="s">
        <v>199</v>
      </c>
      <c r="K10" s="140" t="s">
        <v>27</v>
      </c>
      <c r="L10" s="114" t="s">
        <v>28</v>
      </c>
      <c r="M10" s="136" t="s">
        <v>23</v>
      </c>
      <c r="N10" s="138">
        <v>127500</v>
      </c>
      <c r="O10" s="138">
        <v>278983.5</v>
      </c>
      <c r="P10" s="142">
        <f>+O10/N10</f>
        <v>2.1881058823529411</v>
      </c>
      <c r="Q10" s="1"/>
    </row>
    <row r="11" spans="3:19" ht="82.5" customHeight="1" thickBot="1">
      <c r="C11" s="127"/>
      <c r="D11" s="130"/>
      <c r="E11" s="133"/>
      <c r="F11" s="135"/>
      <c r="G11" s="117"/>
      <c r="H11" s="119"/>
      <c r="I11" s="40" t="s">
        <v>29</v>
      </c>
      <c r="J11" s="115"/>
      <c r="K11" s="141"/>
      <c r="L11" s="115"/>
      <c r="M11" s="137"/>
      <c r="N11" s="139"/>
      <c r="O11" s="139"/>
      <c r="P11" s="143"/>
      <c r="Q11" s="1"/>
    </row>
    <row r="12" spans="3:19" ht="111.75" customHeight="1" thickBot="1">
      <c r="C12" s="127"/>
      <c r="D12" s="130"/>
      <c r="E12" s="133"/>
      <c r="F12" s="135"/>
      <c r="G12" s="117"/>
      <c r="H12" s="119"/>
      <c r="I12" s="112" t="s">
        <v>30</v>
      </c>
      <c r="J12" s="34" t="s">
        <v>197</v>
      </c>
      <c r="K12" s="33" t="s">
        <v>31</v>
      </c>
      <c r="L12" s="34" t="s">
        <v>32</v>
      </c>
      <c r="M12" s="35" t="s">
        <v>33</v>
      </c>
      <c r="N12" s="41">
        <v>4</v>
      </c>
      <c r="O12" s="41">
        <v>4</v>
      </c>
      <c r="P12" s="7">
        <f>+O12/N12</f>
        <v>1</v>
      </c>
      <c r="Q12" s="1"/>
    </row>
    <row r="13" spans="3:19" ht="105" customHeight="1" thickBot="1">
      <c r="C13" s="127"/>
      <c r="D13" s="130"/>
      <c r="E13" s="133"/>
      <c r="F13" s="135"/>
      <c r="G13" s="117"/>
      <c r="H13" s="119"/>
      <c r="I13" s="113"/>
      <c r="J13" s="42" t="s">
        <v>198</v>
      </c>
      <c r="K13" s="43" t="s">
        <v>34</v>
      </c>
      <c r="L13" s="42" t="s">
        <v>35</v>
      </c>
      <c r="M13" s="44" t="s">
        <v>36</v>
      </c>
      <c r="N13" s="45">
        <v>1</v>
      </c>
      <c r="O13" s="45">
        <v>0</v>
      </c>
      <c r="P13" s="9">
        <f t="shared" ref="P13:P56" si="0">+O13/N13</f>
        <v>0</v>
      </c>
      <c r="Q13" s="1"/>
      <c r="S13" s="4" t="s">
        <v>37</v>
      </c>
    </row>
    <row r="14" spans="3:19" ht="122.25" customHeight="1" thickBot="1">
      <c r="C14" s="127"/>
      <c r="D14" s="130"/>
      <c r="E14" s="133"/>
      <c r="F14" s="135"/>
      <c r="G14" s="116">
        <v>103</v>
      </c>
      <c r="H14" s="112" t="s">
        <v>158</v>
      </c>
      <c r="I14" s="39" t="s">
        <v>215</v>
      </c>
      <c r="J14" s="114" t="s">
        <v>161</v>
      </c>
      <c r="K14" s="43" t="s">
        <v>38</v>
      </c>
      <c r="L14" s="42" t="s">
        <v>217</v>
      </c>
      <c r="M14" s="44" t="s">
        <v>39</v>
      </c>
      <c r="N14" s="45">
        <v>75</v>
      </c>
      <c r="O14" s="45">
        <v>67</v>
      </c>
      <c r="P14" s="9">
        <f t="shared" si="0"/>
        <v>0.89333333333333331</v>
      </c>
      <c r="Q14" s="1"/>
      <c r="R14" s="4" t="s">
        <v>37</v>
      </c>
    </row>
    <row r="15" spans="3:19" ht="122.25" customHeight="1" thickBot="1">
      <c r="C15" s="127"/>
      <c r="D15" s="130"/>
      <c r="E15" s="133"/>
      <c r="F15" s="135"/>
      <c r="G15" s="120"/>
      <c r="H15" s="113"/>
      <c r="I15" s="39" t="s">
        <v>40</v>
      </c>
      <c r="J15" s="115"/>
      <c r="K15" s="43" t="s">
        <v>41</v>
      </c>
      <c r="L15" s="42" t="s">
        <v>160</v>
      </c>
      <c r="M15" s="44" t="s">
        <v>42</v>
      </c>
      <c r="N15" s="46">
        <v>13300</v>
      </c>
      <c r="O15" s="46">
        <v>8622</v>
      </c>
      <c r="P15" s="9">
        <f t="shared" si="0"/>
        <v>0.64827067669172933</v>
      </c>
      <c r="Q15" s="1"/>
    </row>
    <row r="16" spans="3:19" ht="183.75" customHeight="1" thickBot="1">
      <c r="C16" s="127"/>
      <c r="D16" s="130"/>
      <c r="E16" s="144">
        <v>2</v>
      </c>
      <c r="F16" s="123" t="s">
        <v>43</v>
      </c>
      <c r="G16" s="47">
        <v>201</v>
      </c>
      <c r="H16" s="40" t="s">
        <v>159</v>
      </c>
      <c r="I16" s="40" t="s">
        <v>216</v>
      </c>
      <c r="J16" s="34" t="s">
        <v>162</v>
      </c>
      <c r="K16" s="33" t="s">
        <v>44</v>
      </c>
      <c r="L16" s="34" t="s">
        <v>164</v>
      </c>
      <c r="M16" s="35" t="s">
        <v>45</v>
      </c>
      <c r="N16" s="41">
        <v>1</v>
      </c>
      <c r="O16" s="41">
        <v>1</v>
      </c>
      <c r="P16" s="9">
        <f t="shared" si="0"/>
        <v>1</v>
      </c>
      <c r="Q16" s="1"/>
    </row>
    <row r="17" spans="3:20" ht="120" customHeight="1" thickBot="1">
      <c r="C17" s="127"/>
      <c r="D17" s="130"/>
      <c r="E17" s="121"/>
      <c r="F17" s="124"/>
      <c r="G17" s="145">
        <v>202</v>
      </c>
      <c r="H17" s="112" t="s">
        <v>191</v>
      </c>
      <c r="I17" s="39" t="s">
        <v>218</v>
      </c>
      <c r="J17" s="114" t="s">
        <v>163</v>
      </c>
      <c r="K17" s="33" t="s">
        <v>46</v>
      </c>
      <c r="L17" s="34" t="s">
        <v>165</v>
      </c>
      <c r="M17" s="35" t="s">
        <v>47</v>
      </c>
      <c r="N17" s="41">
        <v>4</v>
      </c>
      <c r="O17" s="41">
        <v>5</v>
      </c>
      <c r="P17" s="9">
        <f t="shared" si="0"/>
        <v>1.25</v>
      </c>
      <c r="Q17" s="1"/>
    </row>
    <row r="18" spans="3:20" ht="133.5" customHeight="1" thickBot="1">
      <c r="C18" s="127"/>
      <c r="D18" s="130"/>
      <c r="E18" s="121"/>
      <c r="F18" s="124"/>
      <c r="G18" s="146"/>
      <c r="H18" s="113"/>
      <c r="I18" s="48" t="s">
        <v>48</v>
      </c>
      <c r="J18" s="115"/>
      <c r="K18" s="43" t="s">
        <v>49</v>
      </c>
      <c r="L18" s="42" t="s">
        <v>166</v>
      </c>
      <c r="M18" s="35" t="s">
        <v>47</v>
      </c>
      <c r="N18" s="41">
        <v>4</v>
      </c>
      <c r="O18" s="41">
        <v>3</v>
      </c>
      <c r="P18" s="9">
        <f t="shared" si="0"/>
        <v>0.75</v>
      </c>
      <c r="Q18" s="1"/>
    </row>
    <row r="19" spans="3:20" ht="123.75" customHeight="1" thickBot="1">
      <c r="C19" s="127"/>
      <c r="D19" s="130"/>
      <c r="E19" s="121"/>
      <c r="F19" s="124"/>
      <c r="G19" s="145">
        <v>203</v>
      </c>
      <c r="H19" s="112" t="s">
        <v>190</v>
      </c>
      <c r="I19" s="40" t="s">
        <v>219</v>
      </c>
      <c r="J19" s="114" t="s">
        <v>167</v>
      </c>
      <c r="K19" s="140" t="s">
        <v>50</v>
      </c>
      <c r="L19" s="114" t="s">
        <v>51</v>
      </c>
      <c r="M19" s="136" t="s">
        <v>52</v>
      </c>
      <c r="N19" s="147">
        <v>3</v>
      </c>
      <c r="O19" s="147">
        <v>2</v>
      </c>
      <c r="P19" s="142">
        <f t="shared" si="0"/>
        <v>0.66666666666666663</v>
      </c>
      <c r="Q19" s="1"/>
    </row>
    <row r="20" spans="3:20" ht="94.5" customHeight="1" thickBot="1">
      <c r="C20" s="127"/>
      <c r="D20" s="130"/>
      <c r="E20" s="121"/>
      <c r="F20" s="124"/>
      <c r="G20" s="146"/>
      <c r="H20" s="113"/>
      <c r="I20" s="40" t="s">
        <v>220</v>
      </c>
      <c r="J20" s="115"/>
      <c r="K20" s="141"/>
      <c r="L20" s="115"/>
      <c r="M20" s="137"/>
      <c r="N20" s="148"/>
      <c r="O20" s="148"/>
      <c r="P20" s="143"/>
      <c r="Q20" s="1"/>
    </row>
    <row r="21" spans="3:20" ht="208.5" customHeight="1" thickBot="1">
      <c r="C21" s="127"/>
      <c r="D21" s="130"/>
      <c r="E21" s="121"/>
      <c r="F21" s="125"/>
      <c r="G21" s="47">
        <v>204</v>
      </c>
      <c r="H21" s="40" t="s">
        <v>189</v>
      </c>
      <c r="I21" s="40" t="s">
        <v>53</v>
      </c>
      <c r="J21" s="34" t="s">
        <v>54</v>
      </c>
      <c r="K21" s="33" t="s">
        <v>55</v>
      </c>
      <c r="L21" s="34" t="s">
        <v>56</v>
      </c>
      <c r="M21" s="35" t="s">
        <v>45</v>
      </c>
      <c r="N21" s="41">
        <v>1</v>
      </c>
      <c r="O21" s="41">
        <v>0</v>
      </c>
      <c r="P21" s="9">
        <f t="shared" si="0"/>
        <v>0</v>
      </c>
      <c r="Q21" s="1"/>
    </row>
    <row r="22" spans="3:20" ht="145.5" customHeight="1" thickBot="1">
      <c r="C22" s="127"/>
      <c r="D22" s="130"/>
      <c r="E22" s="121">
        <v>3</v>
      </c>
      <c r="F22" s="123" t="s">
        <v>57</v>
      </c>
      <c r="G22" s="49">
        <v>301</v>
      </c>
      <c r="H22" s="50" t="s">
        <v>192</v>
      </c>
      <c r="I22" s="51" t="s">
        <v>58</v>
      </c>
      <c r="J22" s="34" t="s">
        <v>221</v>
      </c>
      <c r="K22" s="33" t="s">
        <v>59</v>
      </c>
      <c r="L22" s="34" t="s">
        <v>211</v>
      </c>
      <c r="M22" s="35" t="s">
        <v>60</v>
      </c>
      <c r="N22" s="52">
        <v>1</v>
      </c>
      <c r="O22" s="52">
        <v>0.6</v>
      </c>
      <c r="P22" s="9">
        <f>+O22/N22</f>
        <v>0.6</v>
      </c>
      <c r="Q22" s="1"/>
    </row>
    <row r="23" spans="3:20" ht="117" customHeight="1" thickBot="1">
      <c r="C23" s="127"/>
      <c r="D23" s="130"/>
      <c r="E23" s="121"/>
      <c r="F23" s="124"/>
      <c r="G23" s="116">
        <v>302</v>
      </c>
      <c r="H23" s="112" t="s">
        <v>193</v>
      </c>
      <c r="I23" s="149" t="s">
        <v>195</v>
      </c>
      <c r="J23" s="53" t="s">
        <v>61</v>
      </c>
      <c r="K23" s="54" t="s">
        <v>62</v>
      </c>
      <c r="L23" s="53" t="s">
        <v>63</v>
      </c>
      <c r="M23" s="55" t="s">
        <v>64</v>
      </c>
      <c r="N23" s="56">
        <v>1</v>
      </c>
      <c r="O23" s="56">
        <v>0.2</v>
      </c>
      <c r="P23" s="10">
        <f t="shared" si="0"/>
        <v>0.2</v>
      </c>
      <c r="Q23" s="1"/>
    </row>
    <row r="24" spans="3:20" ht="132" customHeight="1" thickBot="1">
      <c r="C24" s="127"/>
      <c r="D24" s="130"/>
      <c r="E24" s="121"/>
      <c r="F24" s="124"/>
      <c r="G24" s="120"/>
      <c r="H24" s="113"/>
      <c r="I24" s="150"/>
      <c r="J24" s="53" t="s">
        <v>168</v>
      </c>
      <c r="K24" s="54" t="s">
        <v>65</v>
      </c>
      <c r="L24" s="53" t="s">
        <v>210</v>
      </c>
      <c r="M24" s="55" t="s">
        <v>60</v>
      </c>
      <c r="N24" s="57">
        <v>1</v>
      </c>
      <c r="O24" s="58">
        <v>0.42499999999999999</v>
      </c>
      <c r="P24" s="9">
        <f t="shared" si="0"/>
        <v>0.42499999999999999</v>
      </c>
      <c r="Q24" s="1"/>
    </row>
    <row r="25" spans="3:20" ht="125.25" customHeight="1" thickBot="1">
      <c r="C25" s="127"/>
      <c r="D25" s="130"/>
      <c r="E25" s="121"/>
      <c r="F25" s="124"/>
      <c r="G25" s="116">
        <v>303</v>
      </c>
      <c r="H25" s="112" t="s">
        <v>194</v>
      </c>
      <c r="I25" s="112" t="s">
        <v>66</v>
      </c>
      <c r="J25" s="114" t="s">
        <v>67</v>
      </c>
      <c r="K25" s="33" t="s">
        <v>68</v>
      </c>
      <c r="L25" s="34" t="s">
        <v>212</v>
      </c>
      <c r="M25" s="35" t="s">
        <v>69</v>
      </c>
      <c r="N25" s="52">
        <v>1</v>
      </c>
      <c r="O25" s="59">
        <v>0.55820000000000003</v>
      </c>
      <c r="P25" s="9">
        <f t="shared" si="0"/>
        <v>0.55820000000000003</v>
      </c>
      <c r="Q25" s="11"/>
      <c r="T25" s="12"/>
    </row>
    <row r="26" spans="3:20" ht="127.5" customHeight="1" thickBot="1">
      <c r="C26" s="127"/>
      <c r="D26" s="130"/>
      <c r="E26" s="121"/>
      <c r="F26" s="124"/>
      <c r="G26" s="117"/>
      <c r="H26" s="151"/>
      <c r="I26" s="151"/>
      <c r="J26" s="115"/>
      <c r="K26" s="33" t="s">
        <v>70</v>
      </c>
      <c r="L26" s="34" t="s">
        <v>71</v>
      </c>
      <c r="M26" s="35" t="s">
        <v>69</v>
      </c>
      <c r="N26" s="52">
        <v>1</v>
      </c>
      <c r="O26" s="59">
        <v>0.93169999999999997</v>
      </c>
      <c r="P26" s="10">
        <f t="shared" si="0"/>
        <v>0.93169999999999997</v>
      </c>
      <c r="Q26" s="11"/>
    </row>
    <row r="27" spans="3:20" ht="144" customHeight="1" thickBot="1">
      <c r="C27" s="127"/>
      <c r="D27" s="130"/>
      <c r="E27" s="121"/>
      <c r="F27" s="124"/>
      <c r="G27" s="117"/>
      <c r="H27" s="151"/>
      <c r="I27" s="151"/>
      <c r="J27" s="42" t="s">
        <v>169</v>
      </c>
      <c r="K27" s="43" t="s">
        <v>72</v>
      </c>
      <c r="L27" s="60" t="s">
        <v>222</v>
      </c>
      <c r="M27" s="60" t="s">
        <v>73</v>
      </c>
      <c r="N27" s="45">
        <v>59</v>
      </c>
      <c r="O27" s="45">
        <v>94</v>
      </c>
      <c r="P27" s="13">
        <f t="shared" si="0"/>
        <v>1.5932203389830508</v>
      </c>
      <c r="Q27" s="11"/>
    </row>
    <row r="28" spans="3:20" ht="137.25" customHeight="1" thickBot="1">
      <c r="C28" s="127"/>
      <c r="D28" s="130"/>
      <c r="E28" s="121"/>
      <c r="F28" s="124"/>
      <c r="G28" s="117"/>
      <c r="H28" s="151"/>
      <c r="I28" s="151"/>
      <c r="J28" s="34" t="s">
        <v>74</v>
      </c>
      <c r="K28" s="33" t="s">
        <v>75</v>
      </c>
      <c r="L28" s="34" t="s">
        <v>76</v>
      </c>
      <c r="M28" s="35" t="s">
        <v>77</v>
      </c>
      <c r="N28" s="52">
        <v>1</v>
      </c>
      <c r="O28" s="52">
        <v>1</v>
      </c>
      <c r="P28" s="9">
        <f>+O28/N28</f>
        <v>1</v>
      </c>
      <c r="Q28" s="11"/>
      <c r="R28" s="14"/>
    </row>
    <row r="29" spans="3:20" ht="186.75" customHeight="1" thickBot="1">
      <c r="C29" s="127"/>
      <c r="D29" s="130"/>
      <c r="E29" s="121"/>
      <c r="F29" s="124"/>
      <c r="G29" s="117"/>
      <c r="H29" s="151"/>
      <c r="I29" s="151"/>
      <c r="J29" s="34" t="s">
        <v>223</v>
      </c>
      <c r="K29" s="33" t="s">
        <v>78</v>
      </c>
      <c r="L29" s="34" t="s">
        <v>79</v>
      </c>
      <c r="M29" s="35" t="s">
        <v>80</v>
      </c>
      <c r="N29" s="41">
        <v>5</v>
      </c>
      <c r="O29" s="41">
        <v>5</v>
      </c>
      <c r="P29" s="9">
        <f>+O29/N29</f>
        <v>1</v>
      </c>
      <c r="Q29" s="11"/>
    </row>
    <row r="30" spans="3:20" ht="137.25" customHeight="1" thickBot="1">
      <c r="C30" s="127"/>
      <c r="D30" s="130"/>
      <c r="E30" s="121"/>
      <c r="F30" s="124"/>
      <c r="G30" s="120"/>
      <c r="H30" s="113"/>
      <c r="I30" s="113"/>
      <c r="J30" s="34" t="s">
        <v>81</v>
      </c>
      <c r="K30" s="33" t="s">
        <v>82</v>
      </c>
      <c r="L30" s="34" t="s">
        <v>83</v>
      </c>
      <c r="M30" s="35" t="s">
        <v>84</v>
      </c>
      <c r="N30" s="41">
        <v>1</v>
      </c>
      <c r="O30" s="41">
        <v>0</v>
      </c>
      <c r="P30" s="9">
        <f>+O30/N30</f>
        <v>0</v>
      </c>
      <c r="Q30" s="11"/>
    </row>
    <row r="31" spans="3:20" ht="140.25" customHeight="1" thickBot="1">
      <c r="C31" s="128"/>
      <c r="D31" s="131"/>
      <c r="E31" s="122"/>
      <c r="F31" s="125"/>
      <c r="G31" s="116">
        <v>304</v>
      </c>
      <c r="H31" s="112" t="s">
        <v>196</v>
      </c>
      <c r="I31" s="112" t="s">
        <v>85</v>
      </c>
      <c r="J31" s="34" t="s">
        <v>170</v>
      </c>
      <c r="K31" s="33" t="s">
        <v>86</v>
      </c>
      <c r="L31" s="34" t="s">
        <v>171</v>
      </c>
      <c r="M31" s="35" t="s">
        <v>87</v>
      </c>
      <c r="N31" s="41">
        <v>2</v>
      </c>
      <c r="O31" s="41">
        <v>0</v>
      </c>
      <c r="P31" s="9">
        <f t="shared" si="0"/>
        <v>0</v>
      </c>
      <c r="Q31" s="1"/>
    </row>
    <row r="32" spans="3:20" ht="120" customHeight="1" thickBot="1">
      <c r="C32" s="126" t="s">
        <v>18</v>
      </c>
      <c r="D32" s="129" t="s">
        <v>19</v>
      </c>
      <c r="E32" s="144">
        <v>3</v>
      </c>
      <c r="F32" s="123" t="s">
        <v>57</v>
      </c>
      <c r="G32" s="117"/>
      <c r="H32" s="151"/>
      <c r="I32" s="151"/>
      <c r="J32" s="114" t="s">
        <v>201</v>
      </c>
      <c r="K32" s="33" t="s">
        <v>88</v>
      </c>
      <c r="L32" s="34" t="s">
        <v>172</v>
      </c>
      <c r="M32" s="35" t="s">
        <v>89</v>
      </c>
      <c r="N32" s="41">
        <v>2</v>
      </c>
      <c r="O32" s="41">
        <v>1</v>
      </c>
      <c r="P32" s="9">
        <f t="shared" si="0"/>
        <v>0.5</v>
      </c>
      <c r="Q32" s="1"/>
    </row>
    <row r="33" spans="1:26" ht="120.75" customHeight="1" thickBot="1">
      <c r="C33" s="127"/>
      <c r="D33" s="130"/>
      <c r="E33" s="121"/>
      <c r="F33" s="124"/>
      <c r="G33" s="120"/>
      <c r="H33" s="113"/>
      <c r="I33" s="113"/>
      <c r="J33" s="115"/>
      <c r="K33" s="61" t="s">
        <v>90</v>
      </c>
      <c r="L33" s="62" t="s">
        <v>173</v>
      </c>
      <c r="M33" s="63" t="s">
        <v>89</v>
      </c>
      <c r="N33" s="64">
        <v>2</v>
      </c>
      <c r="O33" s="64">
        <v>3</v>
      </c>
      <c r="P33" s="9">
        <f t="shared" si="0"/>
        <v>1.5</v>
      </c>
      <c r="Q33" s="1"/>
    </row>
    <row r="34" spans="1:26" ht="105" customHeight="1" thickBot="1">
      <c r="C34" s="127"/>
      <c r="D34" s="130"/>
      <c r="E34" s="121"/>
      <c r="F34" s="124"/>
      <c r="G34" s="116">
        <v>305</v>
      </c>
      <c r="H34" s="112" t="s">
        <v>178</v>
      </c>
      <c r="I34" s="50" t="s">
        <v>91</v>
      </c>
      <c r="J34" s="154" t="s">
        <v>92</v>
      </c>
      <c r="K34" s="33" t="s">
        <v>93</v>
      </c>
      <c r="L34" s="42" t="s">
        <v>94</v>
      </c>
      <c r="M34" s="65" t="s">
        <v>95</v>
      </c>
      <c r="N34" s="66">
        <v>4</v>
      </c>
      <c r="O34" s="66">
        <v>1</v>
      </c>
      <c r="P34" s="9">
        <f t="shared" si="0"/>
        <v>0.25</v>
      </c>
      <c r="Q34" s="1"/>
    </row>
    <row r="35" spans="1:26" ht="123" customHeight="1" thickBot="1">
      <c r="C35" s="127"/>
      <c r="D35" s="130"/>
      <c r="E35" s="121"/>
      <c r="F35" s="124"/>
      <c r="G35" s="117"/>
      <c r="H35" s="151"/>
      <c r="I35" s="67" t="s">
        <v>96</v>
      </c>
      <c r="J35" s="155"/>
      <c r="K35" s="33" t="s">
        <v>97</v>
      </c>
      <c r="L35" s="34" t="s">
        <v>98</v>
      </c>
      <c r="M35" s="44" t="s">
        <v>99</v>
      </c>
      <c r="N35" s="45">
        <v>25</v>
      </c>
      <c r="O35" s="45">
        <v>17</v>
      </c>
      <c r="P35" s="9">
        <f t="shared" si="0"/>
        <v>0.68</v>
      </c>
      <c r="Q35" s="1"/>
    </row>
    <row r="36" spans="1:26" ht="138" customHeight="1" thickBot="1">
      <c r="C36" s="127"/>
      <c r="D36" s="130"/>
      <c r="E36" s="121"/>
      <c r="F36" s="124"/>
      <c r="G36" s="117"/>
      <c r="H36" s="151"/>
      <c r="I36" s="40" t="s">
        <v>100</v>
      </c>
      <c r="J36" s="156"/>
      <c r="K36" s="61" t="s">
        <v>101</v>
      </c>
      <c r="L36" s="62" t="s">
        <v>102</v>
      </c>
      <c r="M36" s="35" t="s">
        <v>103</v>
      </c>
      <c r="N36" s="41">
        <v>90</v>
      </c>
      <c r="O36" s="41">
        <v>95</v>
      </c>
      <c r="P36" s="9">
        <f t="shared" si="0"/>
        <v>1.0555555555555556</v>
      </c>
      <c r="Q36" s="1"/>
    </row>
    <row r="37" spans="1:26" ht="121.5" customHeight="1" thickBot="1">
      <c r="C37" s="127"/>
      <c r="D37" s="130"/>
      <c r="E37" s="121"/>
      <c r="F37" s="124"/>
      <c r="G37" s="120"/>
      <c r="H37" s="113"/>
      <c r="I37" s="39" t="s">
        <v>104</v>
      </c>
      <c r="J37" s="53" t="s">
        <v>105</v>
      </c>
      <c r="K37" s="54" t="s">
        <v>106</v>
      </c>
      <c r="L37" s="68" t="s">
        <v>107</v>
      </c>
      <c r="M37" s="69" t="s">
        <v>108</v>
      </c>
      <c r="N37" s="70">
        <v>2</v>
      </c>
      <c r="O37" s="70">
        <v>0</v>
      </c>
      <c r="P37" s="9">
        <f t="shared" si="0"/>
        <v>0</v>
      </c>
      <c r="Q37" s="1"/>
    </row>
    <row r="38" spans="1:26" ht="111.75" customHeight="1" thickBot="1">
      <c r="C38" s="127"/>
      <c r="D38" s="130"/>
      <c r="E38" s="121"/>
      <c r="F38" s="124"/>
      <c r="G38" s="116">
        <v>306</v>
      </c>
      <c r="H38" s="112" t="s">
        <v>177</v>
      </c>
      <c r="I38" s="39" t="s">
        <v>109</v>
      </c>
      <c r="J38" s="114" t="s">
        <v>202</v>
      </c>
      <c r="K38" s="43" t="s">
        <v>110</v>
      </c>
      <c r="L38" s="42" t="s">
        <v>111</v>
      </c>
      <c r="M38" s="44" t="s">
        <v>112</v>
      </c>
      <c r="N38" s="45">
        <v>6</v>
      </c>
      <c r="O38" s="45">
        <v>2</v>
      </c>
      <c r="P38" s="9">
        <f t="shared" si="0"/>
        <v>0.33333333333333331</v>
      </c>
      <c r="Q38" s="1"/>
    </row>
    <row r="39" spans="1:26" ht="125.25" customHeight="1" thickBot="1">
      <c r="C39" s="127"/>
      <c r="D39" s="130"/>
      <c r="E39" s="121"/>
      <c r="F39" s="124"/>
      <c r="G39" s="117"/>
      <c r="H39" s="151"/>
      <c r="I39" s="112" t="s">
        <v>113</v>
      </c>
      <c r="J39" s="157"/>
      <c r="K39" s="43" t="s">
        <v>114</v>
      </c>
      <c r="L39" s="42" t="s">
        <v>115</v>
      </c>
      <c r="M39" s="44" t="s">
        <v>112</v>
      </c>
      <c r="N39" s="45">
        <v>6</v>
      </c>
      <c r="O39" s="45">
        <v>5</v>
      </c>
      <c r="P39" s="9">
        <f t="shared" si="0"/>
        <v>0.83333333333333337</v>
      </c>
      <c r="Q39" s="1"/>
    </row>
    <row r="40" spans="1:26" ht="117" customHeight="1" thickBot="1">
      <c r="C40" s="127"/>
      <c r="D40" s="130"/>
      <c r="E40" s="121"/>
      <c r="F40" s="124"/>
      <c r="G40" s="120"/>
      <c r="H40" s="113"/>
      <c r="I40" s="113"/>
      <c r="J40" s="115"/>
      <c r="K40" s="33" t="s">
        <v>116</v>
      </c>
      <c r="L40" s="34" t="s">
        <v>117</v>
      </c>
      <c r="M40" s="35" t="s">
        <v>112</v>
      </c>
      <c r="N40" s="41">
        <v>6</v>
      </c>
      <c r="O40" s="41">
        <v>0</v>
      </c>
      <c r="P40" s="9">
        <f t="shared" si="0"/>
        <v>0</v>
      </c>
      <c r="Q40" s="1"/>
    </row>
    <row r="41" spans="1:26" ht="95.25" customHeight="1" thickBot="1">
      <c r="C41" s="127"/>
      <c r="D41" s="130"/>
      <c r="E41" s="121"/>
      <c r="F41" s="124"/>
      <c r="G41" s="116">
        <v>307</v>
      </c>
      <c r="H41" s="112" t="s">
        <v>176</v>
      </c>
      <c r="I41" s="51" t="s">
        <v>118</v>
      </c>
      <c r="J41" s="158" t="s">
        <v>203</v>
      </c>
      <c r="K41" s="160" t="s">
        <v>119</v>
      </c>
      <c r="L41" s="158" t="s">
        <v>174</v>
      </c>
      <c r="M41" s="162" t="s">
        <v>120</v>
      </c>
      <c r="N41" s="164">
        <v>12</v>
      </c>
      <c r="O41" s="164">
        <v>6</v>
      </c>
      <c r="P41" s="142">
        <f t="shared" si="0"/>
        <v>0.5</v>
      </c>
      <c r="Q41" s="1"/>
    </row>
    <row r="42" spans="1:26" ht="102.75" customHeight="1" thickBot="1">
      <c r="C42" s="127"/>
      <c r="D42" s="130"/>
      <c r="E42" s="121"/>
      <c r="F42" s="124"/>
      <c r="G42" s="120"/>
      <c r="H42" s="113"/>
      <c r="I42" s="51" t="s">
        <v>175</v>
      </c>
      <c r="J42" s="159"/>
      <c r="K42" s="161"/>
      <c r="L42" s="159"/>
      <c r="M42" s="163"/>
      <c r="N42" s="165"/>
      <c r="O42" s="165"/>
      <c r="P42" s="143"/>
      <c r="Q42" s="1"/>
    </row>
    <row r="43" spans="1:26" ht="166.5" customHeight="1" thickBot="1">
      <c r="C43" s="127"/>
      <c r="D43" s="130"/>
      <c r="E43" s="121"/>
      <c r="F43" s="124"/>
      <c r="G43" s="116">
        <v>308</v>
      </c>
      <c r="H43" s="112" t="s">
        <v>179</v>
      </c>
      <c r="I43" s="40" t="s">
        <v>208</v>
      </c>
      <c r="J43" s="34" t="s">
        <v>204</v>
      </c>
      <c r="K43" s="33" t="s">
        <v>121</v>
      </c>
      <c r="L43" s="34" t="s">
        <v>122</v>
      </c>
      <c r="M43" s="35" t="s">
        <v>64</v>
      </c>
      <c r="N43" s="59">
        <v>1</v>
      </c>
      <c r="O43" s="59">
        <v>0.95799999999999996</v>
      </c>
      <c r="P43" s="9">
        <f>+O43/N43</f>
        <v>0.95799999999999996</v>
      </c>
      <c r="Q43" s="1"/>
    </row>
    <row r="44" spans="1:26" ht="117.75" customHeight="1" thickBot="1">
      <c r="C44" s="127"/>
      <c r="D44" s="130"/>
      <c r="E44" s="121"/>
      <c r="F44" s="124"/>
      <c r="G44" s="117"/>
      <c r="H44" s="151"/>
      <c r="I44" s="112" t="s">
        <v>123</v>
      </c>
      <c r="J44" s="114" t="s">
        <v>205</v>
      </c>
      <c r="K44" s="33" t="s">
        <v>124</v>
      </c>
      <c r="L44" s="34" t="s">
        <v>181</v>
      </c>
      <c r="M44" s="35" t="s">
        <v>125</v>
      </c>
      <c r="N44" s="41">
        <v>1</v>
      </c>
      <c r="O44" s="41">
        <v>1</v>
      </c>
      <c r="P44" s="9">
        <f t="shared" si="0"/>
        <v>1</v>
      </c>
      <c r="Q44" s="1"/>
    </row>
    <row r="45" spans="1:26" ht="117" customHeight="1" thickBot="1">
      <c r="C45" s="127"/>
      <c r="D45" s="130"/>
      <c r="E45" s="121"/>
      <c r="F45" s="124"/>
      <c r="G45" s="117"/>
      <c r="H45" s="151"/>
      <c r="I45" s="151"/>
      <c r="J45" s="157"/>
      <c r="K45" s="61" t="s">
        <v>126</v>
      </c>
      <c r="L45" s="62" t="s">
        <v>180</v>
      </c>
      <c r="M45" s="63" t="s">
        <v>125</v>
      </c>
      <c r="N45" s="64">
        <v>2</v>
      </c>
      <c r="O45" s="64">
        <v>2</v>
      </c>
      <c r="P45" s="9">
        <f t="shared" si="0"/>
        <v>1</v>
      </c>
      <c r="Q45" s="1"/>
      <c r="V45" s="4">
        <v>550000</v>
      </c>
      <c r="W45" s="4">
        <f>+V45/20</f>
        <v>27500</v>
      </c>
      <c r="X45" s="4">
        <f>+W45*8</f>
        <v>220000</v>
      </c>
      <c r="Y45" s="4">
        <f>+X45*0.15</f>
        <v>33000</v>
      </c>
      <c r="Z45" s="4">
        <f>+X45-Y45</f>
        <v>187000</v>
      </c>
    </row>
    <row r="46" spans="1:26" ht="120" customHeight="1" thickBot="1">
      <c r="C46" s="127"/>
      <c r="D46" s="130"/>
      <c r="E46" s="121"/>
      <c r="F46" s="124"/>
      <c r="G46" s="120"/>
      <c r="H46" s="113"/>
      <c r="I46" s="113"/>
      <c r="J46" s="115"/>
      <c r="K46" s="61" t="s">
        <v>127</v>
      </c>
      <c r="L46" s="62" t="s">
        <v>182</v>
      </c>
      <c r="M46" s="63" t="s">
        <v>128</v>
      </c>
      <c r="N46" s="64">
        <v>5</v>
      </c>
      <c r="O46" s="64">
        <v>4</v>
      </c>
      <c r="P46" s="9">
        <f t="shared" si="0"/>
        <v>0.8</v>
      </c>
      <c r="Q46" s="1"/>
    </row>
    <row r="47" spans="1:26" s="16" customFormat="1" ht="135.75" customHeight="1" thickBot="1">
      <c r="A47" s="15"/>
      <c r="B47" s="15"/>
      <c r="C47" s="127"/>
      <c r="D47" s="130"/>
      <c r="E47" s="121"/>
      <c r="F47" s="124"/>
      <c r="G47" s="116">
        <v>309</v>
      </c>
      <c r="H47" s="112" t="s">
        <v>129</v>
      </c>
      <c r="I47" s="112" t="s">
        <v>130</v>
      </c>
      <c r="J47" s="114" t="s">
        <v>206</v>
      </c>
      <c r="K47" s="61" t="s">
        <v>131</v>
      </c>
      <c r="L47" s="62" t="s">
        <v>132</v>
      </c>
      <c r="M47" s="63" t="s">
        <v>64</v>
      </c>
      <c r="N47" s="71">
        <v>1</v>
      </c>
      <c r="O47" s="71">
        <v>0.4</v>
      </c>
      <c r="P47" s="9">
        <f t="shared" si="0"/>
        <v>0.4</v>
      </c>
      <c r="Q47" s="15"/>
    </row>
    <row r="48" spans="1:26" s="16" customFormat="1" ht="152.25" customHeight="1" thickBot="1">
      <c r="A48" s="15"/>
      <c r="B48" s="15"/>
      <c r="C48" s="127"/>
      <c r="D48" s="130"/>
      <c r="E48" s="121"/>
      <c r="F48" s="124"/>
      <c r="G48" s="117"/>
      <c r="H48" s="151"/>
      <c r="I48" s="113"/>
      <c r="J48" s="115"/>
      <c r="K48" s="33" t="s">
        <v>133</v>
      </c>
      <c r="L48" s="34" t="s">
        <v>207</v>
      </c>
      <c r="M48" s="35" t="s">
        <v>64</v>
      </c>
      <c r="N48" s="72">
        <v>1</v>
      </c>
      <c r="O48" s="72">
        <v>0.5</v>
      </c>
      <c r="P48" s="17">
        <f t="shared" si="0"/>
        <v>0.5</v>
      </c>
      <c r="Q48" s="15"/>
    </row>
    <row r="49" spans="1:17" s="16" customFormat="1" ht="106.5" customHeight="1" thickBot="1">
      <c r="A49" s="15"/>
      <c r="B49" s="15"/>
      <c r="C49" s="127"/>
      <c r="D49" s="130"/>
      <c r="E49" s="121"/>
      <c r="F49" s="124"/>
      <c r="G49" s="117"/>
      <c r="H49" s="151"/>
      <c r="I49" s="112" t="s">
        <v>134</v>
      </c>
      <c r="J49" s="114" t="s">
        <v>135</v>
      </c>
      <c r="K49" s="73" t="s">
        <v>136</v>
      </c>
      <c r="L49" s="74" t="s">
        <v>137</v>
      </c>
      <c r="M49" s="65" t="s">
        <v>77</v>
      </c>
      <c r="N49" s="75">
        <v>0</v>
      </c>
      <c r="O49" s="75">
        <v>0</v>
      </c>
      <c r="P49" s="76">
        <v>0</v>
      </c>
      <c r="Q49" s="15"/>
    </row>
    <row r="50" spans="1:17" s="16" customFormat="1" ht="96.75" customHeight="1" thickBot="1">
      <c r="A50" s="15"/>
      <c r="B50" s="15"/>
      <c r="C50" s="127"/>
      <c r="D50" s="130"/>
      <c r="E50" s="121"/>
      <c r="F50" s="124"/>
      <c r="G50" s="117"/>
      <c r="H50" s="151"/>
      <c r="I50" s="151"/>
      <c r="J50" s="157"/>
      <c r="K50" s="33" t="s">
        <v>138</v>
      </c>
      <c r="L50" s="34" t="s">
        <v>224</v>
      </c>
      <c r="M50" s="35" t="s">
        <v>139</v>
      </c>
      <c r="N50" s="41">
        <v>4</v>
      </c>
      <c r="O50" s="41">
        <v>20</v>
      </c>
      <c r="P50" s="9">
        <f>+N50/O50</f>
        <v>0.2</v>
      </c>
      <c r="Q50" s="15"/>
    </row>
    <row r="51" spans="1:17" s="16" customFormat="1" ht="132.75" customHeight="1" thickBot="1">
      <c r="A51" s="15"/>
      <c r="B51" s="15"/>
      <c r="C51" s="127"/>
      <c r="D51" s="130"/>
      <c r="E51" s="121"/>
      <c r="F51" s="124"/>
      <c r="G51" s="117"/>
      <c r="H51" s="151"/>
      <c r="I51" s="151"/>
      <c r="J51" s="157"/>
      <c r="K51" s="33" t="s">
        <v>140</v>
      </c>
      <c r="L51" s="34" t="s">
        <v>141</v>
      </c>
      <c r="M51" s="35" t="s">
        <v>77</v>
      </c>
      <c r="N51" s="52">
        <v>1</v>
      </c>
      <c r="O51" s="52">
        <v>1</v>
      </c>
      <c r="P51" s="9">
        <f t="shared" si="0"/>
        <v>1</v>
      </c>
      <c r="Q51" s="15"/>
    </row>
    <row r="52" spans="1:17" s="16" customFormat="1" ht="132.75" customHeight="1" thickBot="1">
      <c r="A52" s="15"/>
      <c r="B52" s="15"/>
      <c r="C52" s="127"/>
      <c r="D52" s="130"/>
      <c r="E52" s="122"/>
      <c r="F52" s="125"/>
      <c r="G52" s="120"/>
      <c r="H52" s="113"/>
      <c r="I52" s="113"/>
      <c r="J52" s="115"/>
      <c r="K52" s="33" t="s">
        <v>142</v>
      </c>
      <c r="L52" s="34" t="s">
        <v>225</v>
      </c>
      <c r="M52" s="35" t="s">
        <v>77</v>
      </c>
      <c r="N52" s="77">
        <v>1</v>
      </c>
      <c r="O52" s="75">
        <v>1</v>
      </c>
      <c r="P52" s="9">
        <f t="shared" si="0"/>
        <v>1</v>
      </c>
      <c r="Q52" s="15"/>
    </row>
    <row r="53" spans="1:17" ht="162" customHeight="1" thickBot="1">
      <c r="C53" s="127"/>
      <c r="D53" s="130"/>
      <c r="E53" s="144">
        <v>4</v>
      </c>
      <c r="F53" s="167" t="s">
        <v>143</v>
      </c>
      <c r="G53" s="78">
        <v>401</v>
      </c>
      <c r="H53" s="39" t="s">
        <v>183</v>
      </c>
      <c r="I53" s="39" t="s">
        <v>184</v>
      </c>
      <c r="J53" s="79" t="s">
        <v>144</v>
      </c>
      <c r="K53" s="92" t="s">
        <v>145</v>
      </c>
      <c r="L53" s="74" t="s">
        <v>146</v>
      </c>
      <c r="M53" s="93" t="s">
        <v>77</v>
      </c>
      <c r="N53" s="80">
        <v>16</v>
      </c>
      <c r="O53" s="80">
        <v>10</v>
      </c>
      <c r="P53" s="18">
        <f t="shared" si="0"/>
        <v>0.625</v>
      </c>
      <c r="Q53" s="1"/>
    </row>
    <row r="54" spans="1:17" ht="225" customHeight="1" thickBot="1">
      <c r="C54" s="127"/>
      <c r="D54" s="130"/>
      <c r="E54" s="121"/>
      <c r="F54" s="168"/>
      <c r="G54" s="81">
        <v>402</v>
      </c>
      <c r="H54" s="40" t="s">
        <v>226</v>
      </c>
      <c r="I54" s="40" t="s">
        <v>209</v>
      </c>
      <c r="J54" s="82" t="s">
        <v>147</v>
      </c>
      <c r="K54" s="83" t="s">
        <v>148</v>
      </c>
      <c r="L54" s="82" t="s">
        <v>149</v>
      </c>
      <c r="M54" s="84" t="s">
        <v>150</v>
      </c>
      <c r="N54" s="85">
        <v>0.7</v>
      </c>
      <c r="O54" s="85">
        <v>0.64</v>
      </c>
      <c r="P54" s="9">
        <f t="shared" si="0"/>
        <v>0.91428571428571437</v>
      </c>
      <c r="Q54" s="1"/>
    </row>
    <row r="55" spans="1:17" ht="138.75" customHeight="1" thickBot="1">
      <c r="C55" s="127"/>
      <c r="D55" s="130"/>
      <c r="E55" s="121"/>
      <c r="F55" s="168"/>
      <c r="G55" s="86">
        <v>403</v>
      </c>
      <c r="H55" s="51" t="s">
        <v>188</v>
      </c>
      <c r="I55" s="51" t="s">
        <v>187</v>
      </c>
      <c r="J55" s="87" t="s">
        <v>151</v>
      </c>
      <c r="K55" s="88" t="s">
        <v>152</v>
      </c>
      <c r="L55" s="87" t="s">
        <v>153</v>
      </c>
      <c r="M55" s="89" t="s">
        <v>112</v>
      </c>
      <c r="N55" s="90">
        <v>4</v>
      </c>
      <c r="O55" s="90">
        <v>1</v>
      </c>
      <c r="P55" s="9">
        <f t="shared" si="0"/>
        <v>0.25</v>
      </c>
      <c r="Q55" s="1"/>
    </row>
    <row r="56" spans="1:17" ht="189" customHeight="1" thickBot="1">
      <c r="C56" s="152"/>
      <c r="D56" s="153"/>
      <c r="E56" s="166"/>
      <c r="F56" s="169"/>
      <c r="G56" s="81">
        <v>404</v>
      </c>
      <c r="H56" s="40" t="s">
        <v>186</v>
      </c>
      <c r="I56" s="40" t="s">
        <v>154</v>
      </c>
      <c r="J56" s="82" t="s">
        <v>185</v>
      </c>
      <c r="K56" s="83" t="s">
        <v>155</v>
      </c>
      <c r="L56" s="82" t="s">
        <v>156</v>
      </c>
      <c r="M56" s="84" t="s">
        <v>77</v>
      </c>
      <c r="N56" s="91">
        <v>3</v>
      </c>
      <c r="O56" s="91">
        <v>3</v>
      </c>
      <c r="P56" s="19">
        <f t="shared" si="0"/>
        <v>1</v>
      </c>
      <c r="Q56" s="1"/>
    </row>
    <row r="57" spans="1:17" ht="12.75" customHeight="1">
      <c r="E57" s="20"/>
      <c r="F57" s="2"/>
      <c r="G57" s="1"/>
      <c r="H57" s="3"/>
      <c r="I57" s="3"/>
      <c r="J57" s="21"/>
      <c r="K57" s="21"/>
      <c r="L57" s="21"/>
      <c r="M57" s="21"/>
      <c r="N57" s="21"/>
      <c r="O57" s="21"/>
      <c r="P57" s="21"/>
      <c r="Q57" s="1"/>
    </row>
    <row r="58" spans="1:17" s="23" customFormat="1">
      <c r="A58" s="2"/>
      <c r="B58" s="2"/>
      <c r="C58" s="2"/>
      <c r="D58" s="2"/>
      <c r="E58" s="1"/>
      <c r="F58" s="2"/>
      <c r="G58" s="1"/>
      <c r="H58" s="3"/>
      <c r="I58" s="3"/>
      <c r="J58" s="1"/>
      <c r="K58" s="22"/>
      <c r="L58" s="1"/>
      <c r="M58" s="1"/>
      <c r="N58" s="1"/>
      <c r="O58" s="1"/>
      <c r="P58" s="1"/>
      <c r="Q58" s="2"/>
    </row>
    <row r="59" spans="1:17">
      <c r="E59" s="1"/>
      <c r="F59" s="2"/>
      <c r="G59" s="1"/>
      <c r="H59" s="3"/>
      <c r="I59" s="3"/>
      <c r="J59" s="1"/>
      <c r="K59" s="22"/>
      <c r="L59" s="1"/>
      <c r="M59" s="1"/>
      <c r="N59" s="22"/>
      <c r="O59" s="1"/>
      <c r="P59" s="1"/>
    </row>
  </sheetData>
  <sheetProtection sheet="1" objects="1" scenarios="1"/>
  <mergeCells count="89">
    <mergeCell ref="J47:J48"/>
    <mergeCell ref="I49:I52"/>
    <mergeCell ref="J49:J52"/>
    <mergeCell ref="N41:N42"/>
    <mergeCell ref="O41:O42"/>
    <mergeCell ref="I47:I48"/>
    <mergeCell ref="P41:P42"/>
    <mergeCell ref="G43:G46"/>
    <mergeCell ref="H43:H46"/>
    <mergeCell ref="I44:I46"/>
    <mergeCell ref="J44:J46"/>
    <mergeCell ref="G41:G42"/>
    <mergeCell ref="H41:H42"/>
    <mergeCell ref="J41:J42"/>
    <mergeCell ref="K41:K42"/>
    <mergeCell ref="L41:L42"/>
    <mergeCell ref="M41:M42"/>
    <mergeCell ref="J32:J33"/>
    <mergeCell ref="G34:G37"/>
    <mergeCell ref="H34:H37"/>
    <mergeCell ref="J34:J36"/>
    <mergeCell ref="G38:G40"/>
    <mergeCell ref="H38:H40"/>
    <mergeCell ref="J38:J40"/>
    <mergeCell ref="I39:I40"/>
    <mergeCell ref="I31:I33"/>
    <mergeCell ref="C32:C56"/>
    <mergeCell ref="D32:D56"/>
    <mergeCell ref="E32:E52"/>
    <mergeCell ref="F32:F52"/>
    <mergeCell ref="E53:E56"/>
    <mergeCell ref="F53:F56"/>
    <mergeCell ref="G47:G52"/>
    <mergeCell ref="H47:H52"/>
    <mergeCell ref="I23:I24"/>
    <mergeCell ref="G25:G30"/>
    <mergeCell ref="H25:H30"/>
    <mergeCell ref="I25:I30"/>
    <mergeCell ref="J25:J26"/>
    <mergeCell ref="P10:P11"/>
    <mergeCell ref="P19:P20"/>
    <mergeCell ref="J14:J15"/>
    <mergeCell ref="E16:E21"/>
    <mergeCell ref="F16:F21"/>
    <mergeCell ref="G17:G18"/>
    <mergeCell ref="H17:H18"/>
    <mergeCell ref="J17:J18"/>
    <mergeCell ref="G19:G20"/>
    <mergeCell ref="H19:H20"/>
    <mergeCell ref="J19:J20"/>
    <mergeCell ref="K19:K20"/>
    <mergeCell ref="L19:L20"/>
    <mergeCell ref="M19:M20"/>
    <mergeCell ref="N19:N20"/>
    <mergeCell ref="O19:O20"/>
    <mergeCell ref="L10:L11"/>
    <mergeCell ref="M10:M11"/>
    <mergeCell ref="N10:N11"/>
    <mergeCell ref="O10:O11"/>
    <mergeCell ref="K10:K11"/>
    <mergeCell ref="G14:G15"/>
    <mergeCell ref="H14:H15"/>
    <mergeCell ref="E22:E31"/>
    <mergeCell ref="F22:F31"/>
    <mergeCell ref="C8:C31"/>
    <mergeCell ref="D8:D31"/>
    <mergeCell ref="E8:E15"/>
    <mergeCell ref="F8:F15"/>
    <mergeCell ref="G8:G9"/>
    <mergeCell ref="G23:G24"/>
    <mergeCell ref="H23:H24"/>
    <mergeCell ref="G31:G33"/>
    <mergeCell ref="H31:H33"/>
    <mergeCell ref="I12:I13"/>
    <mergeCell ref="I8:I9"/>
    <mergeCell ref="J8:J9"/>
    <mergeCell ref="G10:G13"/>
    <mergeCell ref="H10:H13"/>
    <mergeCell ref="H8:H9"/>
    <mergeCell ref="J10:J11"/>
    <mergeCell ref="C2:P2"/>
    <mergeCell ref="C3:P3"/>
    <mergeCell ref="C5:I5"/>
    <mergeCell ref="J5:P5"/>
    <mergeCell ref="C6:C7"/>
    <mergeCell ref="D6:D7"/>
    <mergeCell ref="E6:F6"/>
    <mergeCell ref="M6:M7"/>
    <mergeCell ref="N6:P6"/>
  </mergeCells>
  <conditionalFormatting sqref="P8 P12:P19">
    <cfRule type="cellIs" dxfId="8" priority="7" stopIfTrue="1" operator="greaterThanOrEqual">
      <formula>80.01%</formula>
    </cfRule>
    <cfRule type="cellIs" dxfId="7" priority="8" stopIfTrue="1" operator="between">
      <formula>0.501</formula>
      <formula>0.8</formula>
    </cfRule>
    <cfRule type="cellIs" dxfId="6" priority="9" stopIfTrue="1" operator="lessThanOrEqual">
      <formula>0.5</formula>
    </cfRule>
  </conditionalFormatting>
  <conditionalFormatting sqref="P9">
    <cfRule type="cellIs" dxfId="5" priority="4" stopIfTrue="1" operator="greaterThanOrEqual">
      <formula>80.01%</formula>
    </cfRule>
    <cfRule type="cellIs" dxfId="4" priority="5" stopIfTrue="1" operator="between">
      <formula>0.501</formula>
      <formula>0.8</formula>
    </cfRule>
    <cfRule type="cellIs" dxfId="3" priority="6" stopIfTrue="1" operator="lessThanOrEqual">
      <formula>0.5</formula>
    </cfRule>
  </conditionalFormatting>
  <conditionalFormatting sqref="P10 P21:P41 P43:P48 P50:P56">
    <cfRule type="cellIs" dxfId="2" priority="1" stopIfTrue="1" operator="greaterThanOrEqual">
      <formula>80.01%</formula>
    </cfRule>
    <cfRule type="cellIs" dxfId="1" priority="2" stopIfTrue="1" operator="between">
      <formula>0.501</formula>
      <formula>0.8</formula>
    </cfRule>
    <cfRule type="cellIs" dxfId="0" priority="3" stopIfTrue="1" operator="lessThanOrEqual">
      <formula>0.5</formula>
    </cfRule>
  </conditionalFormatting>
  <pageMargins left="0.23622047244094491" right="0.23622047244094491" top="0.35433070866141736" bottom="0.35433070866141736" header="0.31496062992125984" footer="0.31496062992125984"/>
  <pageSetup scale="25" orientation="portrait" r:id="rId1"/>
  <headerFooter alignWithMargins="0">
    <oddFooter>Página &amp;P de &amp;F</oddFooter>
  </headerFooter>
  <rowBreaks count="2" manualBreakCount="2">
    <brk id="28" max="16" man="1"/>
    <brk id="46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Resultados  POA 2016</vt:lpstr>
      <vt:lpstr>'Resultados  POA 2016'!Área_de_impresión</vt:lpstr>
      <vt:lpstr>'Resultados  POA 2016'!Títulos_a_imprimir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I. Serrano Quintanilla</dc:creator>
  <cp:lastModifiedBy>adelgado</cp:lastModifiedBy>
  <dcterms:created xsi:type="dcterms:W3CDTF">2017-01-30T13:58:58Z</dcterms:created>
  <dcterms:modified xsi:type="dcterms:W3CDTF">2017-02-07T17:27:44Z</dcterms:modified>
</cp:coreProperties>
</file>