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600" yWindow="825" windowWidth="17715" windowHeight="10320"/>
  </bookViews>
  <sheets>
    <sheet name="Matriz de objetivos diciembre" sheetId="45" r:id="rId1"/>
  </sheets>
  <definedNames>
    <definedName name="_xlnm._FilterDatabase" localSheetId="0" hidden="1">'Matriz de objetivos diciembre'!$E$7:$G$74</definedName>
    <definedName name="_xlnm.Print_Area" localSheetId="0">'Matriz de objetivos diciembre'!$A$1:$O$78</definedName>
    <definedName name="_xlnm.Print_Titles" localSheetId="0">'Matriz de objetivos diciembre'!$3:$8</definedName>
  </definedNames>
  <calcPr calcId="152511"/>
  <fileRecoveryPr repairLoad="1"/>
</workbook>
</file>

<file path=xl/calcChain.xml><?xml version="1.0" encoding="utf-8"?>
<calcChain xmlns="http://schemas.openxmlformats.org/spreadsheetml/2006/main">
  <c r="N37" i="45"/>
  <c r="N27"/>
  <c r="N9"/>
  <c r="N10"/>
  <c r="N40" l="1"/>
  <c r="N39"/>
  <c r="N31" l="1"/>
  <c r="N74" l="1"/>
  <c r="N73"/>
  <c r="N72"/>
  <c r="N71"/>
  <c r="N70"/>
  <c r="N69"/>
  <c r="N68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X48"/>
  <c r="W48"/>
  <c r="N48"/>
  <c r="N47"/>
  <c r="N46"/>
  <c r="N45"/>
  <c r="N44"/>
  <c r="N43"/>
  <c r="N42"/>
  <c r="N41"/>
  <c r="N38"/>
  <c r="N36"/>
  <c r="N35"/>
  <c r="N34"/>
  <c r="N33"/>
  <c r="N32"/>
  <c r="N30"/>
  <c r="N29"/>
  <c r="N28"/>
  <c r="N26"/>
  <c r="N25"/>
  <c r="N24"/>
  <c r="N23"/>
  <c r="N22"/>
  <c r="N20"/>
  <c r="N19"/>
  <c r="N18"/>
  <c r="N17"/>
  <c r="N16"/>
  <c r="N15"/>
  <c r="N14"/>
  <c r="N13"/>
  <c r="N12"/>
  <c r="N11"/>
  <c r="Y48" l="1"/>
</calcChain>
</file>

<file path=xl/sharedStrings.xml><?xml version="1.0" encoding="utf-8"?>
<sst xmlns="http://schemas.openxmlformats.org/spreadsheetml/2006/main" count="306" uniqueCount="273">
  <si>
    <t>Perspectiva</t>
  </si>
  <si>
    <t xml:space="preserve"> Objetivos Estratégicos</t>
  </si>
  <si>
    <t>Indicadores</t>
  </si>
  <si>
    <t>Nombre</t>
  </si>
  <si>
    <t>Nombre de los Objetivos Estratégicos</t>
  </si>
  <si>
    <t>Nombre del Indicador</t>
  </si>
  <si>
    <t>Clientes (25%)</t>
  </si>
  <si>
    <t>Procesos Internos (20%)</t>
  </si>
  <si>
    <t>Aprendizaje y Desarrollo del 
Recurso Humano (20%)</t>
  </si>
  <si>
    <t>Nivel de intención de compra.</t>
  </si>
  <si>
    <t>Mejorar la accesibilidad de los productos a nivel nacional.</t>
  </si>
  <si>
    <t>CÓD.</t>
  </si>
  <si>
    <t>Nivel de implementación de mejores prácticas a través de procesos.</t>
  </si>
  <si>
    <t>Incrementar las utilidades de operación de forma sostenible para contribuir al Estado con el desarrollo social.</t>
  </si>
  <si>
    <t>Administrar de forma eficiente los recursos</t>
  </si>
  <si>
    <t>Incrementar  el aporte a la contribución social al Estado</t>
  </si>
  <si>
    <t>Porcentaje de contribución al desarrollo social</t>
  </si>
  <si>
    <t>Número de personas beneficiadas</t>
  </si>
  <si>
    <t>Porcentaje de satisfacción del cliente sobre la accesibilidad de los productos.</t>
  </si>
  <si>
    <t>Posicionar en nuestros clientes una imagen de credibilidad y confianza.</t>
  </si>
  <si>
    <t>Percepción de la imagen de los clientes.</t>
  </si>
  <si>
    <t>Gestionar las reformas del marco regulatorio de la LNB.</t>
  </si>
  <si>
    <t>Nivel de avance de la aprobación de las reformas del marco legal</t>
  </si>
  <si>
    <t>Porcentaje de avance en la mejora  de los procesos de la LNB.</t>
  </si>
  <si>
    <t>Porcentaje de incrementos en ventas de productos de lotería</t>
  </si>
  <si>
    <t>Efectividad de los nuevos juegos lanzados e innovados</t>
  </si>
  <si>
    <t>Número de Canales  Aperturados</t>
  </si>
  <si>
    <t>Número de  nuevos  puntos de ventas aperturados</t>
  </si>
  <si>
    <t>Número de Nuevos Agentes Vendedores reclutados</t>
  </si>
  <si>
    <t>Fidelizar nuestros clientes</t>
  </si>
  <si>
    <t>Sostenimiento de Canales existentes</t>
  </si>
  <si>
    <t>Sostenimiento de  puntos de ventas aperturados</t>
  </si>
  <si>
    <t>Fortalecer la imagen institucional.</t>
  </si>
  <si>
    <t>Número de proyectos ejecutados.</t>
  </si>
  <si>
    <t>Efectividad en campañas publicitarias</t>
  </si>
  <si>
    <t>Potenciar el talento humano a través de la formación continua e inclusiva.</t>
  </si>
  <si>
    <t>Utilidad  de Operación</t>
  </si>
  <si>
    <t>ROS (Rentabilidad sobre las ventas)</t>
  </si>
  <si>
    <t>Motivar a los clientes a la compra de los productos de Lotería.</t>
  </si>
  <si>
    <t>Incrementar los niveles de ventas de productos de Lotería.</t>
  </si>
  <si>
    <t>Desarrollo continuo e innovación  de juegos de azar.</t>
  </si>
  <si>
    <t>Expandir la cobertura de los Productos de Lotería a nivel Nacional.</t>
  </si>
  <si>
    <t>Porcentaje de efectividad de resultados esperados de las capacitaciones impartidas.</t>
  </si>
  <si>
    <t>Promover la Práctica de Valores y clima laboral.</t>
  </si>
  <si>
    <t>Grado de avance en la implementación de valores en la institución.</t>
  </si>
  <si>
    <t>Desarrollo continuo de la mejora de los procesos, para el logro de la  eficiencia y eficacia.</t>
  </si>
  <si>
    <t>Impactos Institucionales y Sociales  (35%)</t>
  </si>
  <si>
    <t>ROA (Utilidad sobre activo total)</t>
  </si>
  <si>
    <t>Código</t>
  </si>
  <si>
    <t>OBJETIVOS ESTRATÉGICOS  INSTITUCIONALES</t>
  </si>
  <si>
    <t>OBJETIVOS ESTRATÉGICOS   POR  UNIDAD ORGANIZATIVA</t>
  </si>
  <si>
    <t>Unidad de Medida</t>
  </si>
  <si>
    <t>Informar sobre  los Resultados Financieros.</t>
  </si>
  <si>
    <t>UFI-0501</t>
  </si>
  <si>
    <t>Utilidades generadas por LOTRA</t>
  </si>
  <si>
    <t>US$</t>
  </si>
  <si>
    <t>UFI-0502</t>
  </si>
  <si>
    <t>Utilidades generadas por LOTIN</t>
  </si>
  <si>
    <t>UFI-0401</t>
  </si>
  <si>
    <t>Rentabilidad sobre la disponibilidad</t>
  </si>
  <si>
    <t>UFI-0301</t>
  </si>
  <si>
    <t>% de Avance</t>
  </si>
  <si>
    <t>Contribuir al Fortalecimiento de las Finanzas de la Institución</t>
  </si>
  <si>
    <t>UFI-0101</t>
  </si>
  <si>
    <t>Informes</t>
  </si>
  <si>
    <t>UFI-0102</t>
  </si>
  <si>
    <t>UFI-0103</t>
  </si>
  <si>
    <t>Número de propuestas para eficientar el gasto</t>
  </si>
  <si>
    <t>Informar sobre la optimizar de los recursos institucionales.</t>
  </si>
  <si>
    <t>Brindar  los servicios de apoyo de Transporte.</t>
  </si>
  <si>
    <t>GAD-0101</t>
  </si>
  <si>
    <t>Aportar al desarrollo social a través del programa de Lotería en Acción.</t>
  </si>
  <si>
    <t>BENA-0101</t>
  </si>
  <si>
    <t>Número de instituciones atendidas durante el 2015</t>
  </si>
  <si>
    <t>Número de instituciones beneficiadas</t>
  </si>
  <si>
    <t>BENA-0102</t>
  </si>
  <si>
    <t>Número de personas beneficiadas con el programa en el 2015.</t>
  </si>
  <si>
    <t>Realizar el desarrollo de estudios de mercado y sondeos.</t>
  </si>
  <si>
    <t>DME-0101</t>
  </si>
  <si>
    <t>Número de Estudios y sondeos  realizados</t>
  </si>
  <si>
    <t>Estudios y sondeos de Mercados ejecutados</t>
  </si>
  <si>
    <t>Evaluar  la aceptación de los  productos nuevos y  cambios  a los existentes.</t>
  </si>
  <si>
    <t>DME-0201</t>
  </si>
  <si>
    <t>Documento</t>
  </si>
  <si>
    <t>Proporcionar la información pública.</t>
  </si>
  <si>
    <t>UAIP-0101</t>
  </si>
  <si>
    <t>Tiempo de respuesta a las Solicitudes.</t>
  </si>
  <si>
    <t>Número de días de tiempo de respuestas</t>
  </si>
  <si>
    <t>UAIP-0102</t>
  </si>
  <si>
    <t>Grado de  avance en la Publicación de la Información en el Portal de Transparencia Institucional.</t>
  </si>
  <si>
    <t xml:space="preserve">% de cumplimiento </t>
  </si>
  <si>
    <t>Fortalecer a la fuerza de ventas de la LNB</t>
  </si>
  <si>
    <t>DVC-0401</t>
  </si>
  <si>
    <t>Número de acciones realizadas</t>
  </si>
  <si>
    <t>Acciones realizadas</t>
  </si>
  <si>
    <t>Reformas a Ley Orgánica y Reglamento de la LNB.</t>
  </si>
  <si>
    <t>UTL-0101</t>
  </si>
  <si>
    <t>Grado de avance  en gestión realizadas.</t>
  </si>
  <si>
    <t>Verificar el Control Interno  y evaluar los controles contables, financieros  y operativos.</t>
  </si>
  <si>
    <t>AIN-0101</t>
  </si>
  <si>
    <t>Número de exámenes de auditoria realizados.</t>
  </si>
  <si>
    <t>Exámenes realizados</t>
  </si>
  <si>
    <t>Verificar cumplimiento de metas y objetivos Institucionales de los procesos claves</t>
  </si>
  <si>
    <t>AIN-0201</t>
  </si>
  <si>
    <t>Número de exámenes de seguimiento a Planes.</t>
  </si>
  <si>
    <t>Fallas presentadas en la realización de cada sorteo.</t>
  </si>
  <si>
    <t>GAD-0201</t>
  </si>
  <si>
    <t>% de funcionamiento del sorteo</t>
  </si>
  <si>
    <t>GAD-0202</t>
  </si>
  <si>
    <t>% de avance</t>
  </si>
  <si>
    <t>Mantener en operación el  sistema comercial de la LNB</t>
  </si>
  <si>
    <t>DIN-0101</t>
  </si>
  <si>
    <t>% de tiempo de caída del sistema comercial.</t>
  </si>
  <si>
    <t xml:space="preserve">Porcentaje </t>
  </si>
  <si>
    <t>DIN-0102</t>
  </si>
  <si>
    <t>Tiempo máximo de recuperación.</t>
  </si>
  <si>
    <t>Cantidad de horas</t>
  </si>
  <si>
    <t>DIN-0103</t>
  </si>
  <si>
    <t>Efectividad contra  intentos de intrusión a los sistemas de la LNB.</t>
  </si>
  <si>
    <t>DIN-0104</t>
  </si>
  <si>
    <t>Efectividad contra infecciones a los sistemas de la LNB</t>
  </si>
  <si>
    <t>Garantizar que los insumos informáticos estén disponibles en cada sorteo.</t>
  </si>
  <si>
    <t>DIN-0201</t>
  </si>
  <si>
    <t>% de efectividad  en el  desarrollo de los sorteos realizados.</t>
  </si>
  <si>
    <t>Fortalecer la infraestructura tecnológica de la LNB</t>
  </si>
  <si>
    <t>DIN-0301</t>
  </si>
  <si>
    <t>Grado de avance en migración del servidor de aplicaciones</t>
  </si>
  <si>
    <t>DIN-0302</t>
  </si>
  <si>
    <t>Grado de avance en consolidación de servidores y solución de respaldo.</t>
  </si>
  <si>
    <t>UPE-0101</t>
  </si>
  <si>
    <t>Plan Estratégico aprobado</t>
  </si>
  <si>
    <t>UPE-0301</t>
  </si>
  <si>
    <t>Grado de avance de los proyectos ejecutados en la LNB.</t>
  </si>
  <si>
    <t>Adquirir bienes y servicios  de procesos de  licitación/concurso .</t>
  </si>
  <si>
    <t>UACI-0101</t>
  </si>
  <si>
    <t>Licitaciones  o Concursos/prorrogas requeridas ejecutados.</t>
  </si>
  <si>
    <t>Número de Licitaciones  adjudicadas</t>
  </si>
  <si>
    <t>UPE-0201</t>
  </si>
  <si>
    <t>GAD-0301</t>
  </si>
  <si>
    <t>DVC-0501</t>
  </si>
  <si>
    <t>DME-0501</t>
  </si>
  <si>
    <t>Ordenar el proceso de trabajo de Depto. de  Beneficencia.</t>
  </si>
  <si>
    <t>BENA-0201</t>
  </si>
  <si>
    <t>Grado de avance del ordenamiento del  proceso del área</t>
  </si>
  <si>
    <t>Vender el 100% de la emisión de productos de lotería  en 2015.</t>
  </si>
  <si>
    <t>DVC-0101</t>
  </si>
  <si>
    <t>Porcentaje de  venta de billetes</t>
  </si>
  <si>
    <t>% de cumplimiento de venta</t>
  </si>
  <si>
    <t>DVC-0102</t>
  </si>
  <si>
    <t>Grado de Avance de ejecución del Plan de  ventas</t>
  </si>
  <si>
    <t>Monitoreo y seguimiento a las estrategias de venta.</t>
  </si>
  <si>
    <t>DVC-0301</t>
  </si>
  <si>
    <t>Estratégicas implementadas</t>
  </si>
  <si>
    <t>Proponer y ejecutar acciones comerciales para alcanzar el 100% de las ventas de los productos de lotería.</t>
  </si>
  <si>
    <t>Número de acciones comerciales ejecutadas</t>
  </si>
  <si>
    <t>No. de acciones ejecutadas</t>
  </si>
  <si>
    <t>Número de créditos aprobados</t>
  </si>
  <si>
    <t>Porcentaje de incremento en la cuota de ventas por crédito</t>
  </si>
  <si>
    <t>% de incremento</t>
  </si>
  <si>
    <t>DME-0301</t>
  </si>
  <si>
    <t>Número de estrategias implementadas.</t>
  </si>
  <si>
    <t>Estrategias implementadas</t>
  </si>
  <si>
    <t>Activaciones de productos en todo el territorio nacional.</t>
  </si>
  <si>
    <t>DME-0401</t>
  </si>
  <si>
    <t>Número de activaciones de productos lanzadas.</t>
  </si>
  <si>
    <t>Número de activaciones ejecutadas</t>
  </si>
  <si>
    <t>Gestionar la aprobación de Créditos para Agentes Vendedores</t>
  </si>
  <si>
    <t>SDC-0101</t>
  </si>
  <si>
    <t>Número de créditos otorgados a Agentes vendedores</t>
  </si>
  <si>
    <t>Gestionar la Recuperación Administrativa de Créditos en Mora</t>
  </si>
  <si>
    <t>SDC-0201</t>
  </si>
  <si>
    <t>Reducir el 40% del índice de Morosidad</t>
  </si>
  <si>
    <t>Disminución de la Cartera Morosa en un 40%</t>
  </si>
  <si>
    <t>Desarrollar propuestas de nuevos juegos de Lotería</t>
  </si>
  <si>
    <t>DNP-0101</t>
  </si>
  <si>
    <t>Número de  nuevos  juegos de Lotería autorizado</t>
  </si>
  <si>
    <t>Nuevo  Juego autorizado</t>
  </si>
  <si>
    <t>Modernizar los productos de Lotería existentes basados en las necesidades del Mercado.</t>
  </si>
  <si>
    <t>Cantidad  de  propuestas de productos Lotería Tradicional autorizadas.</t>
  </si>
  <si>
    <t>Mejora implementada</t>
  </si>
  <si>
    <t>Cantidad  de  propuestas  de productos Lotería Instantánea autorizadas.</t>
  </si>
  <si>
    <t>Identificar diferentes modelos de juegos aplicables a la LNB.</t>
  </si>
  <si>
    <t>DNP-0301</t>
  </si>
  <si>
    <t>Nuevos Juegos  seleccionados</t>
  </si>
  <si>
    <t>Investigar nuevos diseños  y medidas de seguridad para productos de lotería</t>
  </si>
  <si>
    <t>DNP-0401</t>
  </si>
  <si>
    <t>Documentos</t>
  </si>
  <si>
    <t>Número de  nuevos canales aperturado en el 2015.</t>
  </si>
  <si>
    <t>Cantidad de Canales aperturados</t>
  </si>
  <si>
    <t>Cantidad de PDV aperturados</t>
  </si>
  <si>
    <t>Implementar un sistema de comunicación que contribuyan a la promoción de la imagen Institucional.</t>
  </si>
  <si>
    <t>URP-0201</t>
  </si>
  <si>
    <t>Grado de avance  de implementación del sistema de comunicación interna y externa</t>
  </si>
  <si>
    <t>Lanzar campañas publicitarias que mejoren la imagen institucional y la promoción de productos de lotería.</t>
  </si>
  <si>
    <t>URP-0101</t>
  </si>
  <si>
    <t xml:space="preserve">Número de  campañas  Publicitarias de imagen institucional realizadas.    </t>
  </si>
  <si>
    <t>Campañas Publicitaras realizadas</t>
  </si>
  <si>
    <t>URP-0102</t>
  </si>
  <si>
    <t>Número de   Campañas Publicitarias de LOTRA lanzadas.</t>
  </si>
  <si>
    <t>URP-0103</t>
  </si>
  <si>
    <t>Número  de Campañas Publicitarias de Lotin lanzadas.</t>
  </si>
  <si>
    <t>Campañas Publicitarias realizadas</t>
  </si>
  <si>
    <t>Ejecutar  plan de capacitación con enfoque de Competencias y Género</t>
  </si>
  <si>
    <t>GRH-0101</t>
  </si>
  <si>
    <t xml:space="preserve">Número de  Capacitación impartidas </t>
  </si>
  <si>
    <t>Capacitaciones  realizadas</t>
  </si>
  <si>
    <t xml:space="preserve">Diseñar Metodología de Evaluación del Desempeño por competencias y Resultados </t>
  </si>
  <si>
    <t>GRH-0201</t>
  </si>
  <si>
    <t>Número de documentos autorizados</t>
  </si>
  <si>
    <t>Proponer y ejecutar un programa de sensibilización, sobre valores, ética y disciplina laboral.</t>
  </si>
  <si>
    <t>GRH-0301</t>
  </si>
  <si>
    <t>Número de  acciones realizadas</t>
  </si>
  <si>
    <t>Acciones ejecutadas</t>
  </si>
  <si>
    <t>Aperturar nuevos canales de venta y fortalecer los canales existentes</t>
  </si>
  <si>
    <t xml:space="preserve">Aperturar una nueva  de agencia </t>
  </si>
  <si>
    <t>DVC-0601</t>
  </si>
  <si>
    <t>Aperturar nuevos puntos de venta y fortalecer los puntos existentes</t>
  </si>
  <si>
    <t>DVC-0701</t>
  </si>
  <si>
    <t>Monitoreo y seguimiento a los puntos de venta</t>
  </si>
  <si>
    <t>Promocionar los créditos para el incremento de la cuota de venta.</t>
  </si>
  <si>
    <t>Nivel de satisfacción del Cliente</t>
  </si>
  <si>
    <t>UFI-0201</t>
  </si>
  <si>
    <t>Proponer estrategia para comercializar y posicionar en el  Mercado  los productos  de Lotería .</t>
  </si>
  <si>
    <t>Ordenar  el  proceso  de trabajo del área  Mercadeo</t>
  </si>
  <si>
    <t>Grado de avance del ordenamiento de los procesos.</t>
  </si>
  <si>
    <t>Solicitudes atendidas</t>
  </si>
  <si>
    <t xml:space="preserve">Proporcionar Servicios de Logística de  Sorteos: Previo, Durante y Posterior. </t>
  </si>
  <si>
    <t xml:space="preserve">Ordenar el  proceso de Sorteo </t>
  </si>
  <si>
    <t>Grado  de avance del ordenamiento del proceso de Sorteo</t>
  </si>
  <si>
    <t>Nuevos créditos aprobados</t>
  </si>
  <si>
    <t>Ordenar los procesos de trabajo del Depto. de Agencia.</t>
  </si>
  <si>
    <t>AGN-0301</t>
  </si>
  <si>
    <t>Número de propuesta   de medidas de seguridad presentadas</t>
  </si>
  <si>
    <t>Grado de avance del ordenamiento del proceso</t>
  </si>
  <si>
    <t>Nueva Agencia  aperturada en el 2015</t>
  </si>
  <si>
    <t>Agencia aperturada</t>
  </si>
  <si>
    <t>DNP-0501</t>
  </si>
  <si>
    <t>DVC-0801</t>
  </si>
  <si>
    <t>Grado de avance del ordenamiento del proceso.</t>
  </si>
  <si>
    <t>Número de beneficiarios</t>
  </si>
  <si>
    <t>Grado de avance del ordenamiento de los procesos</t>
  </si>
  <si>
    <t>Apoyar los proyectos Estratégicos institucionales.</t>
  </si>
  <si>
    <t xml:space="preserve">Programado </t>
  </si>
  <si>
    <t xml:space="preserve">Ejecutado </t>
  </si>
  <si>
    <t>%  de  Avance</t>
  </si>
  <si>
    <t>INFORME DE SEGUIMIENTO A OBJETIVOS E INDICADORES ESTRATÉGICOS, AÑO  2015</t>
  </si>
  <si>
    <t>Número de Análisis Financieros realizados a Estructura de Premios y Planes de Juegos a requerimiento de Gerencia Comercial.</t>
  </si>
  <si>
    <t>Número de análisis financiero para canales y puntos de venta, a requerimiento de la Gerencia Comercial.</t>
  </si>
  <si>
    <t>Administrar eficiente los recursos financieros de la LNB, cumpliendo con las normas establecidas.</t>
  </si>
  <si>
    <t>DVC-0201</t>
  </si>
  <si>
    <t>Número de Solicitudes atendidas.</t>
  </si>
  <si>
    <t>Grado de avance de  logística de sorteo.</t>
  </si>
  <si>
    <t>Porcentaje de  venta de libretas.</t>
  </si>
  <si>
    <t>Ordenar el proceso de trabajo de ventas y canales.</t>
  </si>
  <si>
    <t>AGN-0101</t>
  </si>
  <si>
    <t>AGN-0202</t>
  </si>
  <si>
    <t>AGN-0201</t>
  </si>
  <si>
    <t>Ordenar los procesos de trabajo del giro del negocio.</t>
  </si>
  <si>
    <t>Ordenar los procesos de trabajo del área Nuevos Productos.</t>
  </si>
  <si>
    <t>Grado de utilidad que genera cada dólar en ventas.</t>
  </si>
  <si>
    <t>DNP-0201</t>
  </si>
  <si>
    <t>DNP-0202</t>
  </si>
  <si>
    <t>Grado de aceptación  de los productos lanzados mercado.</t>
  </si>
  <si>
    <t>Grado de avance en el ordenamiento de los  procesos</t>
  </si>
  <si>
    <t>Nuevos puntos de venta aperturados en el 2015.</t>
  </si>
  <si>
    <t>Número de Nuevos Juegos  seleccionados.</t>
  </si>
  <si>
    <t>Informar sobre la rentabilidad de las unidades vendidas.</t>
  </si>
  <si>
    <t>Grado de optimización de los activos institucionales.</t>
  </si>
  <si>
    <t>Resultado Acumulado de: 
Enero - Diciembre 2015</t>
  </si>
  <si>
    <t>Número de Estrategias implementadas</t>
  </si>
  <si>
    <t>MES QUE SE INFORMA: ENERO-DICIEMBRE DE 2015</t>
  </si>
  <si>
    <t>Realizar Taller de Planeación Estratégica para el quinquenio 2015-2019.</t>
  </si>
  <si>
    <t>Nota: Algunas unidades organizativas no presentaron el informe de avance correspondiente al mes de diciembre de 2015.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</si>
</sst>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&quot;$&quot;* #,##0.0_);_(&quot;$&quot;* \(#,##0.0\);_(&quot;$&quot;* &quot;-&quot;??_);_(@_)"/>
  </numFmts>
  <fonts count="18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</font>
    <font>
      <sz val="11"/>
      <color indexed="8"/>
      <name val="Calibri"/>
      <family val="2"/>
    </font>
    <font>
      <b/>
      <sz val="17"/>
      <name val="Calibri"/>
      <family val="2"/>
    </font>
    <font>
      <sz val="11"/>
      <color theme="1"/>
      <name val="Calibri"/>
      <family val="2"/>
      <scheme val="minor"/>
    </font>
    <font>
      <sz val="16"/>
      <name val="Calibri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20"/>
      <name val="Calibri"/>
      <family val="2"/>
    </font>
    <font>
      <b/>
      <sz val="24"/>
      <name val="Calibri"/>
      <family val="2"/>
    </font>
    <font>
      <b/>
      <sz val="26"/>
      <name val="Calibri"/>
      <family val="2"/>
    </font>
    <font>
      <sz val="16"/>
      <name val="Arial"/>
      <family val="2"/>
    </font>
    <font>
      <sz val="24"/>
      <name val="Arial"/>
      <family val="2"/>
    </font>
    <font>
      <sz val="24"/>
      <name val="Calibri"/>
      <family val="2"/>
    </font>
    <font>
      <b/>
      <sz val="22"/>
      <name val="Calibri"/>
      <family val="2"/>
      <scheme val="minor"/>
    </font>
    <font>
      <sz val="24"/>
      <color theme="4" tint="-0.499984740745262"/>
      <name val="Calibri"/>
      <family val="2"/>
    </font>
    <font>
      <sz val="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3" fillId="0" borderId="0"/>
  </cellStyleXfs>
  <cellXfs count="108">
    <xf numFmtId="0" fontId="0" fillId="0" borderId="0" xfId="0"/>
    <xf numFmtId="10" fontId="7" fillId="0" borderId="18" xfId="7" applyNumberFormat="1" applyFont="1" applyBorder="1" applyAlignment="1" applyProtection="1">
      <alignment horizontal="center" vertical="center" wrapText="1"/>
    </xf>
    <xf numFmtId="9" fontId="7" fillId="0" borderId="18" xfId="7" applyNumberFormat="1" applyFont="1" applyBorder="1" applyAlignment="1" applyProtection="1">
      <alignment horizontal="center" vertical="center" wrapText="1"/>
    </xf>
    <xf numFmtId="9" fontId="7" fillId="0" borderId="7" xfId="7" applyNumberFormat="1" applyFont="1" applyBorder="1" applyAlignment="1" applyProtection="1">
      <alignment horizontal="center" vertical="center" wrapText="1"/>
    </xf>
    <xf numFmtId="164" fontId="7" fillId="0" borderId="18" xfId="7" applyNumberFormat="1" applyFont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4" fillId="2" borderId="0" xfId="0" applyFont="1" applyFill="1" applyProtection="1"/>
    <xf numFmtId="0" fontId="1" fillId="2" borderId="0" xfId="0" applyFont="1" applyFill="1" applyAlignment="1" applyProtection="1">
      <alignment horizontal="justify" vertical="center"/>
    </xf>
    <xf numFmtId="0" fontId="1" fillId="0" borderId="0" xfId="0" applyFont="1" applyProtection="1"/>
    <xf numFmtId="0" fontId="2" fillId="2" borderId="0" xfId="0" applyFont="1" applyFill="1" applyBorder="1" applyAlignment="1" applyProtection="1">
      <alignment horizontal="center" vertical="center" wrapText="1"/>
    </xf>
    <xf numFmtId="0" fontId="15" fillId="3" borderId="13" xfId="0" applyFont="1" applyFill="1" applyBorder="1" applyAlignment="1" applyProtection="1">
      <alignment horizontal="center" vertical="center" wrapText="1"/>
    </xf>
    <xf numFmtId="0" fontId="15" fillId="3" borderId="16" xfId="0" applyFont="1" applyFill="1" applyBorder="1" applyAlignment="1" applyProtection="1">
      <alignment vertical="center" wrapText="1"/>
    </xf>
    <xf numFmtId="0" fontId="15" fillId="3" borderId="13" xfId="8" applyFont="1" applyFill="1" applyBorder="1" applyAlignment="1" applyProtection="1">
      <alignment horizontal="center" vertical="center" wrapText="1"/>
    </xf>
    <xf numFmtId="49" fontId="12" fillId="0" borderId="13" xfId="2" applyNumberFormat="1" applyFont="1" applyFill="1" applyBorder="1" applyAlignment="1" applyProtection="1">
      <alignment horizontal="center" vertical="center" wrapText="1"/>
    </xf>
    <xf numFmtId="0" fontId="13" fillId="0" borderId="13" xfId="0" applyFont="1" applyFill="1" applyBorder="1" applyAlignment="1" applyProtection="1">
      <alignment horizontal="justify" vertical="center" wrapText="1"/>
    </xf>
    <xf numFmtId="0" fontId="14" fillId="0" borderId="8" xfId="0" applyFont="1" applyBorder="1" applyAlignment="1" applyProtection="1">
      <alignment horizontal="center" vertical="center" wrapText="1"/>
    </xf>
    <xf numFmtId="165" fontId="14" fillId="0" borderId="8" xfId="0" applyNumberFormat="1" applyFont="1" applyBorder="1" applyAlignment="1" applyProtection="1">
      <alignment horizontal="center" vertical="center" wrapText="1"/>
    </xf>
    <xf numFmtId="165" fontId="14" fillId="0" borderId="8" xfId="6" applyNumberFormat="1" applyFont="1" applyBorder="1" applyAlignment="1" applyProtection="1">
      <alignment horizontal="center" vertical="center" wrapText="1"/>
    </xf>
    <xf numFmtId="0" fontId="13" fillId="0" borderId="12" xfId="0" applyFont="1" applyFill="1" applyBorder="1" applyAlignment="1" applyProtection="1">
      <alignment horizontal="justify" vertical="center" wrapText="1"/>
    </xf>
    <xf numFmtId="49" fontId="12" fillId="0" borderId="12" xfId="2" applyNumberFormat="1" applyFont="1" applyFill="1" applyBorder="1" applyAlignment="1" applyProtection="1">
      <alignment horizontal="center" vertical="center" wrapText="1"/>
    </xf>
    <xf numFmtId="0" fontId="14" fillId="0" borderId="13" xfId="0" applyFont="1" applyBorder="1" applyAlignment="1" applyProtection="1">
      <alignment horizontal="center" vertical="center" wrapText="1"/>
    </xf>
    <xf numFmtId="0" fontId="13" fillId="0" borderId="8" xfId="0" applyFont="1" applyFill="1" applyBorder="1" applyAlignment="1" applyProtection="1">
      <alignment horizontal="justify" vertical="center" wrapText="1"/>
    </xf>
    <xf numFmtId="0" fontId="12" fillId="0" borderId="13" xfId="0" applyFont="1" applyFill="1" applyBorder="1" applyAlignment="1" applyProtection="1">
      <alignment horizontal="center" vertical="center" wrapText="1"/>
    </xf>
    <xf numFmtId="49" fontId="12" fillId="0" borderId="8" xfId="2" applyNumberFormat="1" applyFont="1" applyFill="1" applyBorder="1" applyAlignment="1" applyProtection="1">
      <alignment horizontal="center" vertical="center" wrapText="1"/>
    </xf>
    <xf numFmtId="3" fontId="14" fillId="0" borderId="13" xfId="0" applyNumberFormat="1" applyFont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9" fontId="14" fillId="0" borderId="8" xfId="7" applyFont="1" applyBorder="1" applyAlignment="1" applyProtection="1">
      <alignment horizontal="center" vertical="center" wrapText="1"/>
    </xf>
    <xf numFmtId="9" fontId="14" fillId="0" borderId="8" xfId="7" applyNumberFormat="1" applyFont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justify" vertical="center" wrapText="1"/>
    </xf>
    <xf numFmtId="49" fontId="12" fillId="0" borderId="13" xfId="0" applyNumberFormat="1" applyFont="1" applyFill="1" applyBorder="1" applyAlignment="1" applyProtection="1">
      <alignment horizontal="center" vertical="center" wrapText="1"/>
    </xf>
    <xf numFmtId="9" fontId="14" fillId="0" borderId="13" xfId="7" applyFont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justify" vertical="center" wrapText="1"/>
    </xf>
    <xf numFmtId="0" fontId="13" fillId="2" borderId="13" xfId="0" applyFont="1" applyFill="1" applyBorder="1" applyAlignment="1" applyProtection="1">
      <alignment horizontal="justify" vertical="center" wrapText="1"/>
    </xf>
    <xf numFmtId="49" fontId="12" fillId="2" borderId="13" xfId="2" applyNumberFormat="1" applyFont="1" applyFill="1" applyBorder="1" applyAlignment="1" applyProtection="1">
      <alignment horizontal="center" vertical="center" wrapText="1"/>
    </xf>
    <xf numFmtId="0" fontId="14" fillId="2" borderId="13" xfId="0" applyFont="1" applyFill="1" applyBorder="1" applyAlignment="1" applyProtection="1">
      <alignment horizontal="center" vertical="center" wrapText="1"/>
    </xf>
    <xf numFmtId="9" fontId="16" fillId="0" borderId="13" xfId="7" applyFont="1" applyBorder="1" applyAlignment="1" applyProtection="1">
      <alignment horizontal="center" vertical="center" wrapText="1"/>
    </xf>
    <xf numFmtId="164" fontId="14" fillId="0" borderId="13" xfId="7" applyNumberFormat="1" applyFont="1" applyBorder="1" applyAlignment="1" applyProtection="1">
      <alignment horizontal="center" vertical="center" wrapText="1"/>
    </xf>
    <xf numFmtId="10" fontId="14" fillId="0" borderId="13" xfId="7" applyNumberFormat="1" applyFont="1" applyBorder="1" applyAlignment="1" applyProtection="1">
      <alignment horizontal="center" vertical="center" wrapText="1"/>
    </xf>
    <xf numFmtId="9" fontId="14" fillId="0" borderId="13" xfId="7" applyNumberFormat="1" applyFont="1" applyBorder="1" applyAlignment="1" applyProtection="1">
      <alignment horizontal="center" vertical="center" wrapText="1"/>
    </xf>
    <xf numFmtId="0" fontId="13" fillId="2" borderId="12" xfId="0" applyFont="1" applyFill="1" applyBorder="1" applyAlignment="1" applyProtection="1">
      <alignment horizontal="justify" vertical="center" wrapText="1"/>
    </xf>
    <xf numFmtId="9" fontId="14" fillId="2" borderId="13" xfId="7" applyNumberFormat="1" applyFont="1" applyFill="1" applyBorder="1" applyAlignment="1" applyProtection="1">
      <alignment horizontal="center" vertical="center" wrapText="1"/>
    </xf>
    <xf numFmtId="10" fontId="14" fillId="2" borderId="13" xfId="7" applyNumberFormat="1" applyFont="1" applyFill="1" applyBorder="1" applyAlignment="1" applyProtection="1">
      <alignment horizontal="center" vertical="center" wrapText="1"/>
    </xf>
    <xf numFmtId="0" fontId="12" fillId="2" borderId="13" xfId="0" applyFont="1" applyFill="1" applyBorder="1" applyAlignment="1" applyProtection="1">
      <alignment vertical="center" wrapText="1"/>
    </xf>
    <xf numFmtId="9" fontId="14" fillId="2" borderId="13" xfId="7" applyFont="1" applyFill="1" applyBorder="1" applyAlignment="1" applyProtection="1">
      <alignment horizontal="center" vertical="center" wrapText="1"/>
    </xf>
    <xf numFmtId="0" fontId="12" fillId="2" borderId="13" xfId="0" applyFont="1" applyFill="1" applyBorder="1" applyAlignment="1" applyProtection="1">
      <alignment horizontal="center" vertical="center" wrapText="1"/>
    </xf>
    <xf numFmtId="164" fontId="14" fillId="2" borderId="13" xfId="7" applyNumberFormat="1" applyFont="1" applyFill="1" applyBorder="1" applyAlignment="1" applyProtection="1">
      <alignment horizontal="center" vertical="center" wrapText="1"/>
    </xf>
    <xf numFmtId="1" fontId="14" fillId="0" borderId="13" xfId="7" applyNumberFormat="1" applyFont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vertical="center" wrapText="1"/>
    </xf>
    <xf numFmtId="1" fontId="14" fillId="0" borderId="13" xfId="0" applyNumberFormat="1" applyFont="1" applyBorder="1" applyAlignment="1" applyProtection="1">
      <alignment horizontal="center" vertical="center" wrapText="1"/>
    </xf>
    <xf numFmtId="49" fontId="12" fillId="0" borderId="11" xfId="2" applyNumberFormat="1" applyFont="1" applyFill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49" fontId="12" fillId="0" borderId="8" xfId="2" applyNumberFormat="1" applyFont="1" applyFill="1" applyBorder="1" applyAlignment="1" applyProtection="1">
      <alignment vertical="center" wrapText="1"/>
    </xf>
    <xf numFmtId="0" fontId="1" fillId="2" borderId="0" xfId="0" quotePrefix="1" applyFont="1" applyFill="1" applyProtection="1"/>
    <xf numFmtId="0" fontId="4" fillId="0" borderId="0" xfId="0" applyFont="1" applyProtection="1"/>
    <xf numFmtId="0" fontId="1" fillId="0" borderId="0" xfId="0" applyFont="1" applyAlignment="1" applyProtection="1">
      <alignment horizontal="justify" vertical="center"/>
    </xf>
    <xf numFmtId="0" fontId="17" fillId="0" borderId="13" xfId="0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center" vertical="center"/>
    </xf>
    <xf numFmtId="0" fontId="17" fillId="0" borderId="13" xfId="0" applyFont="1" applyFill="1" applyBorder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left"/>
    </xf>
    <xf numFmtId="0" fontId="15" fillId="3" borderId="14" xfId="0" applyFont="1" applyFill="1" applyBorder="1" applyAlignment="1" applyProtection="1">
      <alignment horizontal="center" vertical="center"/>
    </xf>
    <xf numFmtId="0" fontId="15" fillId="3" borderId="15" xfId="0" applyFont="1" applyFill="1" applyBorder="1" applyAlignment="1" applyProtection="1">
      <alignment horizontal="center" vertical="center"/>
    </xf>
    <xf numFmtId="0" fontId="15" fillId="3" borderId="16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justify" vertical="center" wrapText="1"/>
    </xf>
    <xf numFmtId="0" fontId="13" fillId="0" borderId="11" xfId="0" applyFont="1" applyFill="1" applyBorder="1" applyAlignment="1" applyProtection="1">
      <alignment horizontal="justify" vertical="center" wrapText="1"/>
    </xf>
    <xf numFmtId="0" fontId="13" fillId="0" borderId="12" xfId="0" applyFont="1" applyFill="1" applyBorder="1" applyAlignment="1" applyProtection="1">
      <alignment horizontal="justify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textRotation="90" wrapText="1"/>
    </xf>
    <xf numFmtId="0" fontId="9" fillId="2" borderId="3" xfId="0" applyFont="1" applyFill="1" applyBorder="1" applyAlignment="1" applyProtection="1">
      <alignment horizontal="center" vertical="center" textRotation="90" wrapText="1"/>
    </xf>
    <xf numFmtId="0" fontId="9" fillId="2" borderId="6" xfId="0" applyFont="1" applyFill="1" applyBorder="1" applyAlignment="1" applyProtection="1">
      <alignment horizontal="center" vertical="center" textRotation="90" wrapText="1"/>
    </xf>
    <xf numFmtId="0" fontId="17" fillId="0" borderId="8" xfId="0" applyFont="1" applyFill="1" applyBorder="1" applyAlignment="1" applyProtection="1">
      <alignment horizontal="center" vertical="center" wrapText="1"/>
    </xf>
    <xf numFmtId="0" fontId="17" fillId="0" borderId="12" xfId="0" applyFont="1" applyFill="1" applyBorder="1" applyAlignment="1" applyProtection="1">
      <alignment horizontal="center" vertical="center" wrapText="1"/>
    </xf>
    <xf numFmtId="0" fontId="17" fillId="0" borderId="11" xfId="0" applyFont="1" applyFill="1" applyBorder="1" applyAlignment="1" applyProtection="1">
      <alignment horizontal="center" vertical="center" wrapText="1"/>
    </xf>
    <xf numFmtId="9" fontId="14" fillId="0" borderId="8" xfId="7" applyNumberFormat="1" applyFont="1" applyBorder="1" applyAlignment="1" applyProtection="1">
      <alignment horizontal="center" vertical="center" wrapText="1"/>
    </xf>
    <xf numFmtId="9" fontId="14" fillId="0" borderId="12" xfId="7" applyNumberFormat="1" applyFont="1" applyBorder="1" applyAlignment="1" applyProtection="1">
      <alignment horizontal="center" vertical="center" wrapText="1"/>
    </xf>
    <xf numFmtId="164" fontId="14" fillId="0" borderId="8" xfId="7" applyNumberFormat="1" applyFont="1" applyBorder="1" applyAlignment="1" applyProtection="1">
      <alignment horizontal="center" vertical="center" wrapText="1"/>
    </xf>
    <xf numFmtId="164" fontId="14" fillId="0" borderId="12" xfId="7" applyNumberFormat="1" applyFont="1" applyBorder="1" applyAlignment="1" applyProtection="1">
      <alignment horizontal="center" vertical="center" wrapText="1"/>
    </xf>
    <xf numFmtId="10" fontId="7" fillId="0" borderId="8" xfId="7" applyNumberFormat="1" applyFont="1" applyBorder="1" applyAlignment="1" applyProtection="1">
      <alignment horizontal="center" vertical="center" wrapText="1"/>
    </xf>
    <xf numFmtId="10" fontId="7" fillId="0" borderId="12" xfId="7" applyNumberFormat="1" applyFont="1" applyBorder="1" applyAlignment="1" applyProtection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</xf>
    <xf numFmtId="0" fontId="14" fillId="0" borderId="12" xfId="0" applyFont="1" applyBorder="1" applyAlignment="1" applyProtection="1">
      <alignment horizontal="center" vertical="center" wrapText="1"/>
    </xf>
    <xf numFmtId="49" fontId="12" fillId="0" borderId="8" xfId="2" applyNumberFormat="1" applyFont="1" applyFill="1" applyBorder="1" applyAlignment="1" applyProtection="1">
      <alignment horizontal="center" vertical="center" wrapText="1"/>
    </xf>
    <xf numFmtId="49" fontId="12" fillId="0" borderId="12" xfId="2" applyNumberFormat="1" applyFont="1" applyFill="1" applyBorder="1" applyAlignment="1" applyProtection="1">
      <alignment horizontal="center" vertical="center" wrapText="1"/>
    </xf>
    <xf numFmtId="0" fontId="13" fillId="2" borderId="8" xfId="0" applyFont="1" applyFill="1" applyBorder="1" applyAlignment="1" applyProtection="1">
      <alignment horizontal="justify" vertical="center" wrapText="1"/>
    </xf>
    <xf numFmtId="0" fontId="13" fillId="2" borderId="11" xfId="0" applyFont="1" applyFill="1" applyBorder="1" applyAlignment="1" applyProtection="1">
      <alignment horizontal="justify" vertical="center" wrapText="1"/>
    </xf>
    <xf numFmtId="0" fontId="17" fillId="0" borderId="8" xfId="0" applyFont="1" applyFill="1" applyBorder="1" applyAlignment="1" applyProtection="1">
      <alignment horizontal="center" vertical="center"/>
    </xf>
    <xf numFmtId="0" fontId="17" fillId="0" borderId="11" xfId="0" applyFont="1" applyFill="1" applyBorder="1" applyAlignment="1" applyProtection="1">
      <alignment horizontal="center" vertical="center"/>
    </xf>
    <xf numFmtId="0" fontId="17" fillId="0" borderId="12" xfId="0" applyFont="1" applyFill="1" applyBorder="1" applyAlignment="1" applyProtection="1">
      <alignment horizontal="center" vertical="center"/>
    </xf>
    <xf numFmtId="164" fontId="7" fillId="0" borderId="8" xfId="7" applyNumberFormat="1" applyFont="1" applyBorder="1" applyAlignment="1" applyProtection="1">
      <alignment horizontal="center" vertical="center" wrapText="1"/>
    </xf>
    <xf numFmtId="164" fontId="7" fillId="0" borderId="12" xfId="7" applyNumberFormat="1" applyFont="1" applyBorder="1" applyAlignment="1" applyProtection="1">
      <alignment horizontal="center" vertical="center" wrapText="1"/>
    </xf>
    <xf numFmtId="0" fontId="12" fillId="0" borderId="8" xfId="0" applyFont="1" applyFill="1" applyBorder="1" applyAlignment="1" applyProtection="1">
      <alignment horizontal="center" vertical="center" wrapText="1"/>
    </xf>
    <xf numFmtId="0" fontId="12" fillId="0" borderId="12" xfId="0" applyFont="1" applyFill="1" applyBorder="1" applyAlignment="1" applyProtection="1">
      <alignment horizontal="center" vertical="center" wrapText="1"/>
    </xf>
    <xf numFmtId="37" fontId="10" fillId="2" borderId="1" xfId="1" applyNumberFormat="1" applyFont="1" applyFill="1" applyBorder="1" applyAlignment="1" applyProtection="1">
      <alignment horizontal="center" vertical="center" wrapText="1"/>
    </xf>
    <xf numFmtId="37" fontId="10" fillId="2" borderId="4" xfId="1" applyNumberFormat="1" applyFont="1" applyFill="1" applyBorder="1" applyAlignment="1" applyProtection="1">
      <alignment horizontal="center" vertical="center" wrapText="1"/>
    </xf>
    <xf numFmtId="10" fontId="10" fillId="2" borderId="2" xfId="0" applyNumberFormat="1" applyFont="1" applyFill="1" applyBorder="1" applyAlignment="1" applyProtection="1">
      <alignment horizontal="center" vertical="center" textRotation="90" wrapText="1"/>
    </xf>
    <xf numFmtId="10" fontId="10" fillId="2" borderId="3" xfId="0" applyNumberFormat="1" applyFont="1" applyFill="1" applyBorder="1" applyAlignment="1" applyProtection="1">
      <alignment horizontal="center" vertical="center" textRotation="90" wrapText="1"/>
    </xf>
    <xf numFmtId="0" fontId="15" fillId="3" borderId="8" xfId="0" applyFont="1" applyFill="1" applyBorder="1" applyAlignment="1" applyProtection="1">
      <alignment horizontal="center" vertical="center" wrapText="1"/>
    </xf>
    <xf numFmtId="0" fontId="15" fillId="3" borderId="12" xfId="0" applyFont="1" applyFill="1" applyBorder="1" applyAlignment="1" applyProtection="1">
      <alignment horizontal="center" vertical="center" wrapText="1"/>
    </xf>
    <xf numFmtId="0" fontId="11" fillId="2" borderId="0" xfId="0" applyFont="1" applyFill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5" fillId="3" borderId="14" xfId="0" applyFont="1" applyFill="1" applyBorder="1" applyAlignment="1" applyProtection="1">
      <alignment horizontal="center" vertical="center" wrapText="1"/>
    </xf>
    <xf numFmtId="0" fontId="15" fillId="3" borderId="15" xfId="0" applyFont="1" applyFill="1" applyBorder="1" applyAlignment="1" applyProtection="1">
      <alignment horizontal="center" vertical="center" wrapText="1"/>
    </xf>
    <xf numFmtId="0" fontId="15" fillId="3" borderId="17" xfId="0" applyFont="1" applyFill="1" applyBorder="1" applyAlignment="1" applyProtection="1">
      <alignment horizontal="center" vertical="center" wrapText="1"/>
    </xf>
    <xf numFmtId="0" fontId="15" fillId="3" borderId="10" xfId="0" applyFont="1" applyFill="1" applyBorder="1" applyAlignment="1" applyProtection="1">
      <alignment horizontal="center" vertical="center" wrapText="1"/>
    </xf>
    <xf numFmtId="0" fontId="15" fillId="3" borderId="9" xfId="0" applyFont="1" applyFill="1" applyBorder="1" applyAlignment="1" applyProtection="1">
      <alignment horizontal="center" vertical="center" wrapText="1"/>
    </xf>
    <xf numFmtId="0" fontId="15" fillId="3" borderId="16" xfId="0" applyFont="1" applyFill="1" applyBorder="1" applyAlignment="1" applyProtection="1">
      <alignment horizontal="center" vertical="center" wrapText="1"/>
    </xf>
  </cellXfs>
  <cellStyles count="9">
    <cellStyle name="Millares 2" xfId="1"/>
    <cellStyle name="Moneda" xfId="6" builtinId="4"/>
    <cellStyle name="Moneda 2" xfId="4"/>
    <cellStyle name="Normal" xfId="0" builtinId="0"/>
    <cellStyle name="Normal 2" xfId="3"/>
    <cellStyle name="Normal_Propuesta.Informe.presidencia.2010" xfId="8"/>
    <cellStyle name="Porcentaje 2" xfId="5"/>
    <cellStyle name="Porcentual" xfId="7" builtinId="5"/>
    <cellStyle name="Porcentual 2" xfId="2"/>
  </cellStyles>
  <dxfs count="21"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  <dxf>
      <font>
        <color indexed="9"/>
      </font>
      <fill>
        <patternFill>
          <bgColor indexed="10"/>
        </patternFill>
      </fill>
    </dxf>
    <dxf>
      <font>
        <color indexed="8"/>
      </font>
      <fill>
        <patternFill>
          <bgColor indexed="13"/>
        </patternFill>
      </fill>
    </dxf>
    <dxf>
      <font>
        <color indexed="8"/>
      </font>
      <fill>
        <patternFill>
          <bgColor indexed="57"/>
        </patternFill>
      </fill>
    </dxf>
  </dxfs>
  <tableStyles count="0" defaultTableStyle="TableStyleMedium2" defaultPivotStyle="PivotStyleLight16"/>
  <colors>
    <mruColors>
      <color rgb="FFD51A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130970</xdr:colOff>
      <xdr:row>1</xdr:row>
      <xdr:rowOff>321470</xdr:rowOff>
    </xdr:from>
    <xdr:to>
      <xdr:col>5</xdr:col>
      <xdr:colOff>1827169</xdr:colOff>
      <xdr:row>4</xdr:row>
      <xdr:rowOff>71438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7220" y="607220"/>
          <a:ext cx="3672637" cy="13215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78"/>
  <sheetViews>
    <sheetView tabSelected="1" view="pageBreakPreview" topLeftCell="A70" zoomScale="40" zoomScaleNormal="70" zoomScaleSheetLayoutView="40" workbookViewId="0">
      <selection activeCell="H7" sqref="H7"/>
    </sheetView>
  </sheetViews>
  <sheetFormatPr baseColWidth="10" defaultRowHeight="22.5"/>
  <cols>
    <col min="1" max="1" width="4.7109375" style="5" customWidth="1"/>
    <col min="2" max="2" width="2.42578125" style="5" customWidth="1"/>
    <col min="3" max="3" width="7" style="8" customWidth="1"/>
    <col min="4" max="4" width="11" style="54" customWidth="1"/>
    <col min="5" max="5" width="11.5703125" style="8" customWidth="1"/>
    <col min="6" max="6" width="47.140625" style="55" customWidth="1"/>
    <col min="7" max="7" width="56.42578125" style="55" customWidth="1"/>
    <col min="8" max="8" width="59.7109375" style="8" customWidth="1"/>
    <col min="9" max="9" width="12.28515625" style="8" customWidth="1"/>
    <col min="10" max="10" width="73.7109375" style="8" customWidth="1"/>
    <col min="11" max="11" width="27.42578125" style="8" customWidth="1"/>
    <col min="12" max="12" width="33.42578125" style="8" customWidth="1"/>
    <col min="13" max="13" width="37.140625" style="8" customWidth="1"/>
    <col min="14" max="14" width="27" style="8" customWidth="1"/>
    <col min="15" max="15" width="2.42578125" style="8" customWidth="1"/>
    <col min="16" max="22" width="11.42578125" style="8"/>
    <col min="23" max="23" width="15.140625" style="8" bestFit="1" customWidth="1"/>
    <col min="24" max="16384" width="11.42578125" style="8"/>
  </cols>
  <sheetData>
    <row r="1" spans="3:15">
      <c r="C1" s="5"/>
      <c r="D1" s="6"/>
      <c r="E1" s="5"/>
      <c r="F1" s="7"/>
      <c r="G1" s="7"/>
      <c r="H1" s="5"/>
      <c r="I1" s="5"/>
      <c r="J1" s="5"/>
      <c r="K1" s="5"/>
      <c r="L1" s="5"/>
      <c r="M1" s="5"/>
      <c r="N1" s="5"/>
      <c r="O1" s="5"/>
    </row>
    <row r="2" spans="3:15" ht="39.75" customHeight="1">
      <c r="C2" s="5"/>
      <c r="D2" s="6"/>
      <c r="E2" s="5"/>
      <c r="F2" s="7"/>
      <c r="G2" s="7"/>
      <c r="H2" s="5"/>
      <c r="I2" s="5"/>
      <c r="J2" s="5"/>
      <c r="K2" s="5"/>
      <c r="L2" s="5"/>
      <c r="M2" s="5"/>
      <c r="N2" s="5"/>
      <c r="O2" s="5"/>
    </row>
    <row r="3" spans="3:15" ht="36.75" customHeight="1">
      <c r="C3" s="100" t="s">
        <v>245</v>
      </c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5"/>
    </row>
    <row r="4" spans="3:15" ht="47.25" customHeight="1">
      <c r="C4" s="101" t="s">
        <v>270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5"/>
    </row>
    <row r="5" spans="3:15" ht="22.5" customHeight="1" thickBot="1">
      <c r="C5" s="9"/>
      <c r="D5" s="9"/>
      <c r="E5" s="9"/>
      <c r="F5" s="9"/>
      <c r="G5" s="9"/>
      <c r="H5" s="5"/>
      <c r="I5" s="5"/>
      <c r="J5" s="5"/>
      <c r="K5" s="5"/>
      <c r="L5" s="5"/>
      <c r="M5" s="5"/>
      <c r="N5" s="5"/>
      <c r="O5" s="5"/>
    </row>
    <row r="6" spans="3:15" ht="46.5" customHeight="1" thickBot="1">
      <c r="C6" s="102" t="s">
        <v>49</v>
      </c>
      <c r="D6" s="103"/>
      <c r="E6" s="103"/>
      <c r="F6" s="103"/>
      <c r="G6" s="103"/>
      <c r="H6" s="60" t="s">
        <v>50</v>
      </c>
      <c r="I6" s="61"/>
      <c r="J6" s="61"/>
      <c r="K6" s="61"/>
      <c r="L6" s="61"/>
      <c r="M6" s="61"/>
      <c r="N6" s="62"/>
      <c r="O6" s="5"/>
    </row>
    <row r="7" spans="3:15" ht="64.5" customHeight="1" thickBot="1">
      <c r="C7" s="104" t="s">
        <v>0</v>
      </c>
      <c r="D7" s="105"/>
      <c r="E7" s="104" t="s">
        <v>1</v>
      </c>
      <c r="F7" s="106"/>
      <c r="G7" s="10" t="s">
        <v>2</v>
      </c>
      <c r="H7" s="11" t="s">
        <v>1</v>
      </c>
      <c r="I7" s="104" t="s">
        <v>2</v>
      </c>
      <c r="J7" s="106"/>
      <c r="K7" s="98" t="s">
        <v>51</v>
      </c>
      <c r="L7" s="102" t="s">
        <v>268</v>
      </c>
      <c r="M7" s="107"/>
      <c r="N7" s="98" t="s">
        <v>244</v>
      </c>
      <c r="O7" s="5"/>
    </row>
    <row r="8" spans="3:15" ht="79.5" customHeight="1" thickBot="1">
      <c r="C8" s="10" t="s">
        <v>11</v>
      </c>
      <c r="D8" s="10" t="s">
        <v>3</v>
      </c>
      <c r="E8" s="10" t="s">
        <v>48</v>
      </c>
      <c r="F8" s="10" t="s">
        <v>4</v>
      </c>
      <c r="G8" s="10" t="s">
        <v>5</v>
      </c>
      <c r="H8" s="10" t="s">
        <v>4</v>
      </c>
      <c r="I8" s="10" t="s">
        <v>48</v>
      </c>
      <c r="J8" s="10" t="s">
        <v>5</v>
      </c>
      <c r="K8" s="99"/>
      <c r="L8" s="12" t="s">
        <v>242</v>
      </c>
      <c r="M8" s="12" t="s">
        <v>243</v>
      </c>
      <c r="N8" s="99"/>
      <c r="O8" s="5"/>
    </row>
    <row r="9" spans="3:15" ht="123" customHeight="1" thickBot="1">
      <c r="C9" s="94">
        <v>1</v>
      </c>
      <c r="D9" s="96" t="s">
        <v>46</v>
      </c>
      <c r="E9" s="72">
        <v>101</v>
      </c>
      <c r="F9" s="63" t="s">
        <v>13</v>
      </c>
      <c r="G9" s="63" t="s">
        <v>36</v>
      </c>
      <c r="H9" s="63" t="s">
        <v>52</v>
      </c>
      <c r="I9" s="13" t="s">
        <v>53</v>
      </c>
      <c r="J9" s="14" t="s">
        <v>54</v>
      </c>
      <c r="K9" s="15" t="s">
        <v>55</v>
      </c>
      <c r="L9" s="16">
        <v>1118120</v>
      </c>
      <c r="M9" s="16">
        <v>-86603</v>
      </c>
      <c r="N9" s="1">
        <f>+M9/L9</f>
        <v>-7.7454119414731876E-2</v>
      </c>
      <c r="O9" s="5"/>
    </row>
    <row r="10" spans="3:15" ht="114.75" customHeight="1" thickBot="1">
      <c r="C10" s="95"/>
      <c r="D10" s="97"/>
      <c r="E10" s="73"/>
      <c r="F10" s="65"/>
      <c r="G10" s="65"/>
      <c r="H10" s="65"/>
      <c r="I10" s="13" t="s">
        <v>56</v>
      </c>
      <c r="J10" s="14" t="s">
        <v>57</v>
      </c>
      <c r="K10" s="15" t="s">
        <v>55</v>
      </c>
      <c r="L10" s="17">
        <v>301105</v>
      </c>
      <c r="M10" s="16">
        <v>-100301</v>
      </c>
      <c r="N10" s="1">
        <f>+M10/L10</f>
        <v>-0.33310971255874194</v>
      </c>
      <c r="O10" s="5"/>
    </row>
    <row r="11" spans="3:15" ht="135.75" customHeight="1" thickBot="1">
      <c r="C11" s="95"/>
      <c r="D11" s="97"/>
      <c r="E11" s="72">
        <v>102</v>
      </c>
      <c r="F11" s="63" t="s">
        <v>14</v>
      </c>
      <c r="G11" s="63" t="s">
        <v>37</v>
      </c>
      <c r="H11" s="14" t="s">
        <v>248</v>
      </c>
      <c r="I11" s="13" t="s">
        <v>58</v>
      </c>
      <c r="J11" s="14" t="s">
        <v>59</v>
      </c>
      <c r="K11" s="15" t="s">
        <v>55</v>
      </c>
      <c r="L11" s="16">
        <v>170000</v>
      </c>
      <c r="M11" s="16">
        <v>205872</v>
      </c>
      <c r="N11" s="1">
        <f t="shared" ref="N11:N36" si="0">+M11/L11</f>
        <v>1.2110117647058825</v>
      </c>
      <c r="O11" s="5"/>
    </row>
    <row r="12" spans="3:15" ht="117" customHeight="1" thickBot="1">
      <c r="C12" s="95"/>
      <c r="D12" s="97"/>
      <c r="E12" s="74"/>
      <c r="F12" s="64"/>
      <c r="G12" s="65"/>
      <c r="H12" s="18" t="s">
        <v>266</v>
      </c>
      <c r="I12" s="19" t="s">
        <v>60</v>
      </c>
      <c r="J12" s="14" t="s">
        <v>259</v>
      </c>
      <c r="K12" s="20" t="s">
        <v>64</v>
      </c>
      <c r="L12" s="20">
        <v>12</v>
      </c>
      <c r="M12" s="20">
        <v>9</v>
      </c>
      <c r="N12" s="2">
        <f>+M12/L12</f>
        <v>0.75</v>
      </c>
      <c r="O12" s="5"/>
    </row>
    <row r="13" spans="3:15" ht="131.25" customHeight="1" thickBot="1">
      <c r="C13" s="95"/>
      <c r="D13" s="97"/>
      <c r="E13" s="74"/>
      <c r="F13" s="64"/>
      <c r="G13" s="63" t="s">
        <v>47</v>
      </c>
      <c r="H13" s="63" t="s">
        <v>62</v>
      </c>
      <c r="I13" s="13" t="s">
        <v>63</v>
      </c>
      <c r="J13" s="14" t="s">
        <v>247</v>
      </c>
      <c r="K13" s="20" t="s">
        <v>64</v>
      </c>
      <c r="L13" s="20">
        <v>50</v>
      </c>
      <c r="M13" s="20">
        <v>0</v>
      </c>
      <c r="N13" s="1">
        <f>+M13/L13</f>
        <v>0</v>
      </c>
      <c r="O13" s="5"/>
    </row>
    <row r="14" spans="3:15" ht="170.25" customHeight="1" thickBot="1">
      <c r="C14" s="95"/>
      <c r="D14" s="97"/>
      <c r="E14" s="74"/>
      <c r="F14" s="64"/>
      <c r="G14" s="64"/>
      <c r="H14" s="64"/>
      <c r="I14" s="13" t="s">
        <v>65</v>
      </c>
      <c r="J14" s="21" t="s">
        <v>246</v>
      </c>
      <c r="K14" s="20" t="s">
        <v>64</v>
      </c>
      <c r="L14" s="20">
        <v>3</v>
      </c>
      <c r="M14" s="20">
        <v>0</v>
      </c>
      <c r="N14" s="1">
        <f t="shared" si="0"/>
        <v>0</v>
      </c>
      <c r="O14" s="5"/>
    </row>
    <row r="15" spans="3:15" ht="102" customHeight="1" thickBot="1">
      <c r="C15" s="95"/>
      <c r="D15" s="97"/>
      <c r="E15" s="74"/>
      <c r="F15" s="64"/>
      <c r="G15" s="64"/>
      <c r="H15" s="65"/>
      <c r="I15" s="19" t="s">
        <v>66</v>
      </c>
      <c r="J15" s="21" t="s">
        <v>67</v>
      </c>
      <c r="K15" s="20" t="s">
        <v>64</v>
      </c>
      <c r="L15" s="20">
        <v>2</v>
      </c>
      <c r="M15" s="20">
        <v>1</v>
      </c>
      <c r="N15" s="1">
        <f t="shared" si="0"/>
        <v>0.5</v>
      </c>
      <c r="O15" s="5"/>
    </row>
    <row r="16" spans="3:15" ht="120" customHeight="1" thickBot="1">
      <c r="C16" s="95"/>
      <c r="D16" s="97"/>
      <c r="E16" s="74"/>
      <c r="F16" s="64"/>
      <c r="G16" s="64"/>
      <c r="H16" s="14" t="s">
        <v>68</v>
      </c>
      <c r="I16" s="22" t="s">
        <v>221</v>
      </c>
      <c r="J16" s="14" t="s">
        <v>267</v>
      </c>
      <c r="K16" s="20" t="s">
        <v>64</v>
      </c>
      <c r="L16" s="20">
        <v>12</v>
      </c>
      <c r="M16" s="20">
        <v>9</v>
      </c>
      <c r="N16" s="1">
        <f t="shared" si="0"/>
        <v>0.75</v>
      </c>
      <c r="O16" s="5"/>
    </row>
    <row r="17" spans="3:15" ht="104.25" customHeight="1" thickBot="1">
      <c r="C17" s="95"/>
      <c r="D17" s="97"/>
      <c r="E17" s="72">
        <v>103</v>
      </c>
      <c r="F17" s="63" t="s">
        <v>15</v>
      </c>
      <c r="G17" s="21" t="s">
        <v>16</v>
      </c>
      <c r="H17" s="63" t="s">
        <v>71</v>
      </c>
      <c r="I17" s="23" t="s">
        <v>72</v>
      </c>
      <c r="J17" s="21" t="s">
        <v>73</v>
      </c>
      <c r="K17" s="20" t="s">
        <v>74</v>
      </c>
      <c r="L17" s="20">
        <v>75</v>
      </c>
      <c r="M17" s="20">
        <v>91</v>
      </c>
      <c r="N17" s="1">
        <f t="shared" si="0"/>
        <v>1.2133333333333334</v>
      </c>
      <c r="O17" s="5"/>
    </row>
    <row r="18" spans="3:15" ht="117.75" customHeight="1" thickBot="1">
      <c r="C18" s="95"/>
      <c r="D18" s="97"/>
      <c r="E18" s="73"/>
      <c r="F18" s="65"/>
      <c r="G18" s="21" t="s">
        <v>17</v>
      </c>
      <c r="H18" s="65"/>
      <c r="I18" s="23" t="s">
        <v>75</v>
      </c>
      <c r="J18" s="21" t="s">
        <v>76</v>
      </c>
      <c r="K18" s="20" t="s">
        <v>239</v>
      </c>
      <c r="L18" s="24">
        <v>13300</v>
      </c>
      <c r="M18" s="24">
        <v>7709</v>
      </c>
      <c r="N18" s="1">
        <f t="shared" si="0"/>
        <v>0.57962406015037593</v>
      </c>
      <c r="O18" s="5"/>
    </row>
    <row r="19" spans="3:15" ht="150" customHeight="1" thickBot="1">
      <c r="C19" s="66">
        <v>2</v>
      </c>
      <c r="D19" s="69" t="s">
        <v>6</v>
      </c>
      <c r="E19" s="56">
        <v>201</v>
      </c>
      <c r="F19" s="14" t="s">
        <v>10</v>
      </c>
      <c r="G19" s="14" t="s">
        <v>18</v>
      </c>
      <c r="H19" s="14" t="s">
        <v>77</v>
      </c>
      <c r="I19" s="22" t="s">
        <v>78</v>
      </c>
      <c r="J19" s="14" t="s">
        <v>79</v>
      </c>
      <c r="K19" s="20" t="s">
        <v>80</v>
      </c>
      <c r="L19" s="20">
        <v>4</v>
      </c>
      <c r="M19" s="20">
        <v>3</v>
      </c>
      <c r="N19" s="2">
        <f t="shared" si="0"/>
        <v>0.75</v>
      </c>
      <c r="O19" s="5"/>
    </row>
    <row r="20" spans="3:15" ht="98.25" customHeight="1" thickBot="1">
      <c r="C20" s="67"/>
      <c r="D20" s="70"/>
      <c r="E20" s="56">
        <v>202</v>
      </c>
      <c r="F20" s="14" t="s">
        <v>38</v>
      </c>
      <c r="G20" s="14" t="s">
        <v>9</v>
      </c>
      <c r="H20" s="63" t="s">
        <v>81</v>
      </c>
      <c r="I20" s="92" t="s">
        <v>82</v>
      </c>
      <c r="J20" s="63" t="s">
        <v>262</v>
      </c>
      <c r="K20" s="81" t="s">
        <v>83</v>
      </c>
      <c r="L20" s="81">
        <v>2</v>
      </c>
      <c r="M20" s="81">
        <v>1</v>
      </c>
      <c r="N20" s="90">
        <f t="shared" si="0"/>
        <v>0.5</v>
      </c>
      <c r="O20" s="5"/>
    </row>
    <row r="21" spans="3:15" ht="88.5" customHeight="1" thickBot="1">
      <c r="C21" s="67"/>
      <c r="D21" s="70"/>
      <c r="E21" s="87">
        <v>203</v>
      </c>
      <c r="F21" s="63" t="s">
        <v>19</v>
      </c>
      <c r="G21" s="21" t="s">
        <v>20</v>
      </c>
      <c r="H21" s="65"/>
      <c r="I21" s="93"/>
      <c r="J21" s="65"/>
      <c r="K21" s="82"/>
      <c r="L21" s="82"/>
      <c r="M21" s="82"/>
      <c r="N21" s="91"/>
      <c r="O21" s="5"/>
    </row>
    <row r="22" spans="3:15" ht="142.5" customHeight="1" thickBot="1">
      <c r="C22" s="67"/>
      <c r="D22" s="70"/>
      <c r="E22" s="88"/>
      <c r="F22" s="64"/>
      <c r="G22" s="63" t="s">
        <v>220</v>
      </c>
      <c r="H22" s="63" t="s">
        <v>84</v>
      </c>
      <c r="I22" s="25" t="s">
        <v>85</v>
      </c>
      <c r="J22" s="21" t="s">
        <v>86</v>
      </c>
      <c r="K22" s="15" t="s">
        <v>87</v>
      </c>
      <c r="L22" s="15">
        <v>8</v>
      </c>
      <c r="M22" s="15">
        <v>6.5</v>
      </c>
      <c r="N22" s="1">
        <f>+L22/M22</f>
        <v>1.2307692307692308</v>
      </c>
      <c r="O22" s="5"/>
    </row>
    <row r="23" spans="3:15" ht="148.5" customHeight="1" thickBot="1">
      <c r="C23" s="68"/>
      <c r="D23" s="71"/>
      <c r="E23" s="89"/>
      <c r="F23" s="65"/>
      <c r="G23" s="65"/>
      <c r="H23" s="65"/>
      <c r="I23" s="25" t="s">
        <v>88</v>
      </c>
      <c r="J23" s="21" t="s">
        <v>89</v>
      </c>
      <c r="K23" s="15" t="s">
        <v>90</v>
      </c>
      <c r="L23" s="26">
        <v>1</v>
      </c>
      <c r="M23" s="27">
        <v>1</v>
      </c>
      <c r="N23" s="2">
        <f t="shared" si="0"/>
        <v>1</v>
      </c>
      <c r="O23" s="5"/>
    </row>
    <row r="24" spans="3:15" ht="134.25" customHeight="1" thickBot="1">
      <c r="C24" s="67">
        <v>3</v>
      </c>
      <c r="D24" s="70" t="s">
        <v>7</v>
      </c>
      <c r="E24" s="57">
        <v>301</v>
      </c>
      <c r="F24" s="28" t="s">
        <v>21</v>
      </c>
      <c r="G24" s="14" t="s">
        <v>22</v>
      </c>
      <c r="H24" s="28" t="s">
        <v>95</v>
      </c>
      <c r="I24" s="29" t="s">
        <v>96</v>
      </c>
      <c r="J24" s="14" t="s">
        <v>97</v>
      </c>
      <c r="K24" s="20" t="s">
        <v>61</v>
      </c>
      <c r="L24" s="30">
        <v>1</v>
      </c>
      <c r="M24" s="30">
        <v>0.33</v>
      </c>
      <c r="N24" s="2">
        <f>+M24/L24</f>
        <v>0.33</v>
      </c>
      <c r="O24" s="5"/>
    </row>
    <row r="25" spans="3:15" ht="138" customHeight="1" thickBot="1">
      <c r="C25" s="67"/>
      <c r="D25" s="70"/>
      <c r="E25" s="72">
        <v>302</v>
      </c>
      <c r="F25" s="63" t="s">
        <v>45</v>
      </c>
      <c r="G25" s="85" t="s">
        <v>12</v>
      </c>
      <c r="H25" s="14" t="s">
        <v>98</v>
      </c>
      <c r="I25" s="23" t="s">
        <v>99</v>
      </c>
      <c r="J25" s="31" t="s">
        <v>100</v>
      </c>
      <c r="K25" s="20" t="s">
        <v>101</v>
      </c>
      <c r="L25" s="20">
        <v>192</v>
      </c>
      <c r="M25" s="20">
        <v>192</v>
      </c>
      <c r="N25" s="2">
        <f t="shared" si="0"/>
        <v>1</v>
      </c>
      <c r="O25" s="5"/>
    </row>
    <row r="26" spans="3:15" ht="150.75" customHeight="1" thickBot="1">
      <c r="C26" s="67"/>
      <c r="D26" s="70"/>
      <c r="E26" s="74"/>
      <c r="F26" s="64"/>
      <c r="G26" s="86"/>
      <c r="H26" s="28" t="s">
        <v>102</v>
      </c>
      <c r="I26" s="23" t="s">
        <v>103</v>
      </c>
      <c r="J26" s="31" t="s">
        <v>104</v>
      </c>
      <c r="K26" s="20" t="s">
        <v>101</v>
      </c>
      <c r="L26" s="20">
        <v>3</v>
      </c>
      <c r="M26" s="20">
        <v>3</v>
      </c>
      <c r="N26" s="2">
        <f t="shared" si="0"/>
        <v>1</v>
      </c>
      <c r="O26" s="5"/>
    </row>
    <row r="27" spans="3:15" ht="109.5" customHeight="1" thickBot="1">
      <c r="C27" s="67"/>
      <c r="D27" s="70"/>
      <c r="E27" s="74"/>
      <c r="F27" s="64"/>
      <c r="G27" s="86"/>
      <c r="H27" s="32" t="s">
        <v>69</v>
      </c>
      <c r="I27" s="33" t="s">
        <v>70</v>
      </c>
      <c r="J27" s="32" t="s">
        <v>250</v>
      </c>
      <c r="K27" s="34" t="s">
        <v>225</v>
      </c>
      <c r="L27" s="34">
        <v>1920</v>
      </c>
      <c r="M27" s="34">
        <v>509</v>
      </c>
      <c r="N27" s="2">
        <f>+M27/L27</f>
        <v>0.26510416666666664</v>
      </c>
      <c r="O27" s="5"/>
    </row>
    <row r="28" spans="3:15" ht="94.5" customHeight="1" thickBot="1">
      <c r="C28" s="67"/>
      <c r="D28" s="70"/>
      <c r="E28" s="74"/>
      <c r="F28" s="64"/>
      <c r="G28" s="86"/>
      <c r="H28" s="63" t="s">
        <v>226</v>
      </c>
      <c r="I28" s="23" t="s">
        <v>106</v>
      </c>
      <c r="J28" s="31" t="s">
        <v>105</v>
      </c>
      <c r="K28" s="20" t="s">
        <v>107</v>
      </c>
      <c r="L28" s="30">
        <v>1</v>
      </c>
      <c r="M28" s="35">
        <v>0.9</v>
      </c>
      <c r="N28" s="4">
        <f t="shared" si="0"/>
        <v>0.9</v>
      </c>
      <c r="O28" s="5"/>
    </row>
    <row r="29" spans="3:15" ht="96" customHeight="1" thickBot="1">
      <c r="C29" s="67"/>
      <c r="D29" s="70"/>
      <c r="E29" s="74"/>
      <c r="F29" s="64"/>
      <c r="G29" s="86"/>
      <c r="H29" s="65"/>
      <c r="I29" s="23" t="s">
        <v>108</v>
      </c>
      <c r="J29" s="31" t="s">
        <v>251</v>
      </c>
      <c r="K29" s="20" t="s">
        <v>109</v>
      </c>
      <c r="L29" s="36">
        <v>1</v>
      </c>
      <c r="M29" s="37">
        <v>0.3332</v>
      </c>
      <c r="N29" s="1">
        <f t="shared" si="0"/>
        <v>0.3332</v>
      </c>
      <c r="O29" s="5"/>
    </row>
    <row r="30" spans="3:15" ht="88.5" customHeight="1" thickBot="1">
      <c r="C30" s="67"/>
      <c r="D30" s="70"/>
      <c r="E30" s="74"/>
      <c r="F30" s="64"/>
      <c r="G30" s="86"/>
      <c r="H30" s="63" t="s">
        <v>110</v>
      </c>
      <c r="I30" s="23" t="s">
        <v>111</v>
      </c>
      <c r="J30" s="31" t="s">
        <v>112</v>
      </c>
      <c r="K30" s="20" t="s">
        <v>113</v>
      </c>
      <c r="L30" s="30">
        <v>0</v>
      </c>
      <c r="M30" s="37">
        <v>1.256E-2</v>
      </c>
      <c r="N30" s="1">
        <f>1-M30</f>
        <v>0.98743999999999998</v>
      </c>
      <c r="O30" s="5"/>
    </row>
    <row r="31" spans="3:15" ht="84" customHeight="1" thickBot="1">
      <c r="C31" s="67"/>
      <c r="D31" s="70"/>
      <c r="E31" s="74"/>
      <c r="F31" s="64"/>
      <c r="G31" s="86"/>
      <c r="H31" s="64"/>
      <c r="I31" s="23" t="s">
        <v>114</v>
      </c>
      <c r="J31" s="31" t="s">
        <v>115</v>
      </c>
      <c r="K31" s="20" t="s">
        <v>116</v>
      </c>
      <c r="L31" s="20">
        <v>4</v>
      </c>
      <c r="M31" s="20">
        <v>10</v>
      </c>
      <c r="N31" s="2">
        <f>+L31/M31</f>
        <v>0.4</v>
      </c>
      <c r="O31" s="5"/>
    </row>
    <row r="32" spans="3:15" ht="110.25" customHeight="1" thickBot="1">
      <c r="C32" s="67"/>
      <c r="D32" s="70"/>
      <c r="E32" s="74"/>
      <c r="F32" s="64"/>
      <c r="G32" s="86"/>
      <c r="H32" s="64"/>
      <c r="I32" s="23" t="s">
        <v>117</v>
      </c>
      <c r="J32" s="31" t="s">
        <v>118</v>
      </c>
      <c r="K32" s="20" t="s">
        <v>113</v>
      </c>
      <c r="L32" s="30">
        <v>1</v>
      </c>
      <c r="M32" s="37">
        <v>0.99299999999999999</v>
      </c>
      <c r="N32" s="1">
        <f>+M32/L32</f>
        <v>0.99299999999999999</v>
      </c>
      <c r="O32" s="5"/>
    </row>
    <row r="33" spans="3:25" ht="117.75" customHeight="1" thickBot="1">
      <c r="C33" s="67"/>
      <c r="D33" s="70"/>
      <c r="E33" s="74"/>
      <c r="F33" s="64"/>
      <c r="G33" s="86"/>
      <c r="H33" s="65"/>
      <c r="I33" s="23" t="s">
        <v>119</v>
      </c>
      <c r="J33" s="31" t="s">
        <v>120</v>
      </c>
      <c r="K33" s="20" t="s">
        <v>113</v>
      </c>
      <c r="L33" s="30">
        <v>1</v>
      </c>
      <c r="M33" s="38">
        <v>1</v>
      </c>
      <c r="N33" s="2">
        <f t="shared" si="0"/>
        <v>1</v>
      </c>
      <c r="O33" s="5"/>
    </row>
    <row r="34" spans="3:25" ht="119.25" customHeight="1" thickBot="1">
      <c r="C34" s="67"/>
      <c r="D34" s="70"/>
      <c r="E34" s="74"/>
      <c r="F34" s="64"/>
      <c r="G34" s="86"/>
      <c r="H34" s="18" t="s">
        <v>121</v>
      </c>
      <c r="I34" s="23" t="s">
        <v>122</v>
      </c>
      <c r="J34" s="31" t="s">
        <v>123</v>
      </c>
      <c r="K34" s="20" t="s">
        <v>113</v>
      </c>
      <c r="L34" s="30">
        <v>1</v>
      </c>
      <c r="M34" s="37">
        <v>0.96879999999999999</v>
      </c>
      <c r="N34" s="1">
        <f t="shared" si="0"/>
        <v>0.96879999999999999</v>
      </c>
      <c r="O34" s="5"/>
    </row>
    <row r="35" spans="3:25" ht="93.75" customHeight="1" thickBot="1">
      <c r="C35" s="67"/>
      <c r="D35" s="70"/>
      <c r="E35" s="74"/>
      <c r="F35" s="64"/>
      <c r="G35" s="86"/>
      <c r="H35" s="63" t="s">
        <v>124</v>
      </c>
      <c r="I35" s="23" t="s">
        <v>125</v>
      </c>
      <c r="J35" s="31" t="s">
        <v>126</v>
      </c>
      <c r="K35" s="20" t="s">
        <v>109</v>
      </c>
      <c r="L35" s="30">
        <v>1</v>
      </c>
      <c r="M35" s="30">
        <v>0.5</v>
      </c>
      <c r="N35" s="2">
        <f t="shared" si="0"/>
        <v>0.5</v>
      </c>
      <c r="O35" s="5"/>
    </row>
    <row r="36" spans="3:25" ht="119.25" customHeight="1" thickBot="1">
      <c r="C36" s="67"/>
      <c r="D36" s="70"/>
      <c r="E36" s="74"/>
      <c r="F36" s="64"/>
      <c r="G36" s="86"/>
      <c r="H36" s="65"/>
      <c r="I36" s="23" t="s">
        <v>127</v>
      </c>
      <c r="J36" s="31" t="s">
        <v>128</v>
      </c>
      <c r="K36" s="20" t="s">
        <v>109</v>
      </c>
      <c r="L36" s="38">
        <v>1</v>
      </c>
      <c r="M36" s="37">
        <v>0.625</v>
      </c>
      <c r="N36" s="4">
        <f t="shared" si="0"/>
        <v>0.625</v>
      </c>
      <c r="O36" s="5"/>
    </row>
    <row r="37" spans="3:25" ht="126.75" customHeight="1" thickBot="1">
      <c r="C37" s="67"/>
      <c r="D37" s="70"/>
      <c r="E37" s="74"/>
      <c r="F37" s="64"/>
      <c r="G37" s="86"/>
      <c r="H37" s="18" t="s">
        <v>271</v>
      </c>
      <c r="I37" s="23" t="s">
        <v>129</v>
      </c>
      <c r="J37" s="31" t="s">
        <v>130</v>
      </c>
      <c r="K37" s="20" t="s">
        <v>109</v>
      </c>
      <c r="L37" s="30">
        <v>1</v>
      </c>
      <c r="M37" s="30">
        <v>1</v>
      </c>
      <c r="N37" s="2">
        <f>+M37/L37</f>
        <v>1</v>
      </c>
      <c r="O37" s="5"/>
    </row>
    <row r="38" spans="3:25" ht="127.5" customHeight="1" thickBot="1">
      <c r="C38" s="67"/>
      <c r="D38" s="70"/>
      <c r="E38" s="74"/>
      <c r="F38" s="64"/>
      <c r="G38" s="86"/>
      <c r="H38" s="18" t="s">
        <v>241</v>
      </c>
      <c r="I38" s="23" t="s">
        <v>131</v>
      </c>
      <c r="J38" s="31" t="s">
        <v>132</v>
      </c>
      <c r="K38" s="20" t="s">
        <v>109</v>
      </c>
      <c r="L38" s="38">
        <v>1</v>
      </c>
      <c r="M38" s="37">
        <v>0.47499999999999998</v>
      </c>
      <c r="N38" s="4">
        <f>M38/L38</f>
        <v>0.47499999999999998</v>
      </c>
      <c r="O38" s="5"/>
    </row>
    <row r="39" spans="3:25" ht="127.5" customHeight="1" thickBot="1">
      <c r="C39" s="67"/>
      <c r="D39" s="70"/>
      <c r="E39" s="74"/>
      <c r="F39" s="64"/>
      <c r="G39" s="86"/>
      <c r="H39" s="18" t="s">
        <v>133</v>
      </c>
      <c r="I39" s="23" t="s">
        <v>134</v>
      </c>
      <c r="J39" s="31" t="s">
        <v>135</v>
      </c>
      <c r="K39" s="20" t="s">
        <v>136</v>
      </c>
      <c r="L39" s="20">
        <v>10</v>
      </c>
      <c r="M39" s="20">
        <v>13</v>
      </c>
      <c r="N39" s="2">
        <f>+M39/L39</f>
        <v>1.3</v>
      </c>
      <c r="O39" s="5"/>
    </row>
    <row r="40" spans="3:25" ht="88.5" customHeight="1" thickBot="1">
      <c r="C40" s="67"/>
      <c r="D40" s="70"/>
      <c r="E40" s="74"/>
      <c r="F40" s="64"/>
      <c r="G40" s="85" t="s">
        <v>23</v>
      </c>
      <c r="H40" s="39" t="s">
        <v>257</v>
      </c>
      <c r="I40" s="33" t="s">
        <v>137</v>
      </c>
      <c r="J40" s="32" t="s">
        <v>240</v>
      </c>
      <c r="K40" s="34" t="s">
        <v>109</v>
      </c>
      <c r="L40" s="40">
        <v>1</v>
      </c>
      <c r="M40" s="41">
        <v>0.79999999999999993</v>
      </c>
      <c r="N40" s="1">
        <f>+M40/L40</f>
        <v>0.79999999999999993</v>
      </c>
      <c r="O40" s="5"/>
    </row>
    <row r="41" spans="3:25" ht="108" customHeight="1" thickBot="1">
      <c r="C41" s="67"/>
      <c r="D41" s="70"/>
      <c r="E41" s="74"/>
      <c r="F41" s="64"/>
      <c r="G41" s="86"/>
      <c r="H41" s="32" t="s">
        <v>227</v>
      </c>
      <c r="I41" s="42" t="s">
        <v>138</v>
      </c>
      <c r="J41" s="32" t="s">
        <v>228</v>
      </c>
      <c r="K41" s="34" t="s">
        <v>109</v>
      </c>
      <c r="L41" s="40">
        <v>1</v>
      </c>
      <c r="M41" s="43">
        <v>0</v>
      </c>
      <c r="N41" s="1">
        <f t="shared" ref="N41" si="1">+M41/L41</f>
        <v>0</v>
      </c>
      <c r="O41" s="5"/>
    </row>
    <row r="42" spans="3:25" ht="109.5" customHeight="1" thickBot="1">
      <c r="C42" s="67"/>
      <c r="D42" s="70"/>
      <c r="E42" s="74"/>
      <c r="F42" s="64"/>
      <c r="G42" s="86"/>
      <c r="H42" s="32" t="s">
        <v>141</v>
      </c>
      <c r="I42" s="44" t="s">
        <v>142</v>
      </c>
      <c r="J42" s="32" t="s">
        <v>143</v>
      </c>
      <c r="K42" s="34" t="s">
        <v>109</v>
      </c>
      <c r="L42" s="40">
        <v>1</v>
      </c>
      <c r="M42" s="43">
        <v>0</v>
      </c>
      <c r="N42" s="1">
        <f>+M42/L42</f>
        <v>0</v>
      </c>
      <c r="O42" s="5"/>
    </row>
    <row r="43" spans="3:25" ht="114" customHeight="1" thickBot="1">
      <c r="C43" s="67"/>
      <c r="D43" s="70"/>
      <c r="E43" s="74"/>
      <c r="F43" s="64"/>
      <c r="G43" s="86"/>
      <c r="H43" s="32" t="s">
        <v>223</v>
      </c>
      <c r="I43" s="42" t="s">
        <v>140</v>
      </c>
      <c r="J43" s="32" t="s">
        <v>224</v>
      </c>
      <c r="K43" s="34" t="s">
        <v>61</v>
      </c>
      <c r="L43" s="40">
        <v>1</v>
      </c>
      <c r="M43" s="45">
        <v>0.3</v>
      </c>
      <c r="N43" s="1">
        <f t="shared" ref="N43:N52" si="2">+M43/L43</f>
        <v>0.3</v>
      </c>
      <c r="O43" s="5"/>
    </row>
    <row r="44" spans="3:25" ht="116.25" customHeight="1" thickBot="1">
      <c r="C44" s="67"/>
      <c r="D44" s="70"/>
      <c r="E44" s="74"/>
      <c r="F44" s="64"/>
      <c r="G44" s="86"/>
      <c r="H44" s="32" t="s">
        <v>230</v>
      </c>
      <c r="I44" s="42" t="s">
        <v>231</v>
      </c>
      <c r="J44" s="32" t="s">
        <v>263</v>
      </c>
      <c r="K44" s="34" t="s">
        <v>61</v>
      </c>
      <c r="L44" s="40">
        <v>1</v>
      </c>
      <c r="M44" s="41">
        <v>0.8</v>
      </c>
      <c r="N44" s="1">
        <f t="shared" si="2"/>
        <v>0.8</v>
      </c>
      <c r="O44" s="5"/>
    </row>
    <row r="45" spans="3:25" ht="107.25" customHeight="1" thickBot="1">
      <c r="C45" s="67"/>
      <c r="D45" s="70"/>
      <c r="E45" s="74"/>
      <c r="F45" s="64"/>
      <c r="G45" s="86"/>
      <c r="H45" s="32" t="s">
        <v>258</v>
      </c>
      <c r="I45" s="42" t="s">
        <v>236</v>
      </c>
      <c r="J45" s="32" t="s">
        <v>233</v>
      </c>
      <c r="K45" s="34" t="s">
        <v>61</v>
      </c>
      <c r="L45" s="40">
        <v>1</v>
      </c>
      <c r="M45" s="43">
        <v>3.4000000000000002E-2</v>
      </c>
      <c r="N45" s="1">
        <f t="shared" si="2"/>
        <v>3.4000000000000002E-2</v>
      </c>
      <c r="O45" s="5"/>
    </row>
    <row r="46" spans="3:25" ht="97.5" customHeight="1" thickBot="1">
      <c r="C46" s="67"/>
      <c r="D46" s="70"/>
      <c r="E46" s="74"/>
      <c r="F46" s="64"/>
      <c r="G46" s="86"/>
      <c r="H46" s="32" t="s">
        <v>253</v>
      </c>
      <c r="I46" s="42" t="s">
        <v>237</v>
      </c>
      <c r="J46" s="32" t="s">
        <v>238</v>
      </c>
      <c r="K46" s="34" t="s">
        <v>61</v>
      </c>
      <c r="L46" s="40">
        <v>1</v>
      </c>
      <c r="M46" s="41">
        <v>0.22500000000000001</v>
      </c>
      <c r="N46" s="1">
        <f t="shared" si="2"/>
        <v>0.22500000000000001</v>
      </c>
      <c r="O46" s="5"/>
    </row>
    <row r="47" spans="3:25" ht="89.25" customHeight="1" thickBot="1">
      <c r="C47" s="67"/>
      <c r="D47" s="70"/>
      <c r="E47" s="72">
        <v>303</v>
      </c>
      <c r="F47" s="63" t="s">
        <v>39</v>
      </c>
      <c r="G47" s="63" t="s">
        <v>24</v>
      </c>
      <c r="H47" s="63" t="s">
        <v>144</v>
      </c>
      <c r="I47" s="25" t="s">
        <v>145</v>
      </c>
      <c r="J47" s="14" t="s">
        <v>146</v>
      </c>
      <c r="K47" s="20" t="s">
        <v>147</v>
      </c>
      <c r="L47" s="30">
        <v>1</v>
      </c>
      <c r="M47" s="37">
        <v>0.50390000000000001</v>
      </c>
      <c r="N47" s="1">
        <f t="shared" si="2"/>
        <v>0.50390000000000001</v>
      </c>
      <c r="O47" s="5"/>
    </row>
    <row r="48" spans="3:25" ht="103.5" customHeight="1" thickBot="1">
      <c r="C48" s="67"/>
      <c r="D48" s="70"/>
      <c r="E48" s="74"/>
      <c r="F48" s="64"/>
      <c r="G48" s="64"/>
      <c r="H48" s="65"/>
      <c r="I48" s="25" t="s">
        <v>148</v>
      </c>
      <c r="J48" s="21" t="s">
        <v>252</v>
      </c>
      <c r="K48" s="20" t="s">
        <v>147</v>
      </c>
      <c r="L48" s="30">
        <v>1</v>
      </c>
      <c r="M48" s="37">
        <v>0.36349999999999999</v>
      </c>
      <c r="N48" s="4">
        <f t="shared" si="2"/>
        <v>0.36349999999999999</v>
      </c>
      <c r="O48" s="5"/>
      <c r="V48" s="8">
        <v>135</v>
      </c>
      <c r="W48" s="8">
        <f>+V48*0.13</f>
        <v>17.55</v>
      </c>
      <c r="X48" s="8">
        <f>+V48*0.05</f>
        <v>6.75</v>
      </c>
      <c r="Y48" s="8">
        <f>+X48+W48+V48</f>
        <v>159.30000000000001</v>
      </c>
    </row>
    <row r="49" spans="3:15" ht="105.75" customHeight="1" thickBot="1">
      <c r="C49" s="67"/>
      <c r="D49" s="70"/>
      <c r="E49" s="74"/>
      <c r="F49" s="64"/>
      <c r="G49" s="64"/>
      <c r="H49" s="21" t="s">
        <v>150</v>
      </c>
      <c r="I49" s="25" t="s">
        <v>249</v>
      </c>
      <c r="J49" s="21" t="s">
        <v>269</v>
      </c>
      <c r="K49" s="20" t="s">
        <v>152</v>
      </c>
      <c r="L49" s="20">
        <v>84</v>
      </c>
      <c r="M49" s="20">
        <v>0</v>
      </c>
      <c r="N49" s="1">
        <f t="shared" si="2"/>
        <v>0</v>
      </c>
      <c r="O49" s="5"/>
    </row>
    <row r="50" spans="3:15" ht="150.75" customHeight="1" thickBot="1">
      <c r="C50" s="67"/>
      <c r="D50" s="70"/>
      <c r="E50" s="74"/>
      <c r="F50" s="64"/>
      <c r="G50" s="64"/>
      <c r="H50" s="21" t="s">
        <v>153</v>
      </c>
      <c r="I50" s="25" t="s">
        <v>254</v>
      </c>
      <c r="J50" s="21" t="s">
        <v>154</v>
      </c>
      <c r="K50" s="20" t="s">
        <v>155</v>
      </c>
      <c r="L50" s="20">
        <v>14</v>
      </c>
      <c r="M50" s="20">
        <v>15</v>
      </c>
      <c r="N50" s="1">
        <f t="shared" si="2"/>
        <v>1.0714285714285714</v>
      </c>
      <c r="O50" s="5"/>
    </row>
    <row r="51" spans="3:15" ht="84" customHeight="1" thickBot="1">
      <c r="C51" s="67"/>
      <c r="D51" s="70"/>
      <c r="E51" s="74"/>
      <c r="F51" s="64"/>
      <c r="G51" s="64"/>
      <c r="H51" s="63" t="s">
        <v>219</v>
      </c>
      <c r="I51" s="25" t="s">
        <v>256</v>
      </c>
      <c r="J51" s="21" t="s">
        <v>229</v>
      </c>
      <c r="K51" s="20" t="s">
        <v>156</v>
      </c>
      <c r="L51" s="20">
        <v>189</v>
      </c>
      <c r="M51" s="20">
        <v>37</v>
      </c>
      <c r="N51" s="1">
        <f>+M51/L51</f>
        <v>0.19576719576719576</v>
      </c>
      <c r="O51" s="5"/>
    </row>
    <row r="52" spans="3:15" ht="105.75" customHeight="1" thickBot="1">
      <c r="C52" s="67"/>
      <c r="D52" s="70"/>
      <c r="E52" s="74"/>
      <c r="F52" s="64"/>
      <c r="G52" s="64"/>
      <c r="H52" s="65"/>
      <c r="I52" s="25" t="s">
        <v>255</v>
      </c>
      <c r="J52" s="21" t="s">
        <v>157</v>
      </c>
      <c r="K52" s="20" t="s">
        <v>158</v>
      </c>
      <c r="L52" s="37">
        <v>0.1429</v>
      </c>
      <c r="M52" s="37">
        <v>3.32E-2</v>
      </c>
      <c r="N52" s="1">
        <f t="shared" si="2"/>
        <v>0.23233030090972709</v>
      </c>
      <c r="O52" s="5"/>
    </row>
    <row r="53" spans="3:15" ht="123" customHeight="1" thickBot="1">
      <c r="C53" s="67"/>
      <c r="D53" s="70"/>
      <c r="E53" s="74"/>
      <c r="F53" s="64"/>
      <c r="G53" s="64"/>
      <c r="H53" s="21" t="s">
        <v>222</v>
      </c>
      <c r="I53" s="25" t="s">
        <v>159</v>
      </c>
      <c r="J53" s="21" t="s">
        <v>160</v>
      </c>
      <c r="K53" s="20" t="s">
        <v>161</v>
      </c>
      <c r="L53" s="20">
        <v>14</v>
      </c>
      <c r="M53" s="20">
        <v>2</v>
      </c>
      <c r="N53" s="1">
        <f>+M53/L53</f>
        <v>0.14285714285714285</v>
      </c>
      <c r="O53" s="5"/>
    </row>
    <row r="54" spans="3:15" ht="123.75" customHeight="1" thickBot="1">
      <c r="C54" s="67"/>
      <c r="D54" s="70"/>
      <c r="E54" s="74"/>
      <c r="F54" s="64"/>
      <c r="G54" s="64"/>
      <c r="H54" s="21" t="s">
        <v>162</v>
      </c>
      <c r="I54" s="25" t="s">
        <v>163</v>
      </c>
      <c r="J54" s="21" t="s">
        <v>164</v>
      </c>
      <c r="K54" s="20" t="s">
        <v>165</v>
      </c>
      <c r="L54" s="20">
        <v>60</v>
      </c>
      <c r="M54" s="20">
        <v>8</v>
      </c>
      <c r="N54" s="1">
        <f>+M54/L54</f>
        <v>0.13333333333333333</v>
      </c>
      <c r="O54" s="5"/>
    </row>
    <row r="55" spans="3:15" ht="109.5" customHeight="1" thickBot="1">
      <c r="C55" s="67"/>
      <c r="D55" s="70"/>
      <c r="E55" s="74"/>
      <c r="F55" s="64"/>
      <c r="G55" s="64"/>
      <c r="H55" s="21" t="s">
        <v>166</v>
      </c>
      <c r="I55" s="25" t="s">
        <v>167</v>
      </c>
      <c r="J55" s="21" t="s">
        <v>168</v>
      </c>
      <c r="K55" s="20" t="s">
        <v>156</v>
      </c>
      <c r="L55" s="20">
        <v>189</v>
      </c>
      <c r="M55" s="20">
        <v>39</v>
      </c>
      <c r="N55" s="1">
        <f t="shared" ref="N55:N74" si="3">+M55/L55</f>
        <v>0.20634920634920634</v>
      </c>
      <c r="O55" s="5"/>
    </row>
    <row r="56" spans="3:15" ht="116.25" customHeight="1" thickBot="1">
      <c r="C56" s="67"/>
      <c r="D56" s="70"/>
      <c r="E56" s="74"/>
      <c r="F56" s="64"/>
      <c r="G56" s="64"/>
      <c r="H56" s="21" t="s">
        <v>169</v>
      </c>
      <c r="I56" s="25" t="s">
        <v>170</v>
      </c>
      <c r="J56" s="21" t="s">
        <v>171</v>
      </c>
      <c r="K56" s="20" t="s">
        <v>172</v>
      </c>
      <c r="L56" s="36">
        <v>0.4</v>
      </c>
      <c r="M56" s="36">
        <v>0.33</v>
      </c>
      <c r="N56" s="1">
        <f t="shared" si="3"/>
        <v>0.82499999999999996</v>
      </c>
      <c r="O56" s="5"/>
    </row>
    <row r="57" spans="3:15" ht="126.75" customHeight="1" thickBot="1">
      <c r="C57" s="67"/>
      <c r="D57" s="70"/>
      <c r="E57" s="72">
        <v>304</v>
      </c>
      <c r="F57" s="63" t="s">
        <v>40</v>
      </c>
      <c r="G57" s="63" t="s">
        <v>25</v>
      </c>
      <c r="H57" s="14" t="s">
        <v>173</v>
      </c>
      <c r="I57" s="22" t="s">
        <v>174</v>
      </c>
      <c r="J57" s="21" t="s">
        <v>175</v>
      </c>
      <c r="K57" s="20" t="s">
        <v>176</v>
      </c>
      <c r="L57" s="46">
        <v>2</v>
      </c>
      <c r="M57" s="46">
        <v>2</v>
      </c>
      <c r="N57" s="2">
        <f t="shared" si="3"/>
        <v>1</v>
      </c>
      <c r="O57" s="5"/>
    </row>
    <row r="58" spans="3:15" ht="123" customHeight="1" thickBot="1">
      <c r="C58" s="67"/>
      <c r="D58" s="70"/>
      <c r="E58" s="74"/>
      <c r="F58" s="64"/>
      <c r="G58" s="64"/>
      <c r="H58" s="63" t="s">
        <v>177</v>
      </c>
      <c r="I58" s="23" t="s">
        <v>260</v>
      </c>
      <c r="J58" s="21" t="s">
        <v>178</v>
      </c>
      <c r="K58" s="20" t="s">
        <v>179</v>
      </c>
      <c r="L58" s="20">
        <v>6</v>
      </c>
      <c r="M58" s="20">
        <v>3</v>
      </c>
      <c r="N58" s="2">
        <f t="shared" si="3"/>
        <v>0.5</v>
      </c>
      <c r="O58" s="5"/>
    </row>
    <row r="59" spans="3:15" ht="122.25" customHeight="1" thickBot="1">
      <c r="C59" s="67"/>
      <c r="D59" s="70"/>
      <c r="E59" s="74"/>
      <c r="F59" s="64"/>
      <c r="G59" s="64"/>
      <c r="H59" s="65"/>
      <c r="I59" s="13" t="s">
        <v>261</v>
      </c>
      <c r="J59" s="21" t="s">
        <v>180</v>
      </c>
      <c r="K59" s="20" t="s">
        <v>179</v>
      </c>
      <c r="L59" s="20">
        <v>3</v>
      </c>
      <c r="M59" s="20">
        <v>3</v>
      </c>
      <c r="N59" s="2">
        <f t="shared" si="3"/>
        <v>1</v>
      </c>
      <c r="O59" s="5"/>
    </row>
    <row r="60" spans="3:15" ht="130.5" customHeight="1" thickBot="1">
      <c r="C60" s="67"/>
      <c r="D60" s="70"/>
      <c r="E60" s="74"/>
      <c r="F60" s="64"/>
      <c r="G60" s="64"/>
      <c r="H60" s="28" t="s">
        <v>181</v>
      </c>
      <c r="I60" s="47" t="s">
        <v>182</v>
      </c>
      <c r="J60" s="21" t="s">
        <v>265</v>
      </c>
      <c r="K60" s="20" t="s">
        <v>183</v>
      </c>
      <c r="L60" s="20">
        <v>4</v>
      </c>
      <c r="M60" s="20">
        <v>3</v>
      </c>
      <c r="N60" s="1">
        <f t="shared" si="3"/>
        <v>0.75</v>
      </c>
      <c r="O60" s="5"/>
    </row>
    <row r="61" spans="3:15" ht="110.25" customHeight="1" thickBot="1">
      <c r="C61" s="67"/>
      <c r="D61" s="70"/>
      <c r="E61" s="73"/>
      <c r="F61" s="65"/>
      <c r="G61" s="65"/>
      <c r="H61" s="21" t="s">
        <v>184</v>
      </c>
      <c r="I61" s="23" t="s">
        <v>185</v>
      </c>
      <c r="J61" s="21" t="s">
        <v>232</v>
      </c>
      <c r="K61" s="20" t="s">
        <v>186</v>
      </c>
      <c r="L61" s="20">
        <v>3</v>
      </c>
      <c r="M61" s="20">
        <v>3</v>
      </c>
      <c r="N61" s="2">
        <f t="shared" si="3"/>
        <v>1</v>
      </c>
      <c r="O61" s="5"/>
    </row>
    <row r="62" spans="3:15" ht="122.25" customHeight="1" thickBot="1">
      <c r="C62" s="67"/>
      <c r="D62" s="70"/>
      <c r="E62" s="72">
        <v>305</v>
      </c>
      <c r="F62" s="63" t="s">
        <v>41</v>
      </c>
      <c r="G62" s="63" t="s">
        <v>26</v>
      </c>
      <c r="H62" s="21" t="s">
        <v>213</v>
      </c>
      <c r="I62" s="48" t="s">
        <v>139</v>
      </c>
      <c r="J62" s="21" t="s">
        <v>187</v>
      </c>
      <c r="K62" s="20" t="s">
        <v>188</v>
      </c>
      <c r="L62" s="20">
        <v>2</v>
      </c>
      <c r="M62" s="20">
        <v>1</v>
      </c>
      <c r="N62" s="1">
        <f t="shared" si="3"/>
        <v>0.5</v>
      </c>
      <c r="O62" s="5"/>
    </row>
    <row r="63" spans="3:15" ht="102" customHeight="1" thickBot="1">
      <c r="C63" s="67"/>
      <c r="D63" s="70"/>
      <c r="E63" s="74"/>
      <c r="F63" s="64"/>
      <c r="G63" s="65"/>
      <c r="H63" s="21" t="s">
        <v>214</v>
      </c>
      <c r="I63" s="25" t="s">
        <v>215</v>
      </c>
      <c r="J63" s="21" t="s">
        <v>234</v>
      </c>
      <c r="K63" s="20" t="s">
        <v>235</v>
      </c>
      <c r="L63" s="20">
        <v>1</v>
      </c>
      <c r="M63" s="20">
        <v>0</v>
      </c>
      <c r="N63" s="1">
        <f t="shared" si="3"/>
        <v>0</v>
      </c>
      <c r="O63" s="5"/>
    </row>
    <row r="64" spans="3:15" ht="114.75" customHeight="1" thickBot="1">
      <c r="C64" s="67"/>
      <c r="D64" s="70"/>
      <c r="E64" s="74"/>
      <c r="F64" s="64"/>
      <c r="G64" s="21" t="s">
        <v>27</v>
      </c>
      <c r="H64" s="14" t="s">
        <v>216</v>
      </c>
      <c r="I64" s="25" t="s">
        <v>217</v>
      </c>
      <c r="J64" s="14" t="s">
        <v>264</v>
      </c>
      <c r="K64" s="20" t="s">
        <v>189</v>
      </c>
      <c r="L64" s="20">
        <v>100</v>
      </c>
      <c r="M64" s="20">
        <v>23</v>
      </c>
      <c r="N64" s="1">
        <f>+M64/L64</f>
        <v>0.23</v>
      </c>
      <c r="O64" s="5"/>
    </row>
    <row r="65" spans="1:15" ht="91.5" customHeight="1" thickBot="1">
      <c r="C65" s="67"/>
      <c r="D65" s="70"/>
      <c r="E65" s="73"/>
      <c r="F65" s="65"/>
      <c r="G65" s="14" t="s">
        <v>28</v>
      </c>
      <c r="H65" s="14" t="s">
        <v>91</v>
      </c>
      <c r="I65" s="13" t="s">
        <v>92</v>
      </c>
      <c r="J65" s="14" t="s">
        <v>93</v>
      </c>
      <c r="K65" s="20" t="s">
        <v>94</v>
      </c>
      <c r="L65" s="20">
        <v>48</v>
      </c>
      <c r="M65" s="49">
        <v>0</v>
      </c>
      <c r="N65" s="1">
        <f t="shared" si="3"/>
        <v>0</v>
      </c>
      <c r="O65" s="5"/>
    </row>
    <row r="66" spans="1:15" ht="78" customHeight="1" thickBot="1">
      <c r="C66" s="67"/>
      <c r="D66" s="70"/>
      <c r="E66" s="72">
        <v>306</v>
      </c>
      <c r="F66" s="63" t="s">
        <v>29</v>
      </c>
      <c r="G66" s="21" t="s">
        <v>30</v>
      </c>
      <c r="H66" s="63" t="s">
        <v>218</v>
      </c>
      <c r="I66" s="83" t="s">
        <v>151</v>
      </c>
      <c r="J66" s="63" t="s">
        <v>149</v>
      </c>
      <c r="K66" s="81" t="s">
        <v>109</v>
      </c>
      <c r="L66" s="75">
        <v>1</v>
      </c>
      <c r="M66" s="77">
        <v>0.3332</v>
      </c>
      <c r="N66" s="79">
        <f t="shared" si="3"/>
        <v>0.3332</v>
      </c>
      <c r="O66" s="5"/>
    </row>
    <row r="67" spans="1:15" ht="104.25" customHeight="1" thickBot="1">
      <c r="C67" s="67"/>
      <c r="D67" s="70"/>
      <c r="E67" s="74"/>
      <c r="F67" s="64"/>
      <c r="G67" s="14" t="s">
        <v>31</v>
      </c>
      <c r="H67" s="65"/>
      <c r="I67" s="84"/>
      <c r="J67" s="65"/>
      <c r="K67" s="82"/>
      <c r="L67" s="76"/>
      <c r="M67" s="78"/>
      <c r="N67" s="80"/>
      <c r="O67" s="5"/>
    </row>
    <row r="68" spans="1:15" ht="137.25" customHeight="1" thickBot="1">
      <c r="C68" s="67"/>
      <c r="D68" s="70"/>
      <c r="E68" s="72">
        <v>307</v>
      </c>
      <c r="F68" s="63" t="s">
        <v>32</v>
      </c>
      <c r="G68" s="18" t="s">
        <v>33</v>
      </c>
      <c r="H68" s="14" t="s">
        <v>190</v>
      </c>
      <c r="I68" s="19" t="s">
        <v>191</v>
      </c>
      <c r="J68" s="18" t="s">
        <v>192</v>
      </c>
      <c r="K68" s="20" t="s">
        <v>109</v>
      </c>
      <c r="L68" s="38">
        <v>1</v>
      </c>
      <c r="M68" s="37">
        <v>0.79200000000000004</v>
      </c>
      <c r="N68" s="2">
        <f t="shared" si="3"/>
        <v>0.79200000000000004</v>
      </c>
      <c r="O68" s="5"/>
    </row>
    <row r="69" spans="1:15" ht="106.5" customHeight="1" thickBot="1">
      <c r="C69" s="67"/>
      <c r="D69" s="70"/>
      <c r="E69" s="74"/>
      <c r="F69" s="64"/>
      <c r="G69" s="63" t="s">
        <v>34</v>
      </c>
      <c r="H69" s="63" t="s">
        <v>193</v>
      </c>
      <c r="I69" s="50" t="s">
        <v>194</v>
      </c>
      <c r="J69" s="28" t="s">
        <v>195</v>
      </c>
      <c r="K69" s="20" t="s">
        <v>196</v>
      </c>
      <c r="L69" s="20">
        <v>1</v>
      </c>
      <c r="M69" s="20">
        <v>0</v>
      </c>
      <c r="N69" s="1">
        <f t="shared" si="3"/>
        <v>0</v>
      </c>
      <c r="O69" s="5"/>
    </row>
    <row r="70" spans="1:15" ht="100.5" customHeight="1" thickBot="1">
      <c r="C70" s="67"/>
      <c r="D70" s="70"/>
      <c r="E70" s="74"/>
      <c r="F70" s="64"/>
      <c r="G70" s="64"/>
      <c r="H70" s="64"/>
      <c r="I70" s="13" t="s">
        <v>197</v>
      </c>
      <c r="J70" s="14" t="s">
        <v>198</v>
      </c>
      <c r="K70" s="20" t="s">
        <v>196</v>
      </c>
      <c r="L70" s="20">
        <v>1</v>
      </c>
      <c r="M70" s="20">
        <v>0</v>
      </c>
      <c r="N70" s="1">
        <f t="shared" si="3"/>
        <v>0</v>
      </c>
      <c r="O70" s="5"/>
    </row>
    <row r="71" spans="1:15" ht="108" customHeight="1" thickBot="1">
      <c r="C71" s="67"/>
      <c r="D71" s="70"/>
      <c r="E71" s="74"/>
      <c r="F71" s="64"/>
      <c r="G71" s="64"/>
      <c r="H71" s="65"/>
      <c r="I71" s="13" t="s">
        <v>199</v>
      </c>
      <c r="J71" s="14" t="s">
        <v>200</v>
      </c>
      <c r="K71" s="51" t="s">
        <v>201</v>
      </c>
      <c r="L71" s="51">
        <v>4</v>
      </c>
      <c r="M71" s="51">
        <v>3</v>
      </c>
      <c r="N71" s="2">
        <f t="shared" si="3"/>
        <v>0.75</v>
      </c>
      <c r="O71" s="5"/>
    </row>
    <row r="72" spans="1:15" ht="127.5" customHeight="1" thickBot="1">
      <c r="C72" s="66">
        <v>4</v>
      </c>
      <c r="D72" s="69" t="s">
        <v>8</v>
      </c>
      <c r="E72" s="72">
        <v>401</v>
      </c>
      <c r="F72" s="63" t="s">
        <v>35</v>
      </c>
      <c r="G72" s="63" t="s">
        <v>42</v>
      </c>
      <c r="H72" s="21" t="s">
        <v>202</v>
      </c>
      <c r="I72" s="52" t="s">
        <v>203</v>
      </c>
      <c r="J72" s="21" t="s">
        <v>204</v>
      </c>
      <c r="K72" s="20" t="s">
        <v>205</v>
      </c>
      <c r="L72" s="20">
        <v>16</v>
      </c>
      <c r="M72" s="20">
        <v>16</v>
      </c>
      <c r="N72" s="2">
        <f t="shared" si="3"/>
        <v>1</v>
      </c>
      <c r="O72" s="5"/>
    </row>
    <row r="73" spans="1:15" ht="148.5" customHeight="1" thickBot="1">
      <c r="C73" s="67"/>
      <c r="D73" s="70"/>
      <c r="E73" s="73"/>
      <c r="F73" s="65"/>
      <c r="G73" s="65"/>
      <c r="H73" s="21" t="s">
        <v>206</v>
      </c>
      <c r="I73" s="52" t="s">
        <v>207</v>
      </c>
      <c r="J73" s="21" t="s">
        <v>208</v>
      </c>
      <c r="K73" s="51" t="s">
        <v>83</v>
      </c>
      <c r="L73" s="51">
        <v>3</v>
      </c>
      <c r="M73" s="51">
        <v>3</v>
      </c>
      <c r="N73" s="2">
        <f t="shared" si="3"/>
        <v>1</v>
      </c>
      <c r="O73" s="5"/>
    </row>
    <row r="74" spans="1:15" ht="165.75" customHeight="1" thickBot="1">
      <c r="C74" s="68"/>
      <c r="D74" s="71"/>
      <c r="E74" s="58">
        <v>402</v>
      </c>
      <c r="F74" s="14" t="s">
        <v>43</v>
      </c>
      <c r="G74" s="14" t="s">
        <v>44</v>
      </c>
      <c r="H74" s="14" t="s">
        <v>209</v>
      </c>
      <c r="I74" s="22" t="s">
        <v>210</v>
      </c>
      <c r="J74" s="14" t="s">
        <v>211</v>
      </c>
      <c r="K74" s="51" t="s">
        <v>212</v>
      </c>
      <c r="L74" s="20">
        <v>8</v>
      </c>
      <c r="M74" s="20">
        <v>8</v>
      </c>
      <c r="N74" s="3">
        <f t="shared" si="3"/>
        <v>1</v>
      </c>
      <c r="O74" s="5"/>
    </row>
    <row r="75" spans="1:15" ht="12.75" customHeight="1">
      <c r="C75" s="53"/>
      <c r="D75" s="6"/>
      <c r="E75" s="5"/>
      <c r="F75" s="7"/>
      <c r="G75" s="7"/>
      <c r="H75" s="5"/>
      <c r="O75" s="5"/>
    </row>
    <row r="76" spans="1:15" s="54" customFormat="1">
      <c r="A76" s="6"/>
      <c r="B76" s="6"/>
      <c r="C76" s="5"/>
      <c r="D76" s="59" t="s">
        <v>272</v>
      </c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6"/>
    </row>
    <row r="77" spans="1:15">
      <c r="C77" s="5"/>
      <c r="D77" s="6"/>
      <c r="E77" s="5"/>
      <c r="F77" s="7"/>
      <c r="G77" s="7"/>
      <c r="H77" s="5"/>
      <c r="I77" s="5"/>
      <c r="J77" s="5"/>
      <c r="K77" s="5"/>
      <c r="L77" s="5"/>
      <c r="M77" s="5"/>
      <c r="N77" s="5"/>
      <c r="O77" s="5"/>
    </row>
    <row r="78" spans="1:15">
      <c r="C78" s="5"/>
      <c r="D78" s="6"/>
      <c r="E78" s="5"/>
      <c r="F78" s="7"/>
      <c r="G78" s="7"/>
      <c r="H78" s="5"/>
      <c r="I78" s="5"/>
      <c r="J78" s="5"/>
      <c r="K78" s="5"/>
      <c r="L78" s="5"/>
      <c r="M78" s="5"/>
      <c r="N78" s="5"/>
      <c r="O78" s="5"/>
    </row>
  </sheetData>
  <sheetProtection sheet="1" objects="1" scenarios="1"/>
  <mergeCells count="77">
    <mergeCell ref="C3:N3"/>
    <mergeCell ref="C4:N4"/>
    <mergeCell ref="C6:G6"/>
    <mergeCell ref="C7:D7"/>
    <mergeCell ref="E7:F7"/>
    <mergeCell ref="I7:J7"/>
    <mergeCell ref="L7:M7"/>
    <mergeCell ref="N7:N8"/>
    <mergeCell ref="C9:C18"/>
    <mergeCell ref="D9:D18"/>
    <mergeCell ref="E9:E10"/>
    <mergeCell ref="F9:F10"/>
    <mergeCell ref="K7:K8"/>
    <mergeCell ref="G9:G10"/>
    <mergeCell ref="H9:H10"/>
    <mergeCell ref="H13:H15"/>
    <mergeCell ref="E17:E18"/>
    <mergeCell ref="F17:F18"/>
    <mergeCell ref="H17:H18"/>
    <mergeCell ref="E11:E16"/>
    <mergeCell ref="F11:F16"/>
    <mergeCell ref="G11:G12"/>
    <mergeCell ref="G13:G16"/>
    <mergeCell ref="L20:L21"/>
    <mergeCell ref="M20:M21"/>
    <mergeCell ref="N20:N21"/>
    <mergeCell ref="H20:H21"/>
    <mergeCell ref="I20:I21"/>
    <mergeCell ref="J20:J21"/>
    <mergeCell ref="K20:K21"/>
    <mergeCell ref="H22:H23"/>
    <mergeCell ref="C24:C71"/>
    <mergeCell ref="D24:D71"/>
    <mergeCell ref="E25:E46"/>
    <mergeCell ref="F25:F46"/>
    <mergeCell ref="G25:G39"/>
    <mergeCell ref="C19:C23"/>
    <mergeCell ref="D19:D23"/>
    <mergeCell ref="E47:E56"/>
    <mergeCell ref="F47:F56"/>
    <mergeCell ref="G47:G56"/>
    <mergeCell ref="G40:G46"/>
    <mergeCell ref="E21:E23"/>
    <mergeCell ref="F21:F23"/>
    <mergeCell ref="G22:G23"/>
    <mergeCell ref="H28:H29"/>
    <mergeCell ref="H30:H33"/>
    <mergeCell ref="H35:H36"/>
    <mergeCell ref="H47:H48"/>
    <mergeCell ref="H51:H52"/>
    <mergeCell ref="E66:E67"/>
    <mergeCell ref="F66:F67"/>
    <mergeCell ref="H66:H67"/>
    <mergeCell ref="I66:I67"/>
    <mergeCell ref="H58:H59"/>
    <mergeCell ref="E62:E65"/>
    <mergeCell ref="F62:F65"/>
    <mergeCell ref="G62:G63"/>
    <mergeCell ref="E57:E61"/>
    <mergeCell ref="F57:F61"/>
    <mergeCell ref="G57:G61"/>
    <mergeCell ref="D76:N76"/>
    <mergeCell ref="H6:N6"/>
    <mergeCell ref="H69:H71"/>
    <mergeCell ref="C72:C74"/>
    <mergeCell ref="D72:D74"/>
    <mergeCell ref="E72:E73"/>
    <mergeCell ref="F72:F73"/>
    <mergeCell ref="G72:G73"/>
    <mergeCell ref="E68:E71"/>
    <mergeCell ref="F68:F71"/>
    <mergeCell ref="G69:G71"/>
    <mergeCell ref="L66:L67"/>
    <mergeCell ref="M66:M67"/>
    <mergeCell ref="N66:N67"/>
    <mergeCell ref="J66:J67"/>
    <mergeCell ref="K66:K67"/>
  </mergeCells>
  <conditionalFormatting sqref="N9">
    <cfRule type="cellIs" dxfId="20" priority="34" stopIfTrue="1" operator="greaterThanOrEqual">
      <formula>80.01%</formula>
    </cfRule>
    <cfRule type="cellIs" dxfId="19" priority="35" stopIfTrue="1" operator="between">
      <formula>0.501</formula>
      <formula>0.8</formula>
    </cfRule>
    <cfRule type="cellIs" dxfId="18" priority="36" stopIfTrue="1" operator="lessThanOrEqual">
      <formula>0.5</formula>
    </cfRule>
  </conditionalFormatting>
  <conditionalFormatting sqref="N18 N36:N54">
    <cfRule type="cellIs" dxfId="17" priority="31" stopIfTrue="1" operator="greaterThanOrEqual">
      <formula>80.01%</formula>
    </cfRule>
    <cfRule type="cellIs" dxfId="16" priority="32" stopIfTrue="1" operator="between">
      <formula>0.501</formula>
      <formula>0.8</formula>
    </cfRule>
    <cfRule type="cellIs" dxfId="15" priority="33" stopIfTrue="1" operator="lessThanOrEqual">
      <formula>0.5</formula>
    </cfRule>
  </conditionalFormatting>
  <conditionalFormatting sqref="N10:N17">
    <cfRule type="cellIs" dxfId="14" priority="22" stopIfTrue="1" operator="greaterThanOrEqual">
      <formula>80.01%</formula>
    </cfRule>
    <cfRule type="cellIs" dxfId="13" priority="23" stopIfTrue="1" operator="between">
      <formula>0.501</formula>
      <formula>0.8</formula>
    </cfRule>
    <cfRule type="cellIs" dxfId="12" priority="24" stopIfTrue="1" operator="lessThanOrEqual">
      <formula>0.5</formula>
    </cfRule>
  </conditionalFormatting>
  <conditionalFormatting sqref="N19:N20 N22:N26">
    <cfRule type="cellIs" dxfId="11" priority="16" stopIfTrue="1" operator="greaterThanOrEqual">
      <formula>80.01%</formula>
    </cfRule>
    <cfRule type="cellIs" dxfId="10" priority="17" stopIfTrue="1" operator="between">
      <formula>0.501</formula>
      <formula>0.8</formula>
    </cfRule>
    <cfRule type="cellIs" dxfId="9" priority="18" stopIfTrue="1" operator="lessThanOrEqual">
      <formula>0.5</formula>
    </cfRule>
  </conditionalFormatting>
  <conditionalFormatting sqref="N55:N62">
    <cfRule type="cellIs" dxfId="8" priority="13" stopIfTrue="1" operator="greaterThanOrEqual">
      <formula>80.01%</formula>
    </cfRule>
    <cfRule type="cellIs" dxfId="7" priority="14" stopIfTrue="1" operator="between">
      <formula>0.501</formula>
      <formula>0.8</formula>
    </cfRule>
    <cfRule type="cellIs" dxfId="6" priority="15" stopIfTrue="1" operator="lessThanOrEqual">
      <formula>0.5</formula>
    </cfRule>
  </conditionalFormatting>
  <conditionalFormatting sqref="N63:N66 N68:N74">
    <cfRule type="cellIs" dxfId="5" priority="10" stopIfTrue="1" operator="greaterThanOrEqual">
      <formula>80.01%</formula>
    </cfRule>
    <cfRule type="cellIs" dxfId="4" priority="11" stopIfTrue="1" operator="between">
      <formula>0.501</formula>
      <formula>0.8</formula>
    </cfRule>
    <cfRule type="cellIs" dxfId="3" priority="12" stopIfTrue="1" operator="lessThanOrEqual">
      <formula>0.5</formula>
    </cfRule>
  </conditionalFormatting>
  <conditionalFormatting sqref="N27:N35">
    <cfRule type="cellIs" dxfId="2" priority="4" stopIfTrue="1" operator="greaterThanOrEqual">
      <formula>80.01%</formula>
    </cfRule>
    <cfRule type="cellIs" dxfId="1" priority="5" stopIfTrue="1" operator="between">
      <formula>0.501</formula>
      <formula>0.8</formula>
    </cfRule>
    <cfRule type="cellIs" dxfId="0" priority="6" stopIfTrue="1" operator="lessThanOrEqual">
      <formula>0.5</formula>
    </cfRule>
  </conditionalFormatting>
  <pageMargins left="0.39370078740157483" right="0.19685039370078741" top="0.19685039370078741" bottom="0.19685039370078741" header="0.31496062992125984" footer="0"/>
  <pageSetup scale="17" orientation="landscape" r:id="rId1"/>
  <headerFooter alignWithMargins="0">
    <oddFooter>Página &amp;P de &amp;F</oddFooter>
  </headerFooter>
  <rowBreaks count="2" manualBreakCount="2">
    <brk id="45" max="16383" man="1"/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Matriz de objetivos diciembre</vt:lpstr>
      <vt:lpstr>'Matriz de objetivos diciembre'!Área_de_impresión</vt:lpstr>
      <vt:lpstr>'Matriz de objetivos diciembre'!Títulos_a_imprimir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I. Serrano Quintanilla</dc:creator>
  <cp:lastModifiedBy>adelgado</cp:lastModifiedBy>
  <cp:lastPrinted>2016-06-06T19:23:20Z</cp:lastPrinted>
  <dcterms:created xsi:type="dcterms:W3CDTF">2011-10-31T15:20:02Z</dcterms:created>
  <dcterms:modified xsi:type="dcterms:W3CDTF">2016-06-06T19:24:20Z</dcterms:modified>
</cp:coreProperties>
</file>