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1000"/>
  </bookViews>
  <sheets>
    <sheet name="ESTADO DE EJEC. PRES.EGRESOS 17" sheetId="2" r:id="rId1"/>
    <sheet name="ESTADO EJEC. PRES. INGRESOS 17" sheetId="3" r:id="rId2"/>
    <sheet name=" FLUJO DE FONDOS JUNIO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45621"/>
</workbook>
</file>

<file path=xl/calcChain.xml><?xml version="1.0" encoding="utf-8"?>
<calcChain xmlns="http://schemas.openxmlformats.org/spreadsheetml/2006/main">
  <c r="B83" i="7" l="1"/>
  <c r="B79" i="7"/>
  <c r="B76" i="7"/>
  <c r="B64" i="7"/>
  <c r="B45" i="7"/>
  <c r="B34" i="7"/>
  <c r="B29" i="7"/>
  <c r="B25" i="7"/>
  <c r="B23" i="7"/>
  <c r="B21" i="7"/>
  <c r="B18" i="7"/>
  <c r="B14" i="7"/>
  <c r="B9" i="7"/>
  <c r="E105" i="2" l="1"/>
  <c r="E87" i="2"/>
  <c r="H18" i="6" l="1"/>
  <c r="H9" i="6"/>
  <c r="E41" i="2"/>
  <c r="C15" i="6" l="1"/>
  <c r="E103" i="2" l="1"/>
  <c r="E40" i="2" l="1"/>
  <c r="B88" i="7" l="1"/>
  <c r="D82" i="7" s="1"/>
  <c r="D75" i="7"/>
  <c r="B68" i="7"/>
  <c r="C9" i="6"/>
  <c r="C9" i="4"/>
  <c r="C14" i="4"/>
  <c r="C11" i="4"/>
  <c r="C17" i="4" l="1"/>
  <c r="C24" i="6"/>
  <c r="H23" i="6" s="1"/>
  <c r="H25" i="6" s="1"/>
  <c r="D24" i="3"/>
  <c r="E72" i="2"/>
  <c r="C109" i="2" l="1"/>
  <c r="E104" i="2"/>
  <c r="I15" i="5" l="1"/>
  <c r="D63" i="7"/>
  <c r="D44" i="7"/>
  <c r="D20" i="7"/>
  <c r="D33" i="7"/>
  <c r="C69" i="5" l="1"/>
  <c r="D8" i="7"/>
  <c r="D54" i="7" s="1"/>
  <c r="B90" i="7" s="1"/>
  <c r="D90" i="7" s="1"/>
  <c r="D91" i="7" s="1"/>
  <c r="I30" i="5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9" i="2"/>
  <c r="D110" i="2" s="1"/>
  <c r="D111" i="2" s="1"/>
  <c r="C110" i="2"/>
  <c r="C111" i="2" s="1"/>
  <c r="E108" i="2"/>
  <c r="E107" i="2"/>
  <c r="E106" i="2"/>
  <c r="E102" i="2"/>
  <c r="E101" i="2"/>
  <c r="E100" i="2"/>
  <c r="E99" i="2"/>
  <c r="E98" i="2"/>
  <c r="E97" i="2"/>
  <c r="E96" i="2"/>
  <c r="E95" i="2"/>
  <c r="E94" i="2"/>
  <c r="E93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1" i="5" l="1"/>
  <c r="I32" i="5" s="1"/>
  <c r="C25" i="3"/>
  <c r="C26" i="3" s="1"/>
  <c r="E25" i="3"/>
  <c r="E26" i="3" s="1"/>
  <c r="E109" i="2"/>
  <c r="E110" i="2" s="1"/>
  <c r="E111" i="2" s="1"/>
</calcChain>
</file>

<file path=xl/sharedStrings.xml><?xml version="1.0" encoding="utf-8"?>
<sst xmlns="http://schemas.openxmlformats.org/spreadsheetml/2006/main" count="487" uniqueCount="409">
  <si>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</si>
  <si>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</si>
  <si>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</si>
  <si>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</si>
  <si>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</si>
  <si>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</si>
  <si>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</si>
  <si>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</si>
  <si>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</si>
  <si>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</si>
  <si>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</si>
  <si>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</si>
  <si>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</si>
  <si>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</si>
  <si>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</si>
  <si>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</si>
  <si>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</si>
  <si>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</si>
  <si>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</si>
  <si>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</si>
  <si>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</si>
  <si>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</si>
  <si>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</si>
  <si>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</si>
  <si>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</si>
  <si>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</si>
  <si>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</si>
  <si>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</si>
  <si>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</si>
  <si>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</si>
  <si>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</si>
  <si>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</si>
  <si>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</si>
  <si>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</si>
  <si>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</si>
  <si>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</si>
  <si>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</si>
  <si>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</si>
  <si>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</si>
  <si>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</si>
  <si>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</si>
  <si>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</si>
  <si>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</si>
  <si>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</si>
  <si>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</si>
  <si>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</si>
  <si>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</si>
  <si>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</si>
  <si>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</si>
  <si>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</si>
  <si>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</si>
  <si>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</si>
  <si>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</si>
  <si>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</si>
  <si>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</si>
  <si>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</si>
  <si>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</si>
  <si>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</si>
  <si>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</si>
  <si>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</si>
  <si>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</si>
  <si>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</si>
  <si>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</si>
  <si>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</si>
  <si>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</si>
  <si>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</si>
  <si>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</si>
  <si>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</si>
  <si>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</si>
  <si>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</si>
  <si>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</si>
  <si>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</si>
  <si>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</si>
  <si>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</si>
  <si>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</si>
  <si>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</si>
  <si>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</si>
  <si>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</si>
  <si>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</si>
  <si>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</si>
  <si>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</si>
  <si>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</si>
  <si>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</si>
  <si>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</si>
  <si>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</si>
  <si>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</si>
  <si>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</si>
  <si>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</si>
  <si>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</si>
  <si>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</si>
  <si>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</si>
  <si>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</si>
  <si>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</si>
  <si>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</si>
  <si>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</si>
  <si>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</si>
  <si>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</si>
  <si>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</si>
  <si>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</si>
  <si>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</si>
  <si>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</si>
  <si>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</si>
  <si>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</si>
  <si>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</si>
  <si>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</si>
  <si>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</si>
  <si>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</si>
  <si>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</si>
  <si>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</si>
  <si>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</si>
  <si>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</si>
  <si>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</si>
  <si>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</si>
  <si>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</si>
  <si>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</si>
  <si>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</si>
  <si>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</si>
  <si>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</si>
  <si>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</si>
  <si>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</si>
  <si>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</si>
  <si>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</si>
  <si>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</si>
  <si>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</si>
  <si>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</si>
  <si>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</si>
  <si>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</si>
  <si>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</si>
  <si>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</si>
  <si>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</si>
  <si>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</si>
  <si>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</si>
  <si>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</si>
  <si>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</si>
  <si>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</si>
  <si>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</si>
  <si>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</si>
  <si>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</si>
  <si>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</si>
  <si>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</si>
  <si>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</si>
  <si>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</si>
  <si>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</si>
  <si>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</si>
  <si>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</si>
  <si>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</si>
  <si>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</si>
  <si>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</si>
  <si>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</si>
  <si>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</si>
  <si>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</si>
  <si>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</si>
  <si>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</si>
  <si>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</si>
  <si>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</si>
  <si>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</si>
  <si>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</si>
  <si>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</si>
  <si>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</si>
  <si>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</si>
  <si>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</si>
  <si>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</si>
  <si>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</si>
  <si>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</si>
  <si>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</si>
  <si>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</si>
  <si>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</si>
  <si>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</si>
  <si>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</si>
  <si>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</si>
  <si>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</si>
  <si>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</si>
  <si>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</si>
  <si>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</si>
  <si>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</si>
  <si>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</si>
  <si>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</si>
  <si>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</si>
  <si>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</si>
  <si>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</si>
  <si>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</si>
  <si>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</si>
  <si>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</si>
  <si>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</si>
  <si>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</si>
  <si>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</si>
  <si>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</si>
  <si>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</si>
  <si>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</si>
  <si>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</si>
  <si>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</si>
  <si>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</si>
  <si>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</si>
  <si>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</si>
  <si>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</si>
  <si>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</si>
  <si>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</si>
  <si>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</si>
  <si>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</si>
  <si>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</si>
  <si>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</si>
  <si>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</si>
  <si>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</si>
  <si>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</si>
  <si>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</si>
  <si>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</si>
  <si>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</si>
  <si>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</si>
  <si>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</si>
  <si>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</si>
  <si>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</si>
  <si>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</si>
  <si>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</si>
  <si>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</si>
  <si>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</si>
  <si>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</si>
  <si>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</si>
  <si>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</si>
  <si>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</si>
  <si>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</si>
  <si>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</si>
  <si>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</si>
  <si>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</si>
  <si>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</si>
  <si>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</si>
  <si>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</si>
  <si>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</si>
  <si>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</si>
  <si>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</si>
  <si>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</si>
  <si>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</si>
  <si>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</si>
  <si>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</si>
  <si>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</si>
  <si>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</si>
  <si>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</si>
  <si>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</si>
  <si>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</si>
  <si>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</si>
  <si>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</si>
  <si>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</si>
  <si>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</si>
  <si>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</si>
  <si>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</si>
  <si>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</si>
  <si>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</si>
  <si>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</si>
  <si>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</si>
  <si>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</si>
  <si>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</si>
  <si>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</si>
  <si>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</si>
  <si>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</si>
  <si>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</si>
  <si>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</si>
  <si>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</si>
  <si>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</si>
  <si>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</si>
  <si>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</si>
  <si>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</si>
  <si>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</si>
  <si>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</si>
  <si>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</si>
  <si>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</si>
  <si>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</si>
  <si>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</si>
  <si>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</si>
  <si>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</si>
  <si>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</si>
  <si>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</si>
  <si>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</si>
  <si>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</si>
  <si>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</si>
  <si>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</si>
  <si>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</si>
  <si>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</si>
  <si>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</si>
  <si>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</si>
  <si>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</si>
  <si>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</si>
  <si>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</si>
  <si>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</si>
  <si>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</si>
  <si>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</si>
  <si>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</si>
  <si>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</si>
  <si>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</si>
  <si>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</si>
  <si>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</si>
  <si>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</si>
  <si>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</si>
  <si>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</si>
  <si>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</si>
  <si>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</si>
  <si>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</si>
  <si>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</si>
  <si>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</si>
  <si>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</si>
  <si>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</si>
  <si>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</si>
  <si>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</si>
  <si>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</si>
  <si>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</si>
  <si>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</si>
  <si>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</si>
  <si>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</si>
  <si>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</si>
  <si>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</si>
  <si>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</si>
  <si>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</si>
  <si>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</si>
  <si>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</si>
  <si>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</si>
  <si>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</si>
  <si>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</si>
  <si>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</si>
  <si>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</si>
  <si>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</si>
  <si>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</si>
  <si>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</si>
  <si>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</si>
  <si>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</si>
  <si>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</si>
  <si>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</si>
  <si>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</si>
  <si>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</si>
  <si>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</si>
  <si>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</si>
  <si>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</si>
  <si>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</si>
  <si>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</si>
  <si>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</si>
  <si>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</si>
  <si>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</si>
  <si>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</si>
  <si>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</si>
  <si>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</si>
  <si>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</si>
  <si>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</si>
  <si>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</si>
  <si>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</si>
  <si>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</si>
  <si>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</si>
  <si>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</si>
  <si>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</si>
  <si>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</si>
  <si>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</si>
  <si>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</si>
  <si>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</si>
  <si>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</si>
  <si>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</si>
  <si>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</si>
  <si>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</si>
  <si>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</si>
  <si>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</si>
  <si>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</si>
  <si>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</si>
  <si>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</si>
  <si>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</si>
  <si>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</si>
  <si>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</si>
  <si>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</si>
  <si>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</si>
  <si>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</si>
  <si>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</si>
  <si>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</si>
  <si>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</si>
  <si>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</si>
  <si>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</si>
  <si>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</si>
  <si>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</si>
  <si>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</si>
  <si>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</si>
  <si>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</si>
  <si>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</si>
  <si>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</si>
  <si>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</si>
  <si>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</si>
  <si>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</si>
  <si>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</si>
  <si>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</si>
  <si>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</si>
  <si>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Resultado Ejercicio Corriente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</si>
  <si>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</si>
  <si>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</si>
  <si>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</si>
  <si>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</si>
  <si>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</si>
  <si>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</si>
  <si>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</si>
  <si>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</si>
  <si>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Combustibles y Lubricantes</t>
  </si>
  <si>
    <t>ESTADO DE FLUJO DE FONDOS</t>
  </si>
  <si>
    <t>FLUJO DE FONDOS - COMPOSICION</t>
  </si>
  <si>
    <t>Reporte Acumulado del 1 de Enero al 30  de Junio de 2017</t>
  </si>
  <si>
    <t>Reporte Acumulado del 1 de Enero al  31 de Junio de 2017</t>
  </si>
  <si>
    <t>Reporte Acumulado del 1 de Enero al 30 de Junio de 2017</t>
  </si>
  <si>
    <t>Gastos Diversos</t>
  </si>
  <si>
    <t>Herramientas y Repuestos Principales</t>
  </si>
  <si>
    <t>Del  1  de  Enero  al  30  de  Junio  2017</t>
  </si>
  <si>
    <t>Reporte Acumulado del  1  de  Enero  al  30  de  Junio  de  2017</t>
  </si>
  <si>
    <t>Del  1  de  Enero  al  30  de  Junio  del  2017</t>
  </si>
  <si>
    <t>Depositos Retenciones Fiscales</t>
  </si>
  <si>
    <t>Del  1  de  Enero  al  30  de  Junio  de  2017</t>
  </si>
  <si>
    <t>Del 1 de Enero al 30 de Junio de 2017</t>
  </si>
  <si>
    <t>Arrendamientos De Bienes</t>
  </si>
  <si>
    <t>Ingresos por Donaciones de Bienes Muebles</t>
  </si>
  <si>
    <t>al  30  de  Junio  del   2017</t>
  </si>
  <si>
    <t>al  30  de  Junio  del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</si>
</sst>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162</v>
      </c>
      <c r="B1" s="81"/>
      <c r="C1" s="81"/>
      <c r="D1" s="81"/>
      <c r="E1" s="81"/>
    </row>
    <row r="2" spans="1:5" s="1" customFormat="1" x14ac:dyDescent="0.25">
      <c r="A2" s="81" t="s">
        <v>369</v>
      </c>
      <c r="B2" s="81"/>
      <c r="C2" s="81"/>
      <c r="D2" s="81"/>
      <c r="E2" s="81"/>
    </row>
    <row r="3" spans="1:5" s="1" customFormat="1" x14ac:dyDescent="0.25">
      <c r="A3" s="81" t="s">
        <v>394</v>
      </c>
      <c r="B3" s="81"/>
      <c r="C3" s="81"/>
      <c r="D3" s="81"/>
      <c r="E3" s="81"/>
    </row>
    <row r="4" spans="1:5" s="1" customFormat="1" x14ac:dyDescent="0.25">
      <c r="A4" s="81" t="s">
        <v>163</v>
      </c>
      <c r="B4" s="81"/>
      <c r="C4" s="81"/>
      <c r="D4" s="81"/>
      <c r="E4" s="81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5">
        <v>2014025</v>
      </c>
      <c r="D8" s="5">
        <v>972234.31</v>
      </c>
      <c r="E8" s="6">
        <f>C8-D8</f>
        <v>1041790.69</v>
      </c>
    </row>
    <row r="9" spans="1:5" x14ac:dyDescent="0.25">
      <c r="A9" s="4" t="s">
        <v>2</v>
      </c>
      <c r="B9" s="4" t="s">
        <v>3</v>
      </c>
      <c r="C9" s="5">
        <v>1561168.52</v>
      </c>
      <c r="D9" s="5">
        <v>757181.48</v>
      </c>
      <c r="E9" s="6">
        <f t="shared" ref="E9:E45" si="0">C9-D9</f>
        <v>803987.04</v>
      </c>
    </row>
    <row r="10" spans="1:5" x14ac:dyDescent="0.25">
      <c r="A10" s="4" t="s">
        <v>4</v>
      </c>
      <c r="B10" s="4" t="s">
        <v>5</v>
      </c>
      <c r="C10" s="5">
        <v>1200806.45</v>
      </c>
      <c r="D10" s="5">
        <v>581085.01</v>
      </c>
      <c r="E10" s="6">
        <f t="shared" si="0"/>
        <v>619721.43999999994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16974.34</v>
      </c>
      <c r="D12" s="5">
        <v>6308.67</v>
      </c>
      <c r="E12" s="6">
        <f t="shared" si="0"/>
        <v>10665.67</v>
      </c>
    </row>
    <row r="13" spans="1:5" x14ac:dyDescent="0.25">
      <c r="A13" s="4" t="s">
        <v>10</v>
      </c>
      <c r="B13" s="4" t="s">
        <v>11</v>
      </c>
      <c r="C13" s="5">
        <v>241172.73</v>
      </c>
      <c r="D13" s="5">
        <v>169787.8</v>
      </c>
      <c r="E13" s="6">
        <f t="shared" si="0"/>
        <v>71384.930000000022</v>
      </c>
    </row>
    <row r="14" spans="1:5" x14ac:dyDescent="0.25">
      <c r="A14" s="4" t="s">
        <v>12</v>
      </c>
      <c r="B14" s="4" t="s">
        <v>13</v>
      </c>
      <c r="C14" s="5">
        <v>190004.57</v>
      </c>
      <c r="D14" s="5">
        <v>78481.77</v>
      </c>
      <c r="E14" s="6">
        <f t="shared" si="0"/>
        <v>111522.8</v>
      </c>
    </row>
    <row r="15" spans="1:5" x14ac:dyDescent="0.25">
      <c r="A15" s="4" t="s">
        <v>14</v>
      </c>
      <c r="B15" s="4" t="s">
        <v>5</v>
      </c>
      <c r="C15" s="5">
        <v>148093.53</v>
      </c>
      <c r="D15" s="5">
        <v>61576.21</v>
      </c>
      <c r="E15" s="6">
        <f t="shared" si="0"/>
        <v>86517.32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16905.560000000001</v>
      </c>
      <c r="E17" s="6">
        <f t="shared" si="0"/>
        <v>11255.48</v>
      </c>
    </row>
    <row r="18" spans="1:5" x14ac:dyDescent="0.25">
      <c r="A18" s="4" t="s">
        <v>17</v>
      </c>
      <c r="B18" s="4" t="s">
        <v>18</v>
      </c>
      <c r="C18" s="5">
        <v>14605.36</v>
      </c>
      <c r="D18" s="5">
        <v>5222.93</v>
      </c>
      <c r="E18" s="6">
        <f t="shared" si="0"/>
        <v>9382.43</v>
      </c>
    </row>
    <row r="19" spans="1:5" x14ac:dyDescent="0.25">
      <c r="A19" s="4" t="s">
        <v>19</v>
      </c>
      <c r="B19" s="4" t="s">
        <v>20</v>
      </c>
      <c r="C19" s="5">
        <v>14605.36</v>
      </c>
      <c r="D19" s="5">
        <v>5222.93</v>
      </c>
      <c r="E19" s="6">
        <f t="shared" si="0"/>
        <v>9382.43</v>
      </c>
    </row>
    <row r="20" spans="1:5" x14ac:dyDescent="0.25">
      <c r="A20" s="4" t="s">
        <v>21</v>
      </c>
      <c r="B20" s="4" t="s">
        <v>22</v>
      </c>
      <c r="C20" s="5">
        <v>117124.14</v>
      </c>
      <c r="D20" s="5">
        <v>50463.55</v>
      </c>
      <c r="E20" s="6">
        <f t="shared" si="0"/>
        <v>66660.59</v>
      </c>
    </row>
    <row r="21" spans="1:5" x14ac:dyDescent="0.25">
      <c r="A21" s="4" t="s">
        <v>23</v>
      </c>
      <c r="B21" s="4" t="s">
        <v>24</v>
      </c>
      <c r="C21" s="5">
        <v>101125.48</v>
      </c>
      <c r="D21" s="5">
        <v>45047.56</v>
      </c>
      <c r="E21" s="6">
        <f t="shared" si="0"/>
        <v>56077.919999999998</v>
      </c>
    </row>
    <row r="22" spans="1:5" x14ac:dyDescent="0.25">
      <c r="A22" s="4" t="s">
        <v>25</v>
      </c>
      <c r="B22" s="4" t="s">
        <v>26</v>
      </c>
      <c r="C22" s="5">
        <v>1410.1</v>
      </c>
      <c r="D22" s="5">
        <v>4916.17</v>
      </c>
      <c r="E22" s="6">
        <f t="shared" si="0"/>
        <v>-3506.07</v>
      </c>
    </row>
    <row r="23" spans="1:5" x14ac:dyDescent="0.25">
      <c r="A23" s="4" t="s">
        <v>27</v>
      </c>
      <c r="B23" s="4" t="s">
        <v>28</v>
      </c>
      <c r="C23" s="5">
        <v>4588.5600000000004</v>
      </c>
      <c r="D23" s="5">
        <v>499.82</v>
      </c>
      <c r="E23" s="6">
        <f t="shared" si="0"/>
        <v>4088.7400000000002</v>
      </c>
    </row>
    <row r="24" spans="1:5" x14ac:dyDescent="0.25">
      <c r="A24" s="4" t="s">
        <v>29</v>
      </c>
      <c r="B24" s="4" t="s">
        <v>30</v>
      </c>
      <c r="C24" s="5">
        <v>86578.19</v>
      </c>
      <c r="D24" s="5">
        <v>36340.36</v>
      </c>
      <c r="E24" s="6">
        <f t="shared" si="0"/>
        <v>50237.83</v>
      </c>
    </row>
    <row r="25" spans="1:5" x14ac:dyDescent="0.25">
      <c r="A25" s="4" t="s">
        <v>31</v>
      </c>
      <c r="B25" s="4" t="s">
        <v>24</v>
      </c>
      <c r="C25" s="5">
        <v>72735.06</v>
      </c>
      <c r="D25" s="5">
        <v>31755.22</v>
      </c>
      <c r="E25" s="6">
        <f t="shared" si="0"/>
        <v>40979.839999999997</v>
      </c>
    </row>
    <row r="26" spans="1:5" x14ac:dyDescent="0.25">
      <c r="A26" s="4" t="s">
        <v>32</v>
      </c>
      <c r="B26" s="4" t="s">
        <v>26</v>
      </c>
      <c r="C26" s="5">
        <v>10620.06</v>
      </c>
      <c r="D26" s="5">
        <v>4342.8100000000004</v>
      </c>
      <c r="E26" s="6">
        <f t="shared" si="0"/>
        <v>6277.2499999999991</v>
      </c>
    </row>
    <row r="27" spans="1:5" x14ac:dyDescent="0.25">
      <c r="A27" s="4" t="s">
        <v>33</v>
      </c>
      <c r="B27" s="4" t="s">
        <v>28</v>
      </c>
      <c r="C27" s="5">
        <v>3223.07</v>
      </c>
      <c r="D27" s="5">
        <v>242.33</v>
      </c>
      <c r="E27" s="6">
        <f t="shared" si="0"/>
        <v>2980.7400000000002</v>
      </c>
    </row>
    <row r="28" spans="1:5" x14ac:dyDescent="0.25">
      <c r="A28" s="4" t="s">
        <v>34</v>
      </c>
      <c r="B28" s="4" t="s">
        <v>35</v>
      </c>
      <c r="C28" s="5">
        <v>44544.22</v>
      </c>
      <c r="D28" s="5">
        <v>44544.22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44544.22</v>
      </c>
      <c r="D29" s="5">
        <v>44544.22</v>
      </c>
      <c r="E29" s="6">
        <f t="shared" si="0"/>
        <v>0</v>
      </c>
    </row>
    <row r="30" spans="1:5" x14ac:dyDescent="0.25">
      <c r="A30" s="12" t="s">
        <v>38</v>
      </c>
      <c r="B30" s="12" t="s">
        <v>39</v>
      </c>
      <c r="C30" s="5">
        <v>1729004</v>
      </c>
      <c r="D30" s="5">
        <v>610017.85</v>
      </c>
      <c r="E30" s="6">
        <f t="shared" si="0"/>
        <v>1118986.1499999999</v>
      </c>
    </row>
    <row r="31" spans="1:5" x14ac:dyDescent="0.25">
      <c r="A31" s="4" t="s">
        <v>40</v>
      </c>
      <c r="B31" s="4" t="s">
        <v>41</v>
      </c>
      <c r="C31" s="5">
        <v>733461.66</v>
      </c>
      <c r="D31" s="5">
        <v>264101.52</v>
      </c>
      <c r="E31" s="6">
        <f t="shared" si="0"/>
        <v>469360.14</v>
      </c>
    </row>
    <row r="32" spans="1:5" x14ac:dyDescent="0.25">
      <c r="A32" s="4" t="s">
        <v>42</v>
      </c>
      <c r="B32" s="4" t="s">
        <v>43</v>
      </c>
      <c r="C32" s="5">
        <v>316160.39</v>
      </c>
      <c r="D32" s="5">
        <v>141678.29999999999</v>
      </c>
      <c r="E32" s="6">
        <f t="shared" si="0"/>
        <v>174482.09000000003</v>
      </c>
    </row>
    <row r="33" spans="1:5" x14ac:dyDescent="0.25">
      <c r="A33" s="4" t="s">
        <v>44</v>
      </c>
      <c r="B33" s="4" t="s">
        <v>45</v>
      </c>
      <c r="C33" s="5">
        <v>32263.88</v>
      </c>
      <c r="D33" s="5">
        <v>14095.62</v>
      </c>
      <c r="E33" s="6">
        <f t="shared" si="0"/>
        <v>18168.260000000002</v>
      </c>
    </row>
    <row r="34" spans="1:5" x14ac:dyDescent="0.25">
      <c r="A34" s="4" t="s">
        <v>46</v>
      </c>
      <c r="B34" s="4" t="s">
        <v>47</v>
      </c>
      <c r="C34" s="5">
        <v>7417.05</v>
      </c>
      <c r="D34" s="5">
        <v>3657.92</v>
      </c>
      <c r="E34" s="6">
        <f t="shared" si="0"/>
        <v>3759.13</v>
      </c>
    </row>
    <row r="35" spans="1:5" x14ac:dyDescent="0.25">
      <c r="A35" s="4" t="s">
        <v>48</v>
      </c>
      <c r="B35" s="4" t="s">
        <v>49</v>
      </c>
      <c r="C35" s="5">
        <v>90064.9</v>
      </c>
      <c r="D35" s="5">
        <v>398.9</v>
      </c>
      <c r="E35" s="6">
        <f t="shared" si="0"/>
        <v>89666</v>
      </c>
    </row>
    <row r="36" spans="1:5" x14ac:dyDescent="0.25">
      <c r="A36" s="4" t="s">
        <v>50</v>
      </c>
      <c r="B36" s="4" t="s">
        <v>51</v>
      </c>
      <c r="C36" s="5">
        <v>5412.12</v>
      </c>
      <c r="D36" s="5">
        <v>1092.6199999999999</v>
      </c>
      <c r="E36" s="6">
        <f t="shared" si="0"/>
        <v>4319.5</v>
      </c>
    </row>
    <row r="37" spans="1:5" x14ac:dyDescent="0.25">
      <c r="A37" s="4" t="s">
        <v>52</v>
      </c>
      <c r="B37" s="4" t="s">
        <v>53</v>
      </c>
      <c r="C37" s="5">
        <v>200</v>
      </c>
      <c r="D37" s="5">
        <v>0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35490.620000000003</v>
      </c>
      <c r="D38" s="5">
        <v>3380.05</v>
      </c>
      <c r="E38" s="6">
        <f t="shared" si="0"/>
        <v>32110.570000000003</v>
      </c>
    </row>
    <row r="39" spans="1:5" x14ac:dyDescent="0.25">
      <c r="A39" s="4" t="s">
        <v>56</v>
      </c>
      <c r="B39" s="4" t="s">
        <v>57</v>
      </c>
      <c r="C39" s="5">
        <v>42064.75</v>
      </c>
      <c r="D39" s="5">
        <v>13708.75</v>
      </c>
      <c r="E39" s="6">
        <f t="shared" si="0"/>
        <v>28356</v>
      </c>
    </row>
    <row r="40" spans="1:5" s="1" customFormat="1" x14ac:dyDescent="0.25">
      <c r="A40" s="15">
        <v>54109</v>
      </c>
      <c r="B40" s="4" t="s">
        <v>385</v>
      </c>
      <c r="C40" s="5">
        <v>9253.1</v>
      </c>
      <c r="D40" s="5">
        <v>8693.1</v>
      </c>
      <c r="E40" s="6">
        <f t="shared" si="0"/>
        <v>560</v>
      </c>
    </row>
    <row r="41" spans="1:5" s="1" customFormat="1" x14ac:dyDescent="0.25">
      <c r="A41" s="15">
        <v>54110</v>
      </c>
      <c r="B41" s="4" t="s">
        <v>391</v>
      </c>
      <c r="C41" s="5">
        <v>36.869999999999997</v>
      </c>
      <c r="D41" s="5">
        <v>36.869999999999997</v>
      </c>
      <c r="E41" s="6">
        <f t="shared" si="0"/>
        <v>0</v>
      </c>
    </row>
    <row r="42" spans="1:5" x14ac:dyDescent="0.25">
      <c r="A42" s="4" t="s">
        <v>58</v>
      </c>
      <c r="B42" s="4" t="s">
        <v>59</v>
      </c>
      <c r="C42" s="5">
        <v>8447.81</v>
      </c>
      <c r="D42" s="5">
        <v>1924.15</v>
      </c>
      <c r="E42" s="6">
        <f t="shared" si="0"/>
        <v>6523.66</v>
      </c>
    </row>
    <row r="43" spans="1:5" x14ac:dyDescent="0.25">
      <c r="A43" s="4" t="s">
        <v>60</v>
      </c>
      <c r="B43" s="4" t="s">
        <v>61</v>
      </c>
      <c r="C43" s="5">
        <v>6882.44</v>
      </c>
      <c r="D43" s="5">
        <v>4713.6400000000003</v>
      </c>
      <c r="E43" s="6">
        <f t="shared" si="0"/>
        <v>2168.7999999999993</v>
      </c>
    </row>
    <row r="44" spans="1:5" x14ac:dyDescent="0.25">
      <c r="A44" s="4" t="s">
        <v>62</v>
      </c>
      <c r="B44" s="4" t="s">
        <v>63</v>
      </c>
      <c r="C44" s="5">
        <v>1630.9</v>
      </c>
      <c r="D44" s="5">
        <v>370.12</v>
      </c>
      <c r="E44" s="6">
        <f t="shared" si="0"/>
        <v>1260.7800000000002</v>
      </c>
    </row>
    <row r="45" spans="1:5" x14ac:dyDescent="0.25">
      <c r="A45" s="4" t="s">
        <v>64</v>
      </c>
      <c r="B45" s="4" t="s">
        <v>65</v>
      </c>
      <c r="C45" s="5">
        <v>130.25</v>
      </c>
      <c r="D45" s="5">
        <v>130.25</v>
      </c>
      <c r="E45" s="6">
        <f t="shared" si="0"/>
        <v>0</v>
      </c>
    </row>
    <row r="46" spans="1:5" x14ac:dyDescent="0.25">
      <c r="A46" s="81"/>
      <c r="B46" s="81"/>
      <c r="C46" s="81"/>
      <c r="D46" s="81"/>
      <c r="E46" s="81"/>
    </row>
    <row r="47" spans="1:5" x14ac:dyDescent="0.25">
      <c r="A47" s="81" t="s">
        <v>162</v>
      </c>
      <c r="B47" s="81"/>
      <c r="C47" s="81"/>
      <c r="D47" s="81"/>
      <c r="E47" s="81"/>
    </row>
    <row r="48" spans="1:5" x14ac:dyDescent="0.25">
      <c r="A48" s="81" t="s">
        <v>369</v>
      </c>
      <c r="B48" s="81"/>
      <c r="C48" s="81"/>
      <c r="D48" s="81"/>
      <c r="E48" s="81"/>
    </row>
    <row r="49" spans="1:5" x14ac:dyDescent="0.25">
      <c r="A49" s="81" t="s">
        <v>395</v>
      </c>
      <c r="B49" s="81"/>
      <c r="C49" s="81"/>
      <c r="D49" s="81"/>
      <c r="E49" s="81"/>
    </row>
    <row r="50" spans="1:5" x14ac:dyDescent="0.25">
      <c r="A50" s="81" t="s">
        <v>163</v>
      </c>
      <c r="B50" s="81"/>
      <c r="C50" s="81"/>
      <c r="D50" s="81"/>
      <c r="E50" s="81"/>
    </row>
    <row r="51" spans="1:5" x14ac:dyDescent="0.25">
      <c r="A51" s="4" t="s">
        <v>66</v>
      </c>
      <c r="B51" s="4" t="s">
        <v>67</v>
      </c>
      <c r="C51" s="5">
        <v>30342.63</v>
      </c>
      <c r="D51" s="5">
        <v>10199.629999999999</v>
      </c>
      <c r="E51" s="6">
        <f t="shared" ref="E51:E87" si="1">C51-D51</f>
        <v>20143</v>
      </c>
    </row>
    <row r="52" spans="1:5" x14ac:dyDescent="0.25">
      <c r="A52" s="4" t="s">
        <v>68</v>
      </c>
      <c r="B52" s="4" t="s">
        <v>69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70</v>
      </c>
      <c r="B53" s="4" t="s">
        <v>71</v>
      </c>
      <c r="C53" s="5">
        <v>37416.31</v>
      </c>
      <c r="D53" s="5">
        <v>7097.69</v>
      </c>
      <c r="E53" s="6">
        <f t="shared" si="1"/>
        <v>30318.62</v>
      </c>
    </row>
    <row r="54" spans="1:5" x14ac:dyDescent="0.25">
      <c r="A54" s="4" t="s">
        <v>72</v>
      </c>
      <c r="B54" s="4" t="s">
        <v>73</v>
      </c>
      <c r="C54" s="5">
        <v>2390.79</v>
      </c>
      <c r="D54" s="5">
        <v>1262.79</v>
      </c>
      <c r="E54" s="6">
        <f t="shared" si="1"/>
        <v>1128</v>
      </c>
    </row>
    <row r="55" spans="1:5" s="1" customFormat="1" x14ac:dyDescent="0.25">
      <c r="A55" s="4" t="s">
        <v>74</v>
      </c>
      <c r="B55" s="4" t="s">
        <v>75</v>
      </c>
      <c r="C55" s="5">
        <v>107811.85</v>
      </c>
      <c r="D55" s="5">
        <v>51616.12</v>
      </c>
      <c r="E55" s="6">
        <f t="shared" si="1"/>
        <v>56195.73</v>
      </c>
    </row>
    <row r="56" spans="1:5" x14ac:dyDescent="0.25">
      <c r="A56" s="4" t="s">
        <v>76</v>
      </c>
      <c r="B56" s="4" t="s">
        <v>77</v>
      </c>
      <c r="C56" s="5">
        <v>187187.68</v>
      </c>
      <c r="D56" s="5">
        <v>95209.44</v>
      </c>
      <c r="E56" s="6">
        <f t="shared" si="1"/>
        <v>91978.239999999991</v>
      </c>
    </row>
    <row r="57" spans="1:5" x14ac:dyDescent="0.25">
      <c r="A57" s="4" t="s">
        <v>78</v>
      </c>
      <c r="B57" s="4" t="s">
        <v>79</v>
      </c>
      <c r="C57" s="5">
        <v>80038.539999999994</v>
      </c>
      <c r="D57" s="5">
        <v>45995.53</v>
      </c>
      <c r="E57" s="6">
        <f t="shared" si="1"/>
        <v>34043.009999999995</v>
      </c>
    </row>
    <row r="58" spans="1:5" s="1" customFormat="1" x14ac:dyDescent="0.25">
      <c r="A58" s="4" t="s">
        <v>80</v>
      </c>
      <c r="B58" s="4" t="s">
        <v>81</v>
      </c>
      <c r="C58" s="5">
        <v>45956.87</v>
      </c>
      <c r="D58" s="5">
        <v>26171.45</v>
      </c>
      <c r="E58" s="6">
        <f t="shared" si="1"/>
        <v>19785.420000000002</v>
      </c>
    </row>
    <row r="59" spans="1:5" x14ac:dyDescent="0.25">
      <c r="A59" s="4" t="s">
        <v>82</v>
      </c>
      <c r="B59" s="4" t="s">
        <v>83</v>
      </c>
      <c r="C59" s="5">
        <v>61192.27</v>
      </c>
      <c r="D59" s="5">
        <v>23042.46</v>
      </c>
      <c r="E59" s="6">
        <f t="shared" si="1"/>
        <v>38149.81</v>
      </c>
    </row>
    <row r="60" spans="1:5" x14ac:dyDescent="0.25">
      <c r="A60" s="4" t="s">
        <v>84</v>
      </c>
      <c r="B60" s="4" t="s">
        <v>85</v>
      </c>
      <c r="C60" s="5">
        <v>499577.06</v>
      </c>
      <c r="D60" s="5">
        <v>125466.43</v>
      </c>
      <c r="E60" s="6">
        <f t="shared" si="1"/>
        <v>374110.63</v>
      </c>
    </row>
    <row r="61" spans="1:5" x14ac:dyDescent="0.25">
      <c r="A61" s="4" t="s">
        <v>86</v>
      </c>
      <c r="B61" s="4" t="s">
        <v>87</v>
      </c>
      <c r="C61" s="5">
        <v>3438.94</v>
      </c>
      <c r="D61" s="5">
        <v>1079.06</v>
      </c>
      <c r="E61" s="6">
        <f t="shared" si="1"/>
        <v>2359.88</v>
      </c>
    </row>
    <row r="62" spans="1:5" x14ac:dyDescent="0.25">
      <c r="A62" s="4" t="s">
        <v>88</v>
      </c>
      <c r="B62" s="4" t="s">
        <v>89</v>
      </c>
      <c r="C62" s="5">
        <v>3486.53</v>
      </c>
      <c r="D62" s="5">
        <v>3486.53</v>
      </c>
      <c r="E62" s="6">
        <f t="shared" si="1"/>
        <v>0</v>
      </c>
    </row>
    <row r="63" spans="1:5" x14ac:dyDescent="0.25">
      <c r="A63" s="4" t="s">
        <v>90</v>
      </c>
      <c r="B63" s="4" t="s">
        <v>91</v>
      </c>
      <c r="C63" s="5">
        <v>15734.75</v>
      </c>
      <c r="D63" s="5">
        <v>1381.38</v>
      </c>
      <c r="E63" s="6">
        <f t="shared" si="1"/>
        <v>14353.369999999999</v>
      </c>
    </row>
    <row r="64" spans="1:5" x14ac:dyDescent="0.25">
      <c r="A64" s="4" t="s">
        <v>92</v>
      </c>
      <c r="B64" s="4" t="s">
        <v>93</v>
      </c>
      <c r="C64" s="5">
        <v>99840</v>
      </c>
      <c r="D64" s="5">
        <v>16640</v>
      </c>
      <c r="E64" s="6">
        <f t="shared" si="1"/>
        <v>83200</v>
      </c>
    </row>
    <row r="65" spans="1:5" x14ac:dyDescent="0.25">
      <c r="A65" s="4" t="s">
        <v>94</v>
      </c>
      <c r="B65" s="4" t="s">
        <v>95</v>
      </c>
      <c r="C65" s="5">
        <v>380</v>
      </c>
      <c r="D65" s="5">
        <v>156.32</v>
      </c>
      <c r="E65" s="6">
        <f t="shared" si="1"/>
        <v>223.68</v>
      </c>
    </row>
    <row r="66" spans="1:5" x14ac:dyDescent="0.25">
      <c r="A66" s="4" t="s">
        <v>96</v>
      </c>
      <c r="B66" s="4" t="s">
        <v>97</v>
      </c>
      <c r="C66" s="5">
        <v>90</v>
      </c>
      <c r="D66" s="5">
        <v>90</v>
      </c>
      <c r="E66" s="6">
        <f t="shared" si="1"/>
        <v>0</v>
      </c>
    </row>
    <row r="67" spans="1:5" s="1" customFormat="1" x14ac:dyDescent="0.25">
      <c r="A67" s="4" t="s">
        <v>98</v>
      </c>
      <c r="B67" s="4" t="s">
        <v>99</v>
      </c>
      <c r="C67" s="5">
        <v>11195.67</v>
      </c>
      <c r="D67" s="5">
        <v>938.5</v>
      </c>
      <c r="E67" s="6">
        <f t="shared" si="1"/>
        <v>10257.17</v>
      </c>
    </row>
    <row r="68" spans="1:5" s="1" customFormat="1" x14ac:dyDescent="0.25">
      <c r="A68" s="4" t="s">
        <v>100</v>
      </c>
      <c r="B68" s="4" t="s">
        <v>101</v>
      </c>
      <c r="C68" s="5">
        <v>19654.5</v>
      </c>
      <c r="D68" s="5">
        <v>6138.4</v>
      </c>
      <c r="E68" s="6">
        <f t="shared" si="1"/>
        <v>13516.1</v>
      </c>
    </row>
    <row r="69" spans="1:5" x14ac:dyDescent="0.25">
      <c r="A69" s="4" t="s">
        <v>102</v>
      </c>
      <c r="B69" s="4" t="s">
        <v>103</v>
      </c>
      <c r="C69" s="5">
        <v>21797.119999999999</v>
      </c>
      <c r="D69" s="5">
        <v>10347.84</v>
      </c>
      <c r="E69" s="6">
        <f t="shared" si="1"/>
        <v>11449.279999999999</v>
      </c>
    </row>
    <row r="70" spans="1:5" x14ac:dyDescent="0.25">
      <c r="A70" s="4" t="s">
        <v>104</v>
      </c>
      <c r="B70" s="4" t="s">
        <v>105</v>
      </c>
      <c r="C70" s="5">
        <v>323959.55</v>
      </c>
      <c r="D70" s="5">
        <v>85208.4</v>
      </c>
      <c r="E70" s="6">
        <f t="shared" si="1"/>
        <v>238751.15</v>
      </c>
    </row>
    <row r="71" spans="1:5" x14ac:dyDescent="0.25">
      <c r="A71" s="15" t="s">
        <v>106</v>
      </c>
      <c r="B71" s="4" t="s">
        <v>107</v>
      </c>
      <c r="C71" s="5">
        <v>192266.6</v>
      </c>
      <c r="D71" s="5">
        <v>102766.6</v>
      </c>
      <c r="E71" s="6">
        <f t="shared" si="1"/>
        <v>89500</v>
      </c>
    </row>
    <row r="72" spans="1:5" s="1" customFormat="1" x14ac:dyDescent="0.25">
      <c r="A72" s="15">
        <v>54402</v>
      </c>
      <c r="B72" s="4" t="s">
        <v>381</v>
      </c>
      <c r="C72" s="5">
        <v>1946.6</v>
      </c>
      <c r="D72" s="5">
        <v>1946.6</v>
      </c>
      <c r="E72" s="6">
        <f t="shared" si="1"/>
        <v>0</v>
      </c>
    </row>
    <row r="73" spans="1:5" x14ac:dyDescent="0.25">
      <c r="A73" s="4" t="s">
        <v>108</v>
      </c>
      <c r="B73" s="4" t="s">
        <v>109</v>
      </c>
      <c r="C73" s="5">
        <v>183770</v>
      </c>
      <c r="D73" s="5">
        <v>98270</v>
      </c>
      <c r="E73" s="6">
        <f t="shared" si="1"/>
        <v>85500</v>
      </c>
    </row>
    <row r="74" spans="1:5" x14ac:dyDescent="0.25">
      <c r="A74" s="4" t="s">
        <v>110</v>
      </c>
      <c r="B74" s="4" t="s">
        <v>111</v>
      </c>
      <c r="C74" s="5">
        <v>6550</v>
      </c>
      <c r="D74" s="5">
        <v>2550</v>
      </c>
      <c r="E74" s="6">
        <f t="shared" si="1"/>
        <v>4000</v>
      </c>
    </row>
    <row r="75" spans="1:5" x14ac:dyDescent="0.25">
      <c r="A75" s="4" t="s">
        <v>112</v>
      </c>
      <c r="B75" s="4" t="s">
        <v>113</v>
      </c>
      <c r="C75" s="5">
        <v>116511</v>
      </c>
      <c r="D75" s="5">
        <v>22473.86</v>
      </c>
      <c r="E75" s="6">
        <f t="shared" si="1"/>
        <v>94037.14</v>
      </c>
    </row>
    <row r="76" spans="1:5" x14ac:dyDescent="0.25">
      <c r="A76" s="4" t="s">
        <v>114</v>
      </c>
      <c r="B76" s="4" t="s">
        <v>115</v>
      </c>
      <c r="C76" s="5">
        <v>114636</v>
      </c>
      <c r="D76" s="5">
        <v>22473.86</v>
      </c>
      <c r="E76" s="6">
        <f t="shared" si="1"/>
        <v>92162.14</v>
      </c>
    </row>
    <row r="77" spans="1:5" x14ac:dyDescent="0.25">
      <c r="A77" s="4" t="s">
        <v>116</v>
      </c>
      <c r="B77" s="4" t="s">
        <v>117</v>
      </c>
      <c r="C77" s="5">
        <v>1875</v>
      </c>
      <c r="D77" s="5">
        <v>0</v>
      </c>
      <c r="E77" s="6">
        <f t="shared" si="1"/>
        <v>1875</v>
      </c>
    </row>
    <row r="78" spans="1:5" x14ac:dyDescent="0.25">
      <c r="A78" s="12" t="s">
        <v>118</v>
      </c>
      <c r="B78" s="12" t="s">
        <v>119</v>
      </c>
      <c r="C78" s="5">
        <v>90410</v>
      </c>
      <c r="D78" s="5">
        <v>51332.21</v>
      </c>
      <c r="E78" s="6">
        <f t="shared" si="1"/>
        <v>39077.79</v>
      </c>
    </row>
    <row r="79" spans="1:5" x14ac:dyDescent="0.25">
      <c r="A79" s="4" t="s">
        <v>120</v>
      </c>
      <c r="B79" s="4" t="s">
        <v>121</v>
      </c>
      <c r="C79" s="5">
        <v>27929.61</v>
      </c>
      <c r="D79" s="5">
        <v>15573.93</v>
      </c>
      <c r="E79" s="6">
        <f t="shared" si="1"/>
        <v>12355.68</v>
      </c>
    </row>
    <row r="80" spans="1:5" x14ac:dyDescent="0.25">
      <c r="A80" s="4" t="s">
        <v>122</v>
      </c>
      <c r="B80" s="4" t="s">
        <v>123</v>
      </c>
      <c r="C80" s="5">
        <v>27929.61</v>
      </c>
      <c r="D80" s="5">
        <v>15573.93</v>
      </c>
      <c r="E80" s="6">
        <f t="shared" si="1"/>
        <v>12355.68</v>
      </c>
    </row>
    <row r="81" spans="1:5" x14ac:dyDescent="0.25">
      <c r="A81" s="4" t="s">
        <v>124</v>
      </c>
      <c r="B81" s="4" t="s">
        <v>125</v>
      </c>
      <c r="C81" s="5">
        <v>52850.39</v>
      </c>
      <c r="D81" s="5">
        <v>32020.17</v>
      </c>
      <c r="E81" s="6">
        <f t="shared" si="1"/>
        <v>20830.22</v>
      </c>
    </row>
    <row r="82" spans="1:5" x14ac:dyDescent="0.25">
      <c r="A82" s="4" t="s">
        <v>126</v>
      </c>
      <c r="B82" s="4" t="s">
        <v>127</v>
      </c>
      <c r="C82" s="5">
        <v>3753.51</v>
      </c>
      <c r="D82" s="5">
        <v>2203.5100000000002</v>
      </c>
      <c r="E82" s="6">
        <f t="shared" si="1"/>
        <v>1550</v>
      </c>
    </row>
    <row r="83" spans="1:5" x14ac:dyDescent="0.25">
      <c r="A83" s="4" t="s">
        <v>128</v>
      </c>
      <c r="B83" s="4" t="s">
        <v>129</v>
      </c>
      <c r="C83" s="5">
        <v>48973.63</v>
      </c>
      <c r="D83" s="5">
        <v>29738.41</v>
      </c>
      <c r="E83" s="6">
        <f t="shared" si="1"/>
        <v>19235.219999999998</v>
      </c>
    </row>
    <row r="84" spans="1:5" s="1" customFormat="1" x14ac:dyDescent="0.25">
      <c r="A84" s="4" t="s">
        <v>130</v>
      </c>
      <c r="B84" s="4" t="s">
        <v>131</v>
      </c>
      <c r="C84" s="5">
        <v>123.25</v>
      </c>
      <c r="D84" s="5">
        <v>78.25</v>
      </c>
      <c r="E84" s="6">
        <f t="shared" si="1"/>
        <v>45</v>
      </c>
    </row>
    <row r="85" spans="1:5" s="1" customFormat="1" x14ac:dyDescent="0.25">
      <c r="A85" s="4" t="s">
        <v>132</v>
      </c>
      <c r="B85" s="4" t="s">
        <v>133</v>
      </c>
      <c r="C85" s="5">
        <v>9630</v>
      </c>
      <c r="D85" s="5">
        <v>3738.11</v>
      </c>
      <c r="E85" s="6">
        <f t="shared" si="1"/>
        <v>5891.8899999999994</v>
      </c>
    </row>
    <row r="86" spans="1:5" x14ac:dyDescent="0.25">
      <c r="A86" s="4" t="s">
        <v>134</v>
      </c>
      <c r="B86" s="4" t="s">
        <v>135</v>
      </c>
      <c r="C86" s="5">
        <v>8220</v>
      </c>
      <c r="D86" s="5">
        <v>3728.11</v>
      </c>
      <c r="E86" s="6">
        <f t="shared" si="1"/>
        <v>4491.8899999999994</v>
      </c>
    </row>
    <row r="87" spans="1:5" s="1" customFormat="1" x14ac:dyDescent="0.25">
      <c r="A87" s="15">
        <v>55799</v>
      </c>
      <c r="B87" s="4" t="s">
        <v>397</v>
      </c>
      <c r="C87" s="5">
        <v>1410</v>
      </c>
      <c r="D87" s="5">
        <v>10</v>
      </c>
      <c r="E87" s="6">
        <f t="shared" si="1"/>
        <v>1400</v>
      </c>
    </row>
    <row r="88" spans="1:5" x14ac:dyDescent="0.25">
      <c r="A88" s="81" t="s">
        <v>162</v>
      </c>
      <c r="B88" s="81"/>
      <c r="C88" s="81"/>
      <c r="D88" s="81"/>
      <c r="E88" s="81"/>
    </row>
    <row r="89" spans="1:5" x14ac:dyDescent="0.25">
      <c r="A89" s="81" t="s">
        <v>369</v>
      </c>
      <c r="B89" s="81"/>
      <c r="C89" s="81"/>
      <c r="D89" s="81"/>
      <c r="E89" s="81"/>
    </row>
    <row r="90" spans="1:5" x14ac:dyDescent="0.25">
      <c r="A90" s="81" t="s">
        <v>396</v>
      </c>
      <c r="B90" s="81"/>
      <c r="C90" s="81"/>
      <c r="D90" s="81"/>
      <c r="E90" s="81"/>
    </row>
    <row r="91" spans="1:5" x14ac:dyDescent="0.25">
      <c r="A91" s="81" t="s">
        <v>163</v>
      </c>
      <c r="B91" s="81"/>
      <c r="C91" s="81"/>
      <c r="D91" s="81"/>
      <c r="E91" s="81"/>
    </row>
    <row r="92" spans="1:5" x14ac:dyDescent="0.25">
      <c r="A92" s="3" t="s">
        <v>164</v>
      </c>
      <c r="B92" s="2"/>
      <c r="C92" s="2"/>
      <c r="D92" s="2"/>
      <c r="E92" s="2"/>
    </row>
    <row r="93" spans="1:5" x14ac:dyDescent="0.25">
      <c r="A93" s="12" t="s">
        <v>136</v>
      </c>
      <c r="B93" s="12" t="s">
        <v>137</v>
      </c>
      <c r="C93" s="5">
        <v>3281775</v>
      </c>
      <c r="D93" s="5">
        <v>1633000</v>
      </c>
      <c r="E93" s="6">
        <f t="shared" ref="E93:E108" si="2">C93-D93</f>
        <v>1648775</v>
      </c>
    </row>
    <row r="94" spans="1:5" x14ac:dyDescent="0.25">
      <c r="A94" s="4" t="s">
        <v>138</v>
      </c>
      <c r="B94" s="4" t="s">
        <v>139</v>
      </c>
      <c r="C94" s="5">
        <v>3223245</v>
      </c>
      <c r="D94" s="5">
        <v>1624400</v>
      </c>
      <c r="E94" s="6">
        <f t="shared" si="2"/>
        <v>1598845</v>
      </c>
    </row>
    <row r="95" spans="1:5" x14ac:dyDescent="0.25">
      <c r="A95" s="4" t="s">
        <v>140</v>
      </c>
      <c r="B95" s="4" t="s">
        <v>139</v>
      </c>
      <c r="C95" s="5">
        <v>3223245</v>
      </c>
      <c r="D95" s="5">
        <v>1624400</v>
      </c>
      <c r="E95" s="6">
        <f t="shared" si="2"/>
        <v>1598845</v>
      </c>
    </row>
    <row r="96" spans="1:5" x14ac:dyDescent="0.25">
      <c r="A96" s="4" t="s">
        <v>141</v>
      </c>
      <c r="B96" s="4" t="s">
        <v>142</v>
      </c>
      <c r="C96" s="5">
        <v>58530</v>
      </c>
      <c r="D96" s="5">
        <v>8600</v>
      </c>
      <c r="E96" s="6">
        <f t="shared" si="2"/>
        <v>49930</v>
      </c>
    </row>
    <row r="97" spans="1:5" x14ac:dyDescent="0.25">
      <c r="A97" s="4" t="s">
        <v>143</v>
      </c>
      <c r="B97" s="4" t="s">
        <v>144</v>
      </c>
      <c r="C97" s="5">
        <v>6105</v>
      </c>
      <c r="D97" s="5">
        <v>4350</v>
      </c>
      <c r="E97" s="6">
        <f t="shared" si="2"/>
        <v>1755</v>
      </c>
    </row>
    <row r="98" spans="1:5" x14ac:dyDescent="0.25">
      <c r="A98" s="4" t="s">
        <v>145</v>
      </c>
      <c r="B98" s="4" t="s">
        <v>146</v>
      </c>
      <c r="C98" s="5">
        <v>52425</v>
      </c>
      <c r="D98" s="5">
        <v>4250</v>
      </c>
      <c r="E98" s="6">
        <f t="shared" si="2"/>
        <v>48175</v>
      </c>
    </row>
    <row r="99" spans="1:5" x14ac:dyDescent="0.25">
      <c r="A99" s="12" t="s">
        <v>147</v>
      </c>
      <c r="B99" s="12" t="s">
        <v>148</v>
      </c>
      <c r="C99" s="5">
        <v>45440</v>
      </c>
      <c r="D99" s="5">
        <v>9096.75</v>
      </c>
      <c r="E99" s="6">
        <f t="shared" si="2"/>
        <v>36343.25</v>
      </c>
    </row>
    <row r="100" spans="1:5" x14ac:dyDescent="0.25">
      <c r="A100" s="4" t="s">
        <v>149</v>
      </c>
      <c r="B100" s="4" t="s">
        <v>150</v>
      </c>
      <c r="C100" s="5">
        <v>15041.77</v>
      </c>
      <c r="D100" s="5">
        <v>7193.02</v>
      </c>
      <c r="E100" s="6">
        <f t="shared" si="2"/>
        <v>7848.75</v>
      </c>
    </row>
    <row r="101" spans="1:5" x14ac:dyDescent="0.25">
      <c r="A101" s="4" t="s">
        <v>151</v>
      </c>
      <c r="B101" s="4" t="s">
        <v>152</v>
      </c>
      <c r="C101" s="5">
        <v>6432.11</v>
      </c>
      <c r="D101" s="5">
        <v>1832.8</v>
      </c>
      <c r="E101" s="6">
        <f t="shared" si="2"/>
        <v>4599.3099999999995</v>
      </c>
    </row>
    <row r="102" spans="1:5" x14ac:dyDescent="0.25">
      <c r="A102" s="4" t="s">
        <v>153</v>
      </c>
      <c r="B102" s="4" t="s">
        <v>154</v>
      </c>
      <c r="C102" s="5">
        <v>1600</v>
      </c>
      <c r="D102" s="5">
        <v>0</v>
      </c>
      <c r="E102" s="6">
        <f t="shared" si="2"/>
        <v>1600</v>
      </c>
    </row>
    <row r="103" spans="1:5" s="1" customFormat="1" x14ac:dyDescent="0.25">
      <c r="A103" s="15">
        <v>61103</v>
      </c>
      <c r="B103" s="4" t="s">
        <v>345</v>
      </c>
      <c r="C103" s="5">
        <v>1807.14</v>
      </c>
      <c r="D103" s="5">
        <v>907.14</v>
      </c>
      <c r="E103" s="6">
        <f t="shared" si="2"/>
        <v>900.00000000000011</v>
      </c>
    </row>
    <row r="104" spans="1:5" s="1" customFormat="1" x14ac:dyDescent="0.25">
      <c r="A104" s="15">
        <v>61104</v>
      </c>
      <c r="B104" s="4" t="s">
        <v>155</v>
      </c>
      <c r="C104" s="5">
        <v>3888.59</v>
      </c>
      <c r="D104" s="5">
        <v>3888.59</v>
      </c>
      <c r="E104" s="6">
        <f t="shared" si="2"/>
        <v>0</v>
      </c>
    </row>
    <row r="105" spans="1:5" s="1" customFormat="1" x14ac:dyDescent="0.25">
      <c r="A105" s="15">
        <v>61108</v>
      </c>
      <c r="B105" s="4" t="s">
        <v>398</v>
      </c>
      <c r="C105" s="5">
        <v>320</v>
      </c>
      <c r="D105" s="5">
        <v>0</v>
      </c>
      <c r="E105" s="6">
        <f t="shared" si="2"/>
        <v>320</v>
      </c>
    </row>
    <row r="106" spans="1:5" x14ac:dyDescent="0.25">
      <c r="A106" s="4" t="s">
        <v>156</v>
      </c>
      <c r="B106" s="4" t="s">
        <v>157</v>
      </c>
      <c r="C106" s="5">
        <v>993.93</v>
      </c>
      <c r="D106" s="5">
        <v>564.49</v>
      </c>
      <c r="E106" s="6">
        <f t="shared" si="2"/>
        <v>429.43999999999994</v>
      </c>
    </row>
    <row r="107" spans="1:5" x14ac:dyDescent="0.25">
      <c r="A107" s="4" t="s">
        <v>158</v>
      </c>
      <c r="B107" s="4" t="s">
        <v>159</v>
      </c>
      <c r="C107" s="5">
        <v>30398.23</v>
      </c>
      <c r="D107" s="5">
        <v>1903.73</v>
      </c>
      <c r="E107" s="6">
        <f t="shared" si="2"/>
        <v>28494.5</v>
      </c>
    </row>
    <row r="108" spans="1:5" x14ac:dyDescent="0.25">
      <c r="A108" s="4" t="s">
        <v>160</v>
      </c>
      <c r="B108" s="4" t="s">
        <v>161</v>
      </c>
      <c r="C108" s="5">
        <v>30398.23</v>
      </c>
      <c r="D108" s="5">
        <v>1903.73</v>
      </c>
      <c r="E108" s="6">
        <f t="shared" si="2"/>
        <v>28494.5</v>
      </c>
    </row>
    <row r="109" spans="1:5" x14ac:dyDescent="0.25">
      <c r="A109" s="2"/>
      <c r="B109" s="8" t="s">
        <v>170</v>
      </c>
      <c r="C109" s="11">
        <f>C8+C30+C78+C93+C99</f>
        <v>7160654</v>
      </c>
      <c r="D109" s="11">
        <f>D8+D30+D78+D93+D99</f>
        <v>3275681.12</v>
      </c>
      <c r="E109" s="11">
        <f>E8+E30+E78+E93+E99</f>
        <v>3884972.88</v>
      </c>
    </row>
    <row r="110" spans="1:5" x14ac:dyDescent="0.25">
      <c r="A110" s="1"/>
      <c r="B110" s="10" t="s">
        <v>171</v>
      </c>
      <c r="C110" s="9">
        <f t="shared" ref="C110:E111" si="3">C109</f>
        <v>7160654</v>
      </c>
      <c r="D110" s="9">
        <f t="shared" si="3"/>
        <v>3275681.12</v>
      </c>
      <c r="E110" s="9">
        <f t="shared" si="3"/>
        <v>3884972.88</v>
      </c>
    </row>
    <row r="111" spans="1:5" x14ac:dyDescent="0.25">
      <c r="A111" s="1"/>
      <c r="B111" s="10" t="s">
        <v>172</v>
      </c>
      <c r="C111" s="9">
        <f t="shared" si="3"/>
        <v>7160654</v>
      </c>
      <c r="D111" s="9">
        <f t="shared" si="3"/>
        <v>3275681.12</v>
      </c>
      <c r="E111" s="9">
        <f t="shared" si="3"/>
        <v>3884972.88</v>
      </c>
    </row>
    <row r="112" spans="1:5" x14ac:dyDescent="0.25">
      <c r="A112" s="60"/>
      <c r="B112" s="60"/>
      <c r="C112" s="58"/>
      <c r="D112" s="58"/>
      <c r="E112" s="59"/>
    </row>
    <row r="113" spans="1:5" s="1" customFormat="1" x14ac:dyDescent="0.25">
      <c r="A113" s="61"/>
      <c r="B113" s="60"/>
      <c r="C113" s="58"/>
      <c r="D113" s="58"/>
      <c r="E113" s="59"/>
    </row>
    <row r="114" spans="1:5" x14ac:dyDescent="0.25">
      <c r="A114" s="61"/>
      <c r="B114" s="60"/>
      <c r="C114" s="58"/>
      <c r="D114" s="58"/>
      <c r="E114" s="59"/>
    </row>
    <row r="115" spans="1:5" x14ac:dyDescent="0.25">
      <c r="A115" s="60"/>
      <c r="B115" s="60"/>
      <c r="C115" s="58"/>
      <c r="D115" s="58"/>
      <c r="E115" s="59"/>
    </row>
    <row r="116" spans="1:5" x14ac:dyDescent="0.25">
      <c r="A116" s="60"/>
      <c r="B116" s="60"/>
      <c r="C116" s="58"/>
      <c r="D116" s="58"/>
      <c r="E116" s="59"/>
    </row>
    <row r="117" spans="1:5" x14ac:dyDescent="0.25">
      <c r="A117" s="60"/>
      <c r="B117" s="60"/>
      <c r="C117" s="58"/>
      <c r="D117" s="58"/>
      <c r="E117" s="59"/>
    </row>
    <row r="118" spans="1:5" x14ac:dyDescent="0.25">
      <c r="A118" s="60"/>
      <c r="B118" s="60"/>
      <c r="C118" s="58"/>
      <c r="D118" s="58"/>
      <c r="E118" s="59"/>
    </row>
    <row r="119" spans="1:5" x14ac:dyDescent="0.25">
      <c r="A119" s="60"/>
      <c r="B119" s="60"/>
      <c r="C119" s="58"/>
      <c r="D119" s="58"/>
      <c r="E119" s="59"/>
    </row>
    <row r="120" spans="1:5" x14ac:dyDescent="0.25">
      <c r="A120" s="57"/>
      <c r="B120" s="62"/>
      <c r="C120" s="63"/>
      <c r="D120" s="63"/>
      <c r="E120" s="63"/>
    </row>
    <row r="121" spans="1:5" x14ac:dyDescent="0.25">
      <c r="A121" s="64"/>
      <c r="B121" s="65"/>
      <c r="C121" s="63"/>
      <c r="D121" s="63"/>
      <c r="E121" s="63"/>
    </row>
    <row r="122" spans="1:5" x14ac:dyDescent="0.25">
      <c r="A122" s="64"/>
      <c r="B122" s="65"/>
      <c r="C122" s="63"/>
      <c r="D122" s="63"/>
      <c r="E122" s="63"/>
    </row>
    <row r="123" spans="1:5" x14ac:dyDescent="0.25">
      <c r="A123" s="64"/>
      <c r="B123" s="64"/>
      <c r="C123" s="64"/>
      <c r="D123" s="64"/>
      <c r="E123" s="64"/>
    </row>
  </sheetData>
  <mergeCells count="13">
    <mergeCell ref="A89:E89"/>
    <mergeCell ref="A90:E90"/>
    <mergeCell ref="A91:E91"/>
    <mergeCell ref="A1:E1"/>
    <mergeCell ref="A2:E2"/>
    <mergeCell ref="A3:E3"/>
    <mergeCell ref="A4:E4"/>
    <mergeCell ref="A46:E46"/>
    <mergeCell ref="A47:E47"/>
    <mergeCell ref="A48:E48"/>
    <mergeCell ref="A49:E49"/>
    <mergeCell ref="A88:E88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4" sqref="A4:E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1" t="s">
        <v>162</v>
      </c>
      <c r="B1" s="81"/>
      <c r="C1" s="81"/>
      <c r="D1" s="81"/>
      <c r="E1" s="81"/>
    </row>
    <row r="2" spans="1:5" x14ac:dyDescent="0.25">
      <c r="A2" s="81" t="s">
        <v>379</v>
      </c>
      <c r="B2" s="81"/>
      <c r="C2" s="81"/>
      <c r="D2" s="81"/>
      <c r="E2" s="81"/>
    </row>
    <row r="3" spans="1:5" x14ac:dyDescent="0.25">
      <c r="A3" s="81" t="s">
        <v>400</v>
      </c>
      <c r="B3" s="81"/>
      <c r="C3" s="81"/>
      <c r="D3" s="81"/>
      <c r="E3" s="81"/>
    </row>
    <row r="4" spans="1:5" x14ac:dyDescent="0.25">
      <c r="A4" s="81" t="s">
        <v>163</v>
      </c>
      <c r="B4" s="81"/>
      <c r="C4" s="81"/>
      <c r="D4" s="81"/>
      <c r="E4" s="81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v>69793.64</v>
      </c>
      <c r="D8" s="67">
        <v>3817.62</v>
      </c>
      <c r="E8" s="67">
        <f>C8-D8</f>
        <v>65976.02</v>
      </c>
    </row>
    <row r="9" spans="1:5" x14ac:dyDescent="0.25">
      <c r="A9" s="15" t="s">
        <v>175</v>
      </c>
      <c r="B9" s="17" t="s">
        <v>176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v>66193.64</v>
      </c>
      <c r="D11" s="67">
        <v>3817.62</v>
      </c>
      <c r="E11" s="67">
        <f t="shared" si="0"/>
        <v>62376.02</v>
      </c>
    </row>
    <row r="12" spans="1:5" x14ac:dyDescent="0.25">
      <c r="A12" s="15" t="s">
        <v>181</v>
      </c>
      <c r="B12" s="17" t="s">
        <v>182</v>
      </c>
      <c r="C12" s="68">
        <v>66193.64</v>
      </c>
      <c r="D12" s="68">
        <v>3817.62</v>
      </c>
      <c r="E12" s="68">
        <f t="shared" si="0"/>
        <v>62376.02</v>
      </c>
    </row>
    <row r="13" spans="1:5" x14ac:dyDescent="0.25">
      <c r="A13" s="20" t="s">
        <v>183</v>
      </c>
      <c r="B13" s="21" t="s">
        <v>184</v>
      </c>
      <c r="C13" s="68">
        <v>2000</v>
      </c>
      <c r="D13" s="68">
        <v>150.05000000000001</v>
      </c>
      <c r="E13" s="68">
        <f t="shared" si="0"/>
        <v>1849.95</v>
      </c>
    </row>
    <row r="14" spans="1:5" x14ac:dyDescent="0.25">
      <c r="A14" s="14" t="s">
        <v>185</v>
      </c>
      <c r="B14" s="16" t="s">
        <v>186</v>
      </c>
      <c r="C14" s="67">
        <v>1760</v>
      </c>
      <c r="D14" s="67">
        <v>150.05000000000001</v>
      </c>
      <c r="E14" s="67">
        <f t="shared" si="0"/>
        <v>1609.95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150.05000000000001</v>
      </c>
      <c r="E15" s="68">
        <f t="shared" si="0"/>
        <v>1609.95</v>
      </c>
    </row>
    <row r="16" spans="1:5" x14ac:dyDescent="0.25">
      <c r="A16" s="15" t="s">
        <v>189</v>
      </c>
      <c r="B16" s="17" t="s">
        <v>190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v>7017860.3600000003</v>
      </c>
      <c r="D18" s="67">
        <v>3249536.11</v>
      </c>
      <c r="E18" s="67">
        <f t="shared" si="0"/>
        <v>3768324.2500000005</v>
      </c>
    </row>
    <row r="19" spans="1:6" x14ac:dyDescent="0.25">
      <c r="A19" s="15" t="s">
        <v>195</v>
      </c>
      <c r="B19" s="17" t="s">
        <v>196</v>
      </c>
      <c r="C19" s="68">
        <v>7017860.3600000003</v>
      </c>
      <c r="D19" s="68">
        <v>3249536.11</v>
      </c>
      <c r="E19" s="68">
        <f t="shared" si="0"/>
        <v>3768324.2500000005</v>
      </c>
    </row>
    <row r="20" spans="1:6" x14ac:dyDescent="0.25">
      <c r="A20" s="15" t="s">
        <v>197</v>
      </c>
      <c r="B20" s="17" t="s">
        <v>198</v>
      </c>
      <c r="C20" s="68">
        <v>7017860.3600000003</v>
      </c>
      <c r="D20" s="68">
        <v>3249536.11</v>
      </c>
      <c r="E20" s="68">
        <f t="shared" si="0"/>
        <v>3768324.2500000005</v>
      </c>
    </row>
    <row r="21" spans="1:6" x14ac:dyDescent="0.25">
      <c r="A21" s="19" t="s">
        <v>199</v>
      </c>
      <c r="B21" s="13" t="s">
        <v>200</v>
      </c>
      <c r="C21" s="67">
        <v>71000</v>
      </c>
      <c r="D21" s="67">
        <v>12423.43</v>
      </c>
      <c r="E21" s="67">
        <f t="shared" si="0"/>
        <v>58576.57</v>
      </c>
    </row>
    <row r="22" spans="1:6" x14ac:dyDescent="0.25">
      <c r="A22" s="15" t="s">
        <v>201</v>
      </c>
      <c r="B22" s="17" t="s">
        <v>202</v>
      </c>
      <c r="C22" s="68">
        <v>71000</v>
      </c>
      <c r="D22" s="67">
        <v>12423.43</v>
      </c>
      <c r="E22" s="68">
        <f t="shared" si="0"/>
        <v>58576.57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12423.43</v>
      </c>
      <c r="E23" s="68">
        <f t="shared" si="0"/>
        <v>58576.57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3265927.21</v>
      </c>
      <c r="E24" s="69">
        <f>C24-D24</f>
        <v>3894726.79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3265927.21</v>
      </c>
      <c r="E25" s="70">
        <f t="shared" si="1"/>
        <v>3894726.79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3265927.21</v>
      </c>
      <c r="E26" s="70">
        <f t="shared" si="1"/>
        <v>3894726.79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9" sqref="C19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215</v>
      </c>
      <c r="B1" s="81"/>
      <c r="C1" s="81"/>
      <c r="D1" s="81"/>
      <c r="E1" s="81"/>
      <c r="F1" s="81"/>
    </row>
    <row r="2" spans="1:6" x14ac:dyDescent="0.25">
      <c r="A2" s="81" t="s">
        <v>392</v>
      </c>
      <c r="B2" s="81"/>
      <c r="C2" s="81"/>
      <c r="D2" s="81"/>
      <c r="E2" s="81"/>
      <c r="F2" s="81"/>
    </row>
    <row r="3" spans="1:6" x14ac:dyDescent="0.25">
      <c r="A3" s="81" t="s">
        <v>399</v>
      </c>
      <c r="B3" s="81"/>
      <c r="C3" s="81"/>
      <c r="D3" s="81"/>
      <c r="E3" s="81"/>
      <c r="F3" s="81"/>
    </row>
    <row r="4" spans="1:6" x14ac:dyDescent="0.25">
      <c r="A4" s="81" t="s">
        <v>163</v>
      </c>
      <c r="B4" s="81"/>
      <c r="C4" s="81"/>
      <c r="D4" s="81"/>
      <c r="E4" s="81"/>
      <c r="F4" s="81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23" t="s">
        <v>206</v>
      </c>
      <c r="D7" s="34"/>
      <c r="E7" s="23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416049.94000000041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7132060.29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6716010.3499999996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244079.53000000003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946403.28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702323.75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2403011.0200000005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C27" sqref="C27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393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401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163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SUM(C10:C14)</f>
        <v>7132060.29</v>
      </c>
      <c r="D9" s="40"/>
      <c r="E9" s="38">
        <v>0</v>
      </c>
      <c r="F9" s="25"/>
      <c r="G9" s="24" t="s">
        <v>218</v>
      </c>
      <c r="H9" s="39">
        <f>SUM(H10:H17)</f>
        <v>6716010.3499999996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157490.73000000001</v>
      </c>
      <c r="D10" s="37"/>
      <c r="E10" s="25">
        <v>0</v>
      </c>
      <c r="F10" s="25"/>
      <c r="G10" s="31" t="s">
        <v>224</v>
      </c>
      <c r="H10" s="37">
        <v>2417721.75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64276.29</v>
      </c>
      <c r="D11" s="37"/>
      <c r="E11" s="25">
        <v>0</v>
      </c>
      <c r="F11" s="25"/>
      <c r="G11" s="31" t="s">
        <v>225</v>
      </c>
      <c r="H11" s="37">
        <v>489182.58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4715779.9800000004</v>
      </c>
      <c r="D12" s="37"/>
      <c r="E12" s="25">
        <v>0</v>
      </c>
      <c r="F12" s="25"/>
      <c r="G12" s="31" t="s">
        <v>226</v>
      </c>
      <c r="H12" s="37">
        <v>49155.1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1310049.18</v>
      </c>
      <c r="D13" s="37"/>
      <c r="E13" s="25">
        <v>0</v>
      </c>
      <c r="F13" s="25"/>
      <c r="G13" s="31" t="s">
        <v>227</v>
      </c>
      <c r="H13" s="37">
        <v>1632708</v>
      </c>
      <c r="I13" s="37"/>
      <c r="J13" s="25">
        <v>0</v>
      </c>
    </row>
    <row r="14" spans="1:10" x14ac:dyDescent="0.25">
      <c r="A14" s="31" t="s">
        <v>223</v>
      </c>
      <c r="B14" s="31"/>
      <c r="C14" s="37">
        <v>884464.11</v>
      </c>
      <c r="D14" s="37"/>
      <c r="E14" s="25">
        <v>0</v>
      </c>
      <c r="F14" s="25"/>
      <c r="G14" s="31" t="s">
        <v>386</v>
      </c>
      <c r="H14" s="37">
        <v>5847.71</v>
      </c>
      <c r="I14" s="37"/>
      <c r="J14" s="25">
        <v>0</v>
      </c>
    </row>
    <row r="15" spans="1:10" x14ac:dyDescent="0.25">
      <c r="A15" s="24" t="s">
        <v>229</v>
      </c>
      <c r="B15" s="28"/>
      <c r="C15" s="39">
        <f>SUM(C16:C20)</f>
        <v>946403.2799999998</v>
      </c>
      <c r="D15" s="37"/>
      <c r="E15" s="25">
        <v>0</v>
      </c>
      <c r="F15" s="25"/>
      <c r="G15" s="31" t="s">
        <v>387</v>
      </c>
      <c r="H15" s="37">
        <v>1050000</v>
      </c>
      <c r="I15" s="37"/>
      <c r="J15" s="25">
        <v>0</v>
      </c>
    </row>
    <row r="16" spans="1:10" x14ac:dyDescent="0.25">
      <c r="A16" s="31" t="s">
        <v>230</v>
      </c>
      <c r="B16" s="28"/>
      <c r="C16" s="37">
        <v>270375.40999999997</v>
      </c>
      <c r="D16" s="37"/>
      <c r="E16" s="25">
        <v>0</v>
      </c>
      <c r="F16" s="25"/>
      <c r="G16" s="31" t="s">
        <v>228</v>
      </c>
      <c r="H16" s="37">
        <v>1071395.21</v>
      </c>
      <c r="I16" s="37"/>
      <c r="J16" s="25">
        <v>0</v>
      </c>
    </row>
    <row r="17" spans="1:10" x14ac:dyDescent="0.25">
      <c r="A17" s="32" t="s">
        <v>231</v>
      </c>
      <c r="B17" s="32"/>
      <c r="C17" s="37">
        <v>653823.44999999995</v>
      </c>
      <c r="D17" s="37"/>
      <c r="E17" s="38">
        <v>0</v>
      </c>
      <c r="F17" s="25"/>
    </row>
    <row r="18" spans="1:10" x14ac:dyDescent="0.25">
      <c r="A18" s="32" t="s">
        <v>232</v>
      </c>
      <c r="B18" s="33"/>
      <c r="C18" s="37">
        <v>21786.1</v>
      </c>
      <c r="D18" s="37"/>
      <c r="E18" s="79">
        <v>0</v>
      </c>
      <c r="F18" s="30"/>
      <c r="G18" s="24" t="s">
        <v>229</v>
      </c>
      <c r="H18" s="39">
        <f>SUM(H19:H22)</f>
        <v>702323.75000000012</v>
      </c>
      <c r="I18" s="40"/>
      <c r="J18" s="38">
        <v>0</v>
      </c>
    </row>
    <row r="19" spans="1:10" x14ac:dyDescent="0.25">
      <c r="A19" s="32" t="s">
        <v>402</v>
      </c>
      <c r="B19" s="33"/>
      <c r="C19" s="37">
        <v>53.1</v>
      </c>
      <c r="D19" s="37"/>
      <c r="E19" s="79"/>
      <c r="F19" s="30"/>
      <c r="G19" s="28" t="s">
        <v>230</v>
      </c>
      <c r="H19" s="37">
        <v>270100.40999999997</v>
      </c>
      <c r="I19" s="37"/>
      <c r="J19" s="25">
        <v>0</v>
      </c>
    </row>
    <row r="20" spans="1:10" ht="15" customHeight="1" x14ac:dyDescent="0.25">
      <c r="A20" s="32" t="s">
        <v>233</v>
      </c>
      <c r="C20" s="37">
        <v>365.22</v>
      </c>
      <c r="D20" s="37"/>
      <c r="E20" s="30">
        <v>0</v>
      </c>
      <c r="F20" s="30"/>
      <c r="G20" s="32" t="s">
        <v>231</v>
      </c>
      <c r="H20" s="37">
        <v>293277.86</v>
      </c>
      <c r="I20" s="37"/>
      <c r="J20" s="25">
        <v>0</v>
      </c>
    </row>
    <row r="21" spans="1:10" x14ac:dyDescent="0.25">
      <c r="D21" s="37"/>
      <c r="E21" s="30"/>
      <c r="F21" s="30"/>
      <c r="G21" s="33" t="s">
        <v>232</v>
      </c>
      <c r="H21" s="37">
        <v>138664.81</v>
      </c>
      <c r="I21" s="37"/>
      <c r="J21" s="25">
        <v>0</v>
      </c>
    </row>
    <row r="22" spans="1:10" ht="14.25" customHeight="1" x14ac:dyDescent="0.25">
      <c r="D22" s="37"/>
      <c r="E22" s="30"/>
      <c r="F22" s="30"/>
      <c r="G22" s="33" t="s">
        <v>233</v>
      </c>
      <c r="H22" s="37">
        <v>280.67</v>
      </c>
      <c r="J22" s="25">
        <v>0</v>
      </c>
    </row>
    <row r="23" spans="1:10" x14ac:dyDescent="0.25">
      <c r="F23" s="44"/>
      <c r="G23" s="24" t="s">
        <v>234</v>
      </c>
      <c r="H23" s="41">
        <f>C24-H9-H18</f>
        <v>660129.47000000055</v>
      </c>
      <c r="I23" s="45"/>
      <c r="J23" s="43">
        <v>0</v>
      </c>
    </row>
    <row r="24" spans="1:10" ht="12.75" customHeight="1" x14ac:dyDescent="0.25">
      <c r="A24" s="42" t="s">
        <v>236</v>
      </c>
      <c r="B24" s="42"/>
      <c r="C24" s="39">
        <f>C9+C15</f>
        <v>8078463.5700000003</v>
      </c>
      <c r="D24" s="29"/>
      <c r="E24" s="43">
        <v>0</v>
      </c>
      <c r="F24" s="30"/>
    </row>
    <row r="25" spans="1:10" x14ac:dyDescent="0.25">
      <c r="A25" s="36"/>
      <c r="B25" s="36"/>
      <c r="C25" s="36"/>
      <c r="D25" s="36"/>
      <c r="E25" s="36"/>
      <c r="F25" s="36"/>
      <c r="G25" s="24" t="s">
        <v>235</v>
      </c>
      <c r="H25" s="39">
        <f>H9+H18+H23</f>
        <v>8078463.5700000003</v>
      </c>
      <c r="I25" s="40"/>
      <c r="J25" s="43">
        <v>0</v>
      </c>
    </row>
    <row r="26" spans="1:10" x14ac:dyDescent="0.25">
      <c r="A26" s="36"/>
      <c r="B26" s="36"/>
      <c r="C26" s="36"/>
      <c r="D26" s="36"/>
      <c r="E26" s="36"/>
      <c r="F26" s="36"/>
    </row>
    <row r="27" spans="1:10" x14ac:dyDescent="0.25">
      <c r="A27" s="36"/>
      <c r="B27" s="36"/>
      <c r="C27" s="36"/>
      <c r="D27" s="36"/>
      <c r="E27" s="36"/>
      <c r="F27" s="36"/>
    </row>
    <row r="28" spans="1:10" x14ac:dyDescent="0.25">
      <c r="A28" s="36"/>
      <c r="B28" s="36"/>
      <c r="C28" s="36"/>
      <c r="D28" s="36"/>
      <c r="E28" s="36"/>
      <c r="F28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49" workbookViewId="0">
      <selection activeCell="C69" sqref="C69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237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403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163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310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v>37261914.289999999</v>
      </c>
      <c r="D8" s="2"/>
      <c r="E8" s="52">
        <v>0</v>
      </c>
      <c r="F8" s="2"/>
      <c r="G8" s="3" t="s">
        <v>269</v>
      </c>
      <c r="H8" s="2"/>
      <c r="I8" s="51">
        <v>33471698.66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1327491.8</v>
      </c>
      <c r="D9" s="2"/>
      <c r="E9" s="52">
        <v>0</v>
      </c>
      <c r="F9" s="2"/>
      <c r="G9" s="2" t="s">
        <v>270</v>
      </c>
      <c r="H9" s="2"/>
      <c r="I9" s="50">
        <v>13311851.779999999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27681735.109999999</v>
      </c>
      <c r="D10" s="2"/>
      <c r="E10" s="52">
        <v>0</v>
      </c>
      <c r="F10" s="2"/>
      <c r="G10" s="2" t="s">
        <v>271</v>
      </c>
      <c r="H10" s="2"/>
      <c r="I10" s="50">
        <v>20133848.98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2508697.1</v>
      </c>
      <c r="D11" s="2"/>
      <c r="E11" s="52">
        <v>0</v>
      </c>
      <c r="F11" s="2"/>
      <c r="G11" s="2" t="s">
        <v>405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2029254.58</v>
      </c>
      <c r="D12" s="2"/>
      <c r="E12" s="52">
        <v>0</v>
      </c>
      <c r="F12" s="2"/>
      <c r="G12" s="3" t="s">
        <v>272</v>
      </c>
      <c r="H12" s="2"/>
      <c r="I12" s="51">
        <v>27438806.91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1447391.03</v>
      </c>
      <c r="D13" s="2"/>
      <c r="E13" s="52">
        <v>0</v>
      </c>
      <c r="F13" s="2"/>
      <c r="G13" s="2" t="s">
        <v>273</v>
      </c>
      <c r="H13" s="2"/>
      <c r="I13" s="50">
        <v>23432967.309999999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1486759.2</v>
      </c>
      <c r="D14" s="2"/>
      <c r="E14" s="52">
        <v>0</v>
      </c>
      <c r="F14" s="2"/>
      <c r="G14" s="2" t="s">
        <v>274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275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v>10268733.68</v>
      </c>
      <c r="D16" s="3"/>
      <c r="E16" s="53">
        <v>0</v>
      </c>
      <c r="F16" s="2"/>
      <c r="G16" s="2" t="s">
        <v>276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442711.42</v>
      </c>
      <c r="D17" s="2"/>
      <c r="E17" s="52">
        <v>0</v>
      </c>
      <c r="F17" s="2"/>
      <c r="G17" s="3" t="s">
        <v>277</v>
      </c>
      <c r="H17" s="2"/>
      <c r="I17" s="51">
        <v>6445275.4500000002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75433.899999999994</v>
      </c>
      <c r="D18" s="2"/>
      <c r="E18" s="52">
        <v>0</v>
      </c>
      <c r="F18" s="2"/>
      <c r="G18" s="2" t="s">
        <v>278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97730.17</v>
      </c>
      <c r="D19" s="2"/>
      <c r="E19" s="52">
        <v>0</v>
      </c>
      <c r="F19" s="2"/>
      <c r="G19" s="2" t="s">
        <v>279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85900.09</v>
      </c>
      <c r="D20" s="2"/>
      <c r="E20" s="52">
        <v>0</v>
      </c>
      <c r="F20" s="2"/>
      <c r="G20" s="2" t="s">
        <v>280</v>
      </c>
      <c r="H20" s="2"/>
      <c r="I20" s="50">
        <v>5767668.7800000003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522719.51</v>
      </c>
      <c r="D21" s="2"/>
      <c r="E21" s="52">
        <v>0</v>
      </c>
      <c r="F21" s="2"/>
      <c r="G21" s="2" t="s">
        <v>281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93448.31</v>
      </c>
      <c r="D22" s="2"/>
      <c r="E22" s="52">
        <v>0</v>
      </c>
      <c r="F22" s="2"/>
      <c r="G22" s="2" t="s">
        <v>282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311</v>
      </c>
      <c r="B23" s="2"/>
      <c r="C23" s="50">
        <v>107665.84</v>
      </c>
      <c r="D23" s="2"/>
      <c r="E23" s="52">
        <v>0</v>
      </c>
      <c r="F23" s="2"/>
      <c r="G23" s="2" t="s">
        <v>283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251</v>
      </c>
      <c r="B24" s="2"/>
      <c r="C24" s="50">
        <v>1004623.13</v>
      </c>
      <c r="D24" s="2"/>
      <c r="E24" s="52">
        <v>0</v>
      </c>
      <c r="F24" s="2"/>
      <c r="G24" s="3" t="s">
        <v>284</v>
      </c>
      <c r="H24" s="2"/>
      <c r="I24" s="51">
        <v>120868558.62</v>
      </c>
      <c r="J24" s="2"/>
      <c r="K24" s="53">
        <v>0</v>
      </c>
      <c r="L24" s="2"/>
    </row>
    <row r="25" spans="1:12" x14ac:dyDescent="0.25">
      <c r="A25" s="2" t="s">
        <v>252</v>
      </c>
      <c r="B25" s="2"/>
      <c r="C25" s="50">
        <v>132158.54999999999</v>
      </c>
      <c r="D25" s="2"/>
      <c r="E25" s="52">
        <v>0</v>
      </c>
      <c r="F25" s="2"/>
      <c r="G25" s="2" t="s">
        <v>285</v>
      </c>
      <c r="H25" s="2"/>
      <c r="I25" s="50">
        <v>40156.21</v>
      </c>
      <c r="J25" s="2"/>
      <c r="K25" s="52">
        <v>0</v>
      </c>
      <c r="L25" s="2"/>
    </row>
    <row r="26" spans="1:12" x14ac:dyDescent="0.25">
      <c r="A26" s="2" t="s">
        <v>253</v>
      </c>
      <c r="B26" s="2"/>
      <c r="C26" s="50">
        <v>166181.85999999999</v>
      </c>
      <c r="D26" s="2"/>
      <c r="E26" s="52">
        <v>0</v>
      </c>
      <c r="F26" s="2"/>
      <c r="G26" s="2" t="s">
        <v>286</v>
      </c>
      <c r="H26" s="2"/>
      <c r="I26" s="50">
        <v>2686819.91</v>
      </c>
      <c r="J26" s="2"/>
      <c r="K26" s="52">
        <v>0</v>
      </c>
      <c r="L26" s="2"/>
    </row>
    <row r="27" spans="1:12" x14ac:dyDescent="0.25">
      <c r="A27" s="2" t="s">
        <v>254</v>
      </c>
      <c r="B27" s="2"/>
      <c r="C27" s="50">
        <v>512005.47</v>
      </c>
      <c r="D27" s="2"/>
      <c r="E27" s="52">
        <v>0</v>
      </c>
      <c r="F27" s="2"/>
      <c r="G27" s="2" t="s">
        <v>406</v>
      </c>
      <c r="H27" s="2"/>
      <c r="I27" s="50">
        <v>16300</v>
      </c>
      <c r="J27" s="2"/>
      <c r="K27" s="52"/>
      <c r="L27" s="2"/>
    </row>
    <row r="28" spans="1:12" x14ac:dyDescent="0.25">
      <c r="A28" s="2" t="s">
        <v>255</v>
      </c>
      <c r="B28" s="2"/>
      <c r="C28" s="50">
        <v>4072096.18</v>
      </c>
      <c r="D28" s="2"/>
      <c r="E28" s="52">
        <v>0</v>
      </c>
      <c r="F28" s="2"/>
      <c r="G28" s="2" t="s">
        <v>287</v>
      </c>
      <c r="H28" s="2"/>
      <c r="I28" s="50">
        <v>25753396.170000002</v>
      </c>
      <c r="J28" s="2"/>
      <c r="K28" s="52">
        <v>0</v>
      </c>
      <c r="L28" s="2"/>
    </row>
    <row r="29" spans="1:12" x14ac:dyDescent="0.25">
      <c r="A29" s="2" t="s">
        <v>256</v>
      </c>
      <c r="B29" s="2"/>
      <c r="C29" s="50">
        <v>159073.69</v>
      </c>
      <c r="D29" s="2"/>
      <c r="E29" s="52">
        <v>0</v>
      </c>
      <c r="F29" s="2"/>
      <c r="G29" s="2" t="s">
        <v>288</v>
      </c>
      <c r="H29" s="2"/>
      <c r="I29" s="50">
        <v>92371886.329999998</v>
      </c>
      <c r="J29" s="2"/>
      <c r="K29" s="52">
        <v>0</v>
      </c>
      <c r="L29" s="2"/>
    </row>
    <row r="30" spans="1:12" x14ac:dyDescent="0.25">
      <c r="A30" s="2" t="s">
        <v>257</v>
      </c>
      <c r="B30" s="2"/>
      <c r="C30" s="50">
        <v>971769.6</v>
      </c>
      <c r="D30" s="2"/>
      <c r="E30" s="52">
        <v>0</v>
      </c>
      <c r="F30" s="2"/>
      <c r="G30" s="54" t="s">
        <v>289</v>
      </c>
      <c r="H30" s="2"/>
      <c r="I30" s="51">
        <f>I24+I17+I15+I12+I8</f>
        <v>319048115.62000006</v>
      </c>
      <c r="J30" s="2"/>
      <c r="K30" s="52">
        <v>0</v>
      </c>
      <c r="L30" s="2"/>
    </row>
    <row r="31" spans="1:12" x14ac:dyDescent="0.25">
      <c r="A31" s="2" t="s">
        <v>258</v>
      </c>
      <c r="B31" s="2"/>
      <c r="C31" s="50">
        <v>1825215.96</v>
      </c>
      <c r="D31" s="2"/>
      <c r="E31" s="53">
        <v>0</v>
      </c>
      <c r="F31" s="2"/>
      <c r="G31" s="54" t="s">
        <v>290</v>
      </c>
      <c r="H31" s="2"/>
      <c r="I31" s="51">
        <f>C69-I30</f>
        <v>19070572.719999969</v>
      </c>
      <c r="J31" s="2"/>
      <c r="K31" s="52">
        <v>0</v>
      </c>
      <c r="L31" s="2"/>
    </row>
    <row r="32" spans="1:12" x14ac:dyDescent="0.25">
      <c r="A32" s="3" t="s">
        <v>259</v>
      </c>
      <c r="B32" s="2"/>
      <c r="C32" s="51">
        <v>442411.84</v>
      </c>
      <c r="D32" s="2"/>
      <c r="E32" s="52">
        <v>0</v>
      </c>
      <c r="F32" s="2"/>
      <c r="G32" s="54" t="s">
        <v>291</v>
      </c>
      <c r="H32" s="2"/>
      <c r="I32" s="51">
        <f>I30+I31</f>
        <v>338118688.34000003</v>
      </c>
      <c r="J32" s="2"/>
      <c r="K32" s="53">
        <v>0</v>
      </c>
      <c r="L32" s="2"/>
    </row>
    <row r="33" spans="1:12" x14ac:dyDescent="0.25">
      <c r="A33" s="2" t="s">
        <v>260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261</v>
      </c>
      <c r="B34" s="2"/>
      <c r="C34" s="50">
        <v>1117.95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262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263</v>
      </c>
      <c r="B36" s="2"/>
      <c r="C36" s="50">
        <v>109425.11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264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265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237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404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163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266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v>112404878.86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267</v>
      </c>
      <c r="B46" s="2"/>
      <c r="C46" s="50">
        <v>79806.679999999993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123387.03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268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292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293</v>
      </c>
      <c r="B50" s="2"/>
      <c r="C50" s="50">
        <v>1566773.31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294</v>
      </c>
      <c r="B51" s="2"/>
      <c r="C51" s="51">
        <v>48831103.530000001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295</v>
      </c>
      <c r="B52" s="2"/>
      <c r="C52" s="50">
        <v>1624400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296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216392.15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297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298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299</v>
      </c>
      <c r="B57" s="2"/>
      <c r="C57" s="51">
        <v>53116021.380000003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300</v>
      </c>
      <c r="B58" s="2"/>
      <c r="C58" s="50">
        <v>3978558.87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301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302</v>
      </c>
      <c r="B60" s="2"/>
      <c r="C60" s="50">
        <v>48904.52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303</v>
      </c>
      <c r="B61" s="2"/>
      <c r="C61" s="50">
        <v>47569525.200000003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304</v>
      </c>
      <c r="B62" s="2"/>
      <c r="C62" s="50">
        <v>1511895.32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305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389</v>
      </c>
      <c r="B64" s="2"/>
      <c r="C64" s="50">
        <v>3728.11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306</v>
      </c>
      <c r="B65" s="2"/>
      <c r="C65" s="51">
        <v>75793624.760000005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307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308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288</v>
      </c>
      <c r="B68" s="2"/>
      <c r="C68" s="50">
        <v>74992062.569999993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309</v>
      </c>
      <c r="C69" s="51">
        <f>C65+C57+C51+C45+C32+C16+C8</f>
        <v>338118688.34000003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D91" sqref="D91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215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388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407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163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367</v>
      </c>
      <c r="B7" s="23" t="s">
        <v>312</v>
      </c>
      <c r="C7" s="34"/>
      <c r="D7" s="23" t="s">
        <v>313</v>
      </c>
    </row>
    <row r="8" spans="1:11" x14ac:dyDescent="0.25">
      <c r="A8" s="3" t="s">
        <v>314</v>
      </c>
      <c r="B8" s="50"/>
      <c r="C8" s="50"/>
      <c r="D8" s="51">
        <f>B9+B14+B18</f>
        <v>4024030.6699999995</v>
      </c>
      <c r="E8" s="50"/>
    </row>
    <row r="9" spans="1:11" x14ac:dyDescent="0.25">
      <c r="A9" s="3" t="s">
        <v>315</v>
      </c>
      <c r="B9" s="51">
        <f>B10+B11+B12+B13</f>
        <v>2403011.0199999996</v>
      </c>
      <c r="C9" s="50"/>
      <c r="D9" s="50"/>
      <c r="E9" s="50"/>
    </row>
    <row r="10" spans="1:11" s="1" customFormat="1" x14ac:dyDescent="0.25">
      <c r="A10" s="2" t="s">
        <v>380</v>
      </c>
      <c r="B10" s="50">
        <v>2119.56</v>
      </c>
      <c r="C10" s="50"/>
      <c r="D10" s="50"/>
      <c r="E10" s="50"/>
    </row>
    <row r="11" spans="1:11" x14ac:dyDescent="0.25">
      <c r="A11" s="2" t="s">
        <v>316</v>
      </c>
      <c r="B11" s="50">
        <v>1668068.92</v>
      </c>
      <c r="C11" s="50"/>
      <c r="D11" s="50"/>
      <c r="E11" s="50"/>
    </row>
    <row r="12" spans="1:11" x14ac:dyDescent="0.25">
      <c r="A12" s="2" t="s">
        <v>317</v>
      </c>
      <c r="B12" s="50">
        <v>712781.24</v>
      </c>
      <c r="C12" s="50"/>
      <c r="D12" s="50"/>
      <c r="E12" s="50"/>
    </row>
    <row r="13" spans="1:11" x14ac:dyDescent="0.25">
      <c r="A13" s="2" t="s">
        <v>318</v>
      </c>
      <c r="B13" s="50">
        <v>20041.3</v>
      </c>
      <c r="C13" s="50"/>
      <c r="D13" s="50"/>
      <c r="E13" s="50"/>
    </row>
    <row r="14" spans="1:11" x14ac:dyDescent="0.25">
      <c r="A14" s="3" t="s">
        <v>319</v>
      </c>
      <c r="B14" s="51">
        <f>B15+B16+B17</f>
        <v>1462863.52</v>
      </c>
      <c r="C14" s="50"/>
      <c r="D14" s="50"/>
      <c r="E14" s="50"/>
    </row>
    <row r="15" spans="1:11" x14ac:dyDescent="0.25">
      <c r="A15" s="2" t="s">
        <v>230</v>
      </c>
      <c r="B15" s="50">
        <v>91640.3</v>
      </c>
      <c r="C15" s="50"/>
      <c r="D15" s="50"/>
      <c r="E15" s="50"/>
    </row>
    <row r="16" spans="1:11" x14ac:dyDescent="0.25">
      <c r="A16" s="2" t="s">
        <v>231</v>
      </c>
      <c r="B16" s="50">
        <v>1370812.33</v>
      </c>
      <c r="C16" s="50"/>
      <c r="D16" s="50"/>
      <c r="E16" s="50"/>
    </row>
    <row r="17" spans="1:5" x14ac:dyDescent="0.25">
      <c r="A17" s="2" t="s">
        <v>320</v>
      </c>
      <c r="B17" s="50">
        <v>410.89</v>
      </c>
      <c r="C17" s="50"/>
      <c r="D17" s="50"/>
      <c r="E17" s="50"/>
    </row>
    <row r="18" spans="1:5" x14ac:dyDescent="0.25">
      <c r="A18" s="3" t="s">
        <v>321</v>
      </c>
      <c r="B18" s="51">
        <f>B19</f>
        <v>158156.13</v>
      </c>
      <c r="C18" s="50"/>
      <c r="D18" s="50"/>
      <c r="E18" s="50"/>
    </row>
    <row r="19" spans="1:5" s="1" customFormat="1" x14ac:dyDescent="0.25">
      <c r="A19" s="2" t="s">
        <v>370</v>
      </c>
      <c r="B19" s="50">
        <v>158156.13</v>
      </c>
      <c r="C19" s="50"/>
      <c r="D19" s="50"/>
      <c r="E19" s="50"/>
    </row>
    <row r="20" spans="1:5" x14ac:dyDescent="0.25">
      <c r="A20" s="3" t="s">
        <v>322</v>
      </c>
      <c r="B20" s="50"/>
      <c r="C20" s="50"/>
      <c r="D20" s="51">
        <f>B21+B23+B25+B29</f>
        <v>88408490.050000012</v>
      </c>
      <c r="E20" s="50"/>
    </row>
    <row r="21" spans="1:5" x14ac:dyDescent="0.25">
      <c r="A21" s="3" t="s">
        <v>323</v>
      </c>
      <c r="B21" s="51">
        <f>B22</f>
        <v>1641199.04</v>
      </c>
      <c r="C21" s="50"/>
      <c r="D21" s="50"/>
      <c r="E21" s="50"/>
    </row>
    <row r="22" spans="1:5" x14ac:dyDescent="0.25">
      <c r="A22" s="2" t="s">
        <v>324</v>
      </c>
      <c r="B22" s="50">
        <v>1641199.04</v>
      </c>
      <c r="C22" s="50"/>
      <c r="D22" s="50"/>
      <c r="E22" s="50"/>
    </row>
    <row r="23" spans="1:5" x14ac:dyDescent="0.25">
      <c r="A23" s="3" t="s">
        <v>371</v>
      </c>
      <c r="B23" s="51">
        <f>B24</f>
        <v>69893564.019999996</v>
      </c>
      <c r="C23" s="50"/>
      <c r="D23" s="50"/>
      <c r="E23" s="50"/>
    </row>
    <row r="24" spans="1:5" x14ac:dyDescent="0.25">
      <c r="A24" s="2" t="s">
        <v>325</v>
      </c>
      <c r="B24" s="50">
        <v>69893564.019999996</v>
      </c>
      <c r="C24" s="50"/>
      <c r="D24" s="50"/>
      <c r="E24" s="50"/>
    </row>
    <row r="25" spans="1:5" x14ac:dyDescent="0.25">
      <c r="A25" s="3" t="s">
        <v>326</v>
      </c>
      <c r="B25" s="51">
        <f>B26+B27+B28</f>
        <v>16832577.960000001</v>
      </c>
      <c r="C25" s="50"/>
      <c r="D25" s="50"/>
      <c r="E25" s="50"/>
    </row>
    <row r="26" spans="1:5" x14ac:dyDescent="0.25">
      <c r="A26" s="2" t="s">
        <v>327</v>
      </c>
      <c r="B26" s="50">
        <v>2631.27</v>
      </c>
      <c r="C26" s="50"/>
      <c r="D26" s="50"/>
      <c r="E26" s="50"/>
    </row>
    <row r="27" spans="1:5" x14ac:dyDescent="0.25">
      <c r="A27" s="2" t="s">
        <v>328</v>
      </c>
      <c r="B27" s="50">
        <v>74792.73</v>
      </c>
      <c r="C27" s="50"/>
      <c r="D27" s="50"/>
      <c r="E27" s="50"/>
    </row>
    <row r="28" spans="1:5" x14ac:dyDescent="0.25">
      <c r="A28" s="2" t="s">
        <v>329</v>
      </c>
      <c r="B28" s="50">
        <v>16755153.960000001</v>
      </c>
      <c r="C28" s="50"/>
      <c r="D28" s="50"/>
      <c r="E28" s="50"/>
    </row>
    <row r="29" spans="1:5" x14ac:dyDescent="0.25">
      <c r="A29" s="3" t="s">
        <v>365</v>
      </c>
      <c r="B29" s="51">
        <f>B30+B31+B32</f>
        <v>41149.029999999992</v>
      </c>
      <c r="C29" s="50"/>
      <c r="D29" s="50"/>
      <c r="E29" s="50"/>
    </row>
    <row r="30" spans="1:5" x14ac:dyDescent="0.25">
      <c r="A30" s="2" t="s">
        <v>330</v>
      </c>
      <c r="B30" s="50">
        <v>31941.919999999998</v>
      </c>
      <c r="C30" s="50"/>
      <c r="D30" s="50"/>
      <c r="E30" s="50"/>
    </row>
    <row r="31" spans="1:5" x14ac:dyDescent="0.25">
      <c r="A31" s="2" t="s">
        <v>390</v>
      </c>
      <c r="B31" s="50">
        <v>61661.88</v>
      </c>
      <c r="C31" s="50"/>
      <c r="D31" s="50"/>
      <c r="E31" s="50"/>
    </row>
    <row r="32" spans="1:5" x14ac:dyDescent="0.25">
      <c r="A32" s="2" t="s">
        <v>331</v>
      </c>
      <c r="B32" s="50">
        <v>-52454.77</v>
      </c>
      <c r="C32" s="50"/>
      <c r="D32" s="50"/>
      <c r="E32" s="50"/>
    </row>
    <row r="33" spans="1:5" x14ac:dyDescent="0.25">
      <c r="A33" s="3" t="s">
        <v>332</v>
      </c>
      <c r="B33" s="50"/>
      <c r="C33" s="50"/>
      <c r="D33" s="51">
        <f>SUM(B34)</f>
        <v>43183764.75</v>
      </c>
      <c r="E33" s="50"/>
    </row>
    <row r="34" spans="1:5" x14ac:dyDescent="0.25">
      <c r="A34" s="3" t="s">
        <v>333</v>
      </c>
      <c r="B34" s="51">
        <f>SUM(B35:B43)</f>
        <v>43183764.75</v>
      </c>
      <c r="C34" s="50"/>
      <c r="D34" s="50"/>
      <c r="E34" s="50"/>
    </row>
    <row r="35" spans="1:5" x14ac:dyDescent="0.25">
      <c r="A35" s="2" t="s">
        <v>334</v>
      </c>
      <c r="B35" s="50">
        <v>1765.33</v>
      </c>
      <c r="C35" s="50"/>
      <c r="D35" s="50"/>
      <c r="E35" s="50"/>
    </row>
    <row r="36" spans="1:5" x14ac:dyDescent="0.25">
      <c r="A36" s="2" t="s">
        <v>49</v>
      </c>
      <c r="B36" s="50">
        <v>995.5</v>
      </c>
      <c r="C36" s="50"/>
      <c r="D36" s="50"/>
      <c r="E36" s="50"/>
    </row>
    <row r="37" spans="1:5" x14ac:dyDescent="0.25">
      <c r="A37" s="2" t="s">
        <v>335</v>
      </c>
      <c r="B37" s="50">
        <v>12618.38</v>
      </c>
      <c r="C37" s="50"/>
      <c r="D37" s="50"/>
      <c r="E37" s="50"/>
    </row>
    <row r="38" spans="1:5" x14ac:dyDescent="0.25">
      <c r="A38" s="2" t="s">
        <v>53</v>
      </c>
      <c r="B38" s="50">
        <v>9289.6</v>
      </c>
      <c r="C38" s="50"/>
      <c r="D38" s="50"/>
      <c r="E38" s="50"/>
    </row>
    <row r="39" spans="1:5" x14ac:dyDescent="0.25">
      <c r="A39" s="2" t="s">
        <v>336</v>
      </c>
      <c r="B39" s="50">
        <v>93590.02</v>
      </c>
      <c r="C39" s="50"/>
      <c r="D39" s="50"/>
      <c r="E39" s="50"/>
    </row>
    <row r="40" spans="1:5" x14ac:dyDescent="0.25">
      <c r="A40" s="2" t="s">
        <v>250</v>
      </c>
      <c r="B40" s="50">
        <v>3106.17</v>
      </c>
      <c r="C40" s="50"/>
      <c r="D40" s="50"/>
      <c r="E40" s="50"/>
    </row>
    <row r="41" spans="1:5" x14ac:dyDescent="0.25">
      <c r="A41" s="2" t="s">
        <v>337</v>
      </c>
      <c r="B41" s="50">
        <v>40812.089999999997</v>
      </c>
      <c r="C41" s="50"/>
      <c r="D41" s="50"/>
      <c r="E41" s="50"/>
    </row>
    <row r="42" spans="1:5" x14ac:dyDescent="0.25">
      <c r="A42" s="2" t="s">
        <v>75</v>
      </c>
      <c r="B42" s="50">
        <v>34331.870000000003</v>
      </c>
      <c r="C42" s="50"/>
      <c r="D42" s="50"/>
      <c r="E42" s="50"/>
    </row>
    <row r="43" spans="1:5" x14ac:dyDescent="0.25">
      <c r="A43" s="2" t="s">
        <v>338</v>
      </c>
      <c r="B43" s="50">
        <v>42987255.789999999</v>
      </c>
      <c r="C43" s="50"/>
      <c r="D43" s="50"/>
      <c r="E43" s="50"/>
    </row>
    <row r="44" spans="1:5" x14ac:dyDescent="0.25">
      <c r="A44" s="3" t="s">
        <v>339</v>
      </c>
      <c r="B44" s="50"/>
      <c r="C44" s="50"/>
      <c r="D44" s="51">
        <f>SUM(B45)</f>
        <v>1417625</v>
      </c>
      <c r="E44" s="50"/>
    </row>
    <row r="45" spans="1:5" x14ac:dyDescent="0.25">
      <c r="A45" s="3" t="s">
        <v>340</v>
      </c>
      <c r="B45" s="51">
        <f>SUM(B46:B53)</f>
        <v>1417625</v>
      </c>
      <c r="C45" s="50"/>
      <c r="D45" s="50"/>
      <c r="E45" s="50"/>
    </row>
    <row r="46" spans="1:5" x14ac:dyDescent="0.25">
      <c r="A46" s="2" t="s">
        <v>341</v>
      </c>
      <c r="B46" s="50">
        <v>670118.37</v>
      </c>
      <c r="C46" s="50"/>
      <c r="D46" s="50"/>
      <c r="E46" s="50"/>
    </row>
    <row r="47" spans="1:5" x14ac:dyDescent="0.25">
      <c r="A47" s="2" t="s">
        <v>342</v>
      </c>
      <c r="B47" s="50">
        <v>14768.34</v>
      </c>
      <c r="C47" s="50"/>
      <c r="D47" s="50"/>
      <c r="E47" s="50"/>
    </row>
    <row r="48" spans="1:5" x14ac:dyDescent="0.25">
      <c r="A48" s="2" t="s">
        <v>343</v>
      </c>
      <c r="B48" s="50">
        <v>21690.67</v>
      </c>
      <c r="C48" s="50"/>
      <c r="D48" s="50"/>
      <c r="E48" s="50"/>
    </row>
    <row r="49" spans="1:5" x14ac:dyDescent="0.25">
      <c r="A49" s="2" t="s">
        <v>344</v>
      </c>
      <c r="B49" s="50">
        <v>280065.53999999998</v>
      </c>
      <c r="C49" s="50"/>
      <c r="D49" s="50"/>
      <c r="E49" s="50"/>
    </row>
    <row r="50" spans="1:5" x14ac:dyDescent="0.25">
      <c r="A50" s="2" t="s">
        <v>345</v>
      </c>
      <c r="B50" s="50">
        <v>13088.81</v>
      </c>
      <c r="C50" s="50"/>
      <c r="D50" s="50"/>
      <c r="E50" s="50"/>
    </row>
    <row r="51" spans="1:5" x14ac:dyDescent="0.25">
      <c r="A51" s="2" t="s">
        <v>346</v>
      </c>
      <c r="B51" s="50">
        <v>2238082</v>
      </c>
      <c r="C51" s="50"/>
      <c r="D51" s="50"/>
      <c r="E51" s="50"/>
    </row>
    <row r="52" spans="1:5" x14ac:dyDescent="0.25">
      <c r="A52" s="2" t="s">
        <v>347</v>
      </c>
      <c r="B52" s="50">
        <v>829335.76</v>
      </c>
      <c r="C52" s="50"/>
      <c r="D52" s="50"/>
      <c r="E52" s="50"/>
    </row>
    <row r="53" spans="1:5" x14ac:dyDescent="0.25">
      <c r="A53" s="2" t="s">
        <v>348</v>
      </c>
      <c r="B53" s="50">
        <v>-2649524.4900000002</v>
      </c>
      <c r="C53" s="50"/>
      <c r="D53" s="50"/>
      <c r="E53" s="50"/>
    </row>
    <row r="54" spans="1:5" x14ac:dyDescent="0.25">
      <c r="A54" s="3" t="s">
        <v>349</v>
      </c>
      <c r="B54" s="50"/>
      <c r="C54" s="50"/>
      <c r="D54" s="56">
        <f>D8+D20+D33+D44</f>
        <v>137033910.47000003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1" t="s">
        <v>215</v>
      </c>
      <c r="B56" s="81"/>
      <c r="C56" s="81"/>
      <c r="D56" s="81"/>
      <c r="E56" s="50"/>
    </row>
    <row r="57" spans="1:5" s="1" customFormat="1" x14ac:dyDescent="0.25">
      <c r="A57" s="81" t="s">
        <v>388</v>
      </c>
      <c r="B57" s="81"/>
      <c r="C57" s="81"/>
      <c r="D57" s="81"/>
      <c r="E57" s="50"/>
    </row>
    <row r="58" spans="1:5" s="1" customFormat="1" x14ac:dyDescent="0.25">
      <c r="A58" s="81" t="s">
        <v>408</v>
      </c>
      <c r="B58" s="81"/>
      <c r="C58" s="81"/>
      <c r="D58" s="81"/>
      <c r="E58" s="50"/>
    </row>
    <row r="59" spans="1:5" s="1" customFormat="1" x14ac:dyDescent="0.25">
      <c r="A59" s="81" t="s">
        <v>163</v>
      </c>
      <c r="B59" s="81"/>
      <c r="C59" s="81"/>
      <c r="D59" s="81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368</v>
      </c>
      <c r="B62" s="55" t="s">
        <v>312</v>
      </c>
      <c r="C62" s="56"/>
      <c r="D62" s="55" t="s">
        <v>313</v>
      </c>
    </row>
    <row r="63" spans="1:5" x14ac:dyDescent="0.25">
      <c r="A63" s="3" t="s">
        <v>350</v>
      </c>
      <c r="B63" s="50"/>
      <c r="C63" s="50"/>
      <c r="D63" s="51">
        <f>B64+B68</f>
        <v>1730702.75</v>
      </c>
    </row>
    <row r="64" spans="1:5" x14ac:dyDescent="0.25">
      <c r="A64" s="3" t="s">
        <v>351</v>
      </c>
      <c r="B64" s="51">
        <f>SUM(B65:B67)</f>
        <v>1325152</v>
      </c>
      <c r="C64" s="50"/>
      <c r="D64" s="50"/>
    </row>
    <row r="65" spans="1:4" x14ac:dyDescent="0.25">
      <c r="A65" s="2" t="s">
        <v>232</v>
      </c>
      <c r="B65" s="50">
        <v>1324932.26</v>
      </c>
      <c r="C65" s="50"/>
      <c r="D65" s="50"/>
    </row>
    <row r="66" spans="1:4" s="1" customFormat="1" x14ac:dyDescent="0.25">
      <c r="A66" s="2" t="s">
        <v>402</v>
      </c>
      <c r="B66" s="50">
        <v>53.1</v>
      </c>
      <c r="C66" s="50"/>
      <c r="D66" s="50"/>
    </row>
    <row r="67" spans="1:4" x14ac:dyDescent="0.25">
      <c r="A67" s="2" t="s">
        <v>233</v>
      </c>
      <c r="B67" s="50">
        <v>166.64</v>
      </c>
      <c r="C67" s="50"/>
      <c r="D67" s="51"/>
    </row>
    <row r="68" spans="1:4" x14ac:dyDescent="0.25">
      <c r="A68" s="3" t="s">
        <v>352</v>
      </c>
      <c r="B68" s="51">
        <f>SUM(B69:B74)</f>
        <v>405550.74999999994</v>
      </c>
      <c r="C68" s="50"/>
      <c r="D68" s="50"/>
    </row>
    <row r="69" spans="1:4" s="1" customFormat="1" x14ac:dyDescent="0.25">
      <c r="A69" s="2" t="s">
        <v>376</v>
      </c>
      <c r="B69" s="50">
        <v>190875.23</v>
      </c>
      <c r="C69" s="50"/>
      <c r="D69" s="50"/>
    </row>
    <row r="70" spans="1:4" s="1" customFormat="1" x14ac:dyDescent="0.25">
      <c r="A70" s="2" t="s">
        <v>377</v>
      </c>
      <c r="B70" s="50">
        <v>184861.52</v>
      </c>
      <c r="C70" s="50"/>
      <c r="D70" s="50"/>
    </row>
    <row r="71" spans="1:4" s="1" customFormat="1" x14ac:dyDescent="0.25">
      <c r="A71" s="2" t="s">
        <v>372</v>
      </c>
      <c r="B71" s="50">
        <v>2177.11</v>
      </c>
      <c r="C71" s="50"/>
      <c r="D71" s="50"/>
    </row>
    <row r="72" spans="1:4" s="1" customFormat="1" x14ac:dyDescent="0.25">
      <c r="A72" s="2" t="s">
        <v>373</v>
      </c>
      <c r="B72" s="50">
        <v>292</v>
      </c>
      <c r="C72" s="50"/>
      <c r="D72" s="50"/>
    </row>
    <row r="73" spans="1:4" s="1" customFormat="1" x14ac:dyDescent="0.25">
      <c r="A73" s="2" t="s">
        <v>374</v>
      </c>
      <c r="B73" s="50">
        <v>3249.04</v>
      </c>
      <c r="C73" s="50"/>
      <c r="D73" s="50"/>
    </row>
    <row r="74" spans="1:4" s="1" customFormat="1" x14ac:dyDescent="0.25">
      <c r="A74" s="2" t="s">
        <v>375</v>
      </c>
      <c r="B74" s="50">
        <v>24095.85</v>
      </c>
      <c r="C74" s="50"/>
      <c r="D74" s="50"/>
    </row>
    <row r="75" spans="1:4" x14ac:dyDescent="0.25">
      <c r="A75" s="3" t="s">
        <v>378</v>
      </c>
      <c r="B75" s="50"/>
      <c r="C75" s="50"/>
      <c r="D75" s="51">
        <f>B76+B79</f>
        <v>235261757.31</v>
      </c>
    </row>
    <row r="76" spans="1:4" x14ac:dyDescent="0.25">
      <c r="A76" s="3" t="s">
        <v>353</v>
      </c>
      <c r="B76" s="51">
        <f>SUM(B77:B78)</f>
        <v>162378997.59999999</v>
      </c>
      <c r="C76" s="50"/>
      <c r="D76" s="50"/>
    </row>
    <row r="77" spans="1:4" x14ac:dyDescent="0.25">
      <c r="A77" s="2" t="s">
        <v>354</v>
      </c>
      <c r="B77" s="50">
        <v>48190719.520000003</v>
      </c>
      <c r="C77" s="50"/>
      <c r="D77" s="50"/>
    </row>
    <row r="78" spans="1:4" x14ac:dyDescent="0.25">
      <c r="A78" s="2" t="s">
        <v>355</v>
      </c>
      <c r="B78" s="50">
        <v>114188278.08</v>
      </c>
      <c r="C78" s="50"/>
      <c r="D78" s="50"/>
    </row>
    <row r="79" spans="1:4" x14ac:dyDescent="0.25">
      <c r="A79" s="3" t="s">
        <v>356</v>
      </c>
      <c r="B79" s="51">
        <f>SUM(B80:B81)</f>
        <v>72882759.709999993</v>
      </c>
      <c r="C79" s="50"/>
      <c r="D79" s="50"/>
    </row>
    <row r="80" spans="1:4" x14ac:dyDescent="0.25">
      <c r="A80" s="2" t="s">
        <v>357</v>
      </c>
      <c r="B80" s="50">
        <v>1048331.61</v>
      </c>
      <c r="C80" s="50"/>
      <c r="D80" s="50"/>
    </row>
    <row r="81" spans="1:4" x14ac:dyDescent="0.25">
      <c r="A81" s="2" t="s">
        <v>358</v>
      </c>
      <c r="B81" s="50">
        <v>71834428.099999994</v>
      </c>
      <c r="C81" s="50"/>
      <c r="D81" s="50"/>
    </row>
    <row r="82" spans="1:4" x14ac:dyDescent="0.25">
      <c r="A82" s="3" t="s">
        <v>359</v>
      </c>
      <c r="B82" s="50"/>
      <c r="C82" s="50"/>
      <c r="D82" s="51">
        <f>B83+B88</f>
        <v>-80887976.870000005</v>
      </c>
    </row>
    <row r="83" spans="1:4" x14ac:dyDescent="0.25">
      <c r="A83" s="3" t="s">
        <v>360</v>
      </c>
      <c r="B83" s="51">
        <f>SUM(B84:B87)</f>
        <v>-80885071.719999999</v>
      </c>
      <c r="C83" s="50"/>
    </row>
    <row r="84" spans="1:4" x14ac:dyDescent="0.25">
      <c r="A84" s="2" t="s">
        <v>361</v>
      </c>
      <c r="B84" s="50">
        <v>21052789.75</v>
      </c>
      <c r="C84" s="50"/>
      <c r="D84" s="50"/>
    </row>
    <row r="85" spans="1:4" x14ac:dyDescent="0.25">
      <c r="A85" s="2" t="s">
        <v>362</v>
      </c>
      <c r="B85" s="50">
        <v>526893.42000000004</v>
      </c>
      <c r="C85" s="50"/>
      <c r="D85" s="50"/>
    </row>
    <row r="86" spans="1:4" x14ac:dyDescent="0.25">
      <c r="A86" s="2" t="s">
        <v>363</v>
      </c>
      <c r="B86" s="50">
        <v>-102464781.11</v>
      </c>
      <c r="C86" s="50"/>
      <c r="D86" s="50"/>
    </row>
    <row r="87" spans="1:4" s="1" customFormat="1" x14ac:dyDescent="0.25">
      <c r="A87" s="2" t="s">
        <v>382</v>
      </c>
      <c r="B87" s="50">
        <v>26.22</v>
      </c>
      <c r="C87" s="50"/>
      <c r="D87" s="50"/>
    </row>
    <row r="88" spans="1:4" s="1" customFormat="1" x14ac:dyDescent="0.25">
      <c r="A88" s="3" t="s">
        <v>383</v>
      </c>
      <c r="B88" s="51">
        <f>B89</f>
        <v>-2905.15</v>
      </c>
      <c r="C88" s="50"/>
      <c r="D88" s="50"/>
    </row>
    <row r="89" spans="1:4" s="1" customFormat="1" x14ac:dyDescent="0.25">
      <c r="A89" s="2" t="s">
        <v>384</v>
      </c>
      <c r="B89" s="50">
        <v>-2905.15</v>
      </c>
      <c r="C89" s="50"/>
      <c r="D89" s="50"/>
    </row>
    <row r="90" spans="1:4" x14ac:dyDescent="0.25">
      <c r="A90" s="3" t="s">
        <v>364</v>
      </c>
      <c r="B90" s="51">
        <f>D54-D63-D75-D82</f>
        <v>-19070572.719999969</v>
      </c>
      <c r="C90" s="50"/>
      <c r="D90" s="51">
        <f>B90</f>
        <v>-19070572.719999969</v>
      </c>
    </row>
    <row r="91" spans="1:4" x14ac:dyDescent="0.25">
      <c r="A91" s="3" t="s">
        <v>366</v>
      </c>
      <c r="B91" s="50"/>
      <c r="C91" s="50"/>
      <c r="D91" s="51">
        <f>SUM(D63+D75+D90+D82)</f>
        <v>137033910.47000003</v>
      </c>
    </row>
    <row r="92" spans="1:4" x14ac:dyDescent="0.25">
      <c r="A92" s="2"/>
      <c r="B92" s="50"/>
      <c r="C92" s="50"/>
      <c r="D92" s="50"/>
    </row>
    <row r="93" spans="1:4" x14ac:dyDescent="0.25">
      <c r="A93" s="2"/>
      <c r="B93" s="50"/>
      <c r="C93" s="50"/>
      <c r="D93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JUNIO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2017-08-07T17:26:45Z</dcterms:modified>
</cp:coreProperties>
</file>