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/>
  </bookViews>
  <sheets>
    <sheet name="ESTADO DE EJEC. PRES.EGRESOS 16" sheetId="2" r:id="rId1"/>
    <sheet name="ESTADO EJEC. PRES. INGRESOS 16" sheetId="3" r:id="rId2"/>
    <sheet name=" FLUJO DE FONDOS DIC  2016" sheetId="4" r:id="rId3"/>
    <sheet name="composicion de Flujo fondos" sheetId="6" r:id="rId4"/>
    <sheet name="Rendimiento Economico 2016" sheetId="5" r:id="rId5"/>
    <sheet name="Estado Situacion Financiera 16" sheetId="7" r:id="rId6"/>
  </sheets>
  <calcPr calcId="145621"/>
</workbook>
</file>

<file path=xl/calcChain.xml><?xml version="1.0" encoding="utf-8"?>
<calcChain xmlns="http://schemas.openxmlformats.org/spreadsheetml/2006/main">
  <c r="B72" i="7" l="1"/>
  <c r="B68" i="7"/>
  <c r="B9" i="7"/>
  <c r="E81" i="2"/>
  <c r="D26" i="3" l="1"/>
  <c r="E54" i="2" l="1"/>
  <c r="E53" i="2"/>
  <c r="C115" i="2"/>
  <c r="E67" i="2"/>
  <c r="E109" i="2"/>
  <c r="B77" i="7" l="1"/>
  <c r="D72" i="7" s="1"/>
  <c r="B18" i="7"/>
  <c r="B42" i="7"/>
  <c r="B31" i="7"/>
  <c r="B22" i="7"/>
  <c r="E110" i="2" l="1"/>
  <c r="D79" i="7" l="1"/>
  <c r="B65" i="7"/>
  <c r="D64" i="7" s="1"/>
  <c r="B61" i="7"/>
  <c r="D60" i="7" s="1"/>
  <c r="D41" i="7"/>
  <c r="B26" i="7"/>
  <c r="D30" i="7"/>
  <c r="B20" i="7"/>
  <c r="B13" i="7"/>
  <c r="D8" i="7" l="1"/>
  <c r="D80" i="7"/>
  <c r="D17" i="7"/>
  <c r="I29" i="5"/>
  <c r="D27" i="3"/>
  <c r="D28" i="3" s="1"/>
  <c r="C26" i="3"/>
  <c r="C27" i="3" s="1"/>
  <c r="C28" i="3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15" i="2"/>
  <c r="D116" i="2" s="1"/>
  <c r="D117" i="2" s="1"/>
  <c r="C116" i="2"/>
  <c r="C117" i="2" s="1"/>
  <c r="E114" i="2"/>
  <c r="E113" i="2"/>
  <c r="E112" i="2"/>
  <c r="E111" i="2"/>
  <c r="E108" i="2"/>
  <c r="E107" i="2"/>
  <c r="E106" i="2"/>
  <c r="E105" i="2"/>
  <c r="E104" i="2"/>
  <c r="E103" i="2"/>
  <c r="E102" i="2"/>
  <c r="E101" i="2"/>
  <c r="E100" i="2"/>
  <c r="E99" i="2"/>
  <c r="E98" i="2"/>
  <c r="E92" i="2"/>
  <c r="E91" i="2"/>
  <c r="E90" i="2"/>
  <c r="E89" i="2"/>
  <c r="E88" i="2"/>
  <c r="E87" i="2"/>
  <c r="E86" i="2"/>
  <c r="E85" i="2"/>
  <c r="E84" i="2"/>
  <c r="E83" i="2"/>
  <c r="E82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8" i="2"/>
  <c r="E57" i="2"/>
  <c r="E56" i="2"/>
  <c r="E55" i="2"/>
  <c r="E52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26" i="3" l="1"/>
  <c r="E27" i="3" s="1"/>
  <c r="E28" i="3" s="1"/>
  <c r="D51" i="7"/>
  <c r="I30" i="5"/>
  <c r="I31" i="5" s="1"/>
  <c r="E115" i="2"/>
  <c r="E116" i="2" s="1"/>
  <c r="E117" i="2" s="1"/>
</calcChain>
</file>

<file path=xl/sharedStrings.xml><?xml version="1.0" encoding="utf-8"?>
<sst xmlns="http://schemas.openxmlformats.org/spreadsheetml/2006/main" count="502" uniqueCount="417">
  <si>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</si>
  <si>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</si>
  <si>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</si>
  <si>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</si>
  <si>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</si>
  <si>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</si>
  <si>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</si>
  <si>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</si>
  <si>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</si>
  <si>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</si>
  <si>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</si>
  <si>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</si>
  <si>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</si>
  <si>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</si>
  <si>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</si>
  <si>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</si>
  <si>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</si>
  <si>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</si>
  <si>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</si>
  <si>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</si>
  <si>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</si>
  <si>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</si>
  <si>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</si>
  <si>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</si>
  <si>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</si>
  <si>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</si>
  <si>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</si>
  <si>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</si>
  <si>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</si>
  <si>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</si>
  <si>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</si>
  <si>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</si>
  <si>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</si>
  <si>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</si>
  <si>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</si>
  <si>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</si>
  <si>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</si>
  <si>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</si>
  <si>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</si>
  <si>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</si>
  <si>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</si>
  <si>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</si>
  <si>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</si>
  <si>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</si>
  <si>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</si>
  <si>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</si>
  <si>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</si>
  <si>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</si>
  <si>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</si>
  <si>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</si>
  <si>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</si>
  <si>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</si>
  <si>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</si>
  <si>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</si>
  <si>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</si>
  <si>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</si>
  <si>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</si>
  <si>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</si>
  <si>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</si>
  <si>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</si>
  <si>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</si>
  <si>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</si>
  <si>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</si>
  <si>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</si>
  <si>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</si>
  <si>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</si>
  <si>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</si>
  <si>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</si>
  <si>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</si>
  <si>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</si>
  <si>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</si>
  <si>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</si>
  <si>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</si>
  <si>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</si>
  <si>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</si>
  <si>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</si>
  <si>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</si>
  <si>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</si>
  <si>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</si>
  <si>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</si>
  <si>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</si>
  <si>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</si>
  <si>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</si>
  <si>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</si>
  <si>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</si>
  <si>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</si>
  <si>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</si>
  <si>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</si>
  <si>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</si>
  <si>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</si>
  <si>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</si>
  <si>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</si>
  <si>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</si>
  <si>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</si>
  <si>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</si>
  <si>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</si>
  <si>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</si>
  <si>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</si>
  <si>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</si>
  <si>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</si>
  <si>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</si>
  <si>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</si>
  <si>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</si>
  <si>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</si>
  <si>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</si>
  <si>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</si>
  <si>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</si>
  <si>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</si>
  <si>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</si>
  <si>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</si>
  <si>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</si>
  <si>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</si>
  <si>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</si>
  <si>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</si>
  <si>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</si>
  <si>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</si>
  <si>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</si>
  <si>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</si>
  <si>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</si>
  <si>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</si>
  <si>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</si>
  <si>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</si>
  <si>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54504</t>
  </si>
  <si>
    <t>Servicios de Contabilidad y Auditoría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</si>
  <si>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</si>
  <si>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</si>
  <si>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</si>
  <si>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</si>
  <si>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</si>
  <si>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</si>
  <si>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</si>
  <si>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</si>
  <si>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</si>
  <si>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</si>
  <si>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</si>
  <si>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</si>
  <si>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</si>
  <si>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</si>
  <si>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</si>
  <si>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</si>
  <si>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</si>
  <si>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</si>
  <si>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</si>
  <si>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</si>
  <si>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55704</t>
  </si>
  <si>
    <t>Comisiones y Descuentos sobre Ventas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</si>
  <si>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</si>
  <si>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</si>
  <si>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</si>
  <si>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</si>
  <si>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</si>
  <si>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</si>
  <si>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</si>
  <si>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</si>
  <si>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</si>
  <si>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</si>
  <si>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</si>
  <si>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</si>
  <si>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</si>
  <si>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</si>
  <si>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</si>
  <si>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</si>
  <si>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</si>
  <si>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</si>
  <si>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</si>
  <si>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</si>
  <si>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</si>
  <si>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61104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</si>
  <si>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</si>
  <si>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</si>
  <si>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</si>
  <si>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</si>
  <si>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</si>
  <si>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</si>
  <si>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</si>
  <si>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</si>
  <si>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</si>
  <si>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</si>
  <si>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</si>
  <si>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</si>
  <si>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</si>
  <si>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</si>
  <si>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</si>
  <si>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</si>
  <si>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</si>
  <si>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</si>
  <si>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</si>
  <si>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</si>
  <si>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</si>
  <si>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</si>
  <si>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</si>
  <si>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</si>
  <si>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</si>
  <si>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</si>
  <si>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</si>
  <si>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</si>
  <si>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</si>
  <si>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</si>
  <si>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</si>
  <si>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</si>
  <si>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</si>
  <si>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</si>
  <si>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</si>
  <si>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</si>
  <si>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</si>
  <si>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</si>
  <si>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157</t>
  </si>
  <si>
    <t xml:space="preserve">Otros Ingresos no Clasificados                                                                      </t>
  </si>
  <si>
    <t>15799</t>
  </si>
  <si>
    <t xml:space="preserve">Ingresos Diversos                 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</si>
  <si>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</si>
  <si>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</si>
  <si>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</si>
  <si>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</si>
  <si>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</si>
  <si>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</si>
  <si>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</si>
  <si>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</si>
  <si>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</si>
  <si>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</si>
  <si>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</si>
  <si>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</si>
  <si>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</si>
  <si>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</si>
  <si>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</si>
  <si>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</si>
  <si>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</si>
  <si>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</si>
  <si>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</si>
  <si>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</si>
  <si>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</si>
  <si>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</si>
  <si>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ESTADO DE FLUJO DE FONDDOS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</si>
  <si>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</si>
  <si>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</si>
  <si>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</si>
  <si>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</si>
  <si>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</si>
  <si>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</si>
  <si>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</si>
  <si>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</si>
  <si>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Recuperacion de Inversiones Financieras Temporales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</si>
  <si>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</si>
  <si>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</si>
  <si>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</si>
  <si>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</si>
  <si>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</si>
  <si>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Inversiones Financieras Temporales</t>
  </si>
  <si>
    <t>A.M. x Inversiones  en Activos Fijos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</si>
  <si>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</si>
  <si>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</si>
  <si>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</si>
  <si>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</si>
  <si>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</si>
  <si>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Depositos Retenciones Fiscales</t>
  </si>
  <si>
    <t>Anticipo de Impuesto Retenido IVA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</si>
  <si>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</si>
  <si>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</si>
  <si>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</si>
  <si>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</si>
  <si>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</si>
  <si>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</si>
  <si>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</si>
  <si>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</si>
  <si>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</si>
  <si>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</si>
  <si>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</si>
  <si>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</si>
  <si>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</si>
  <si>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</si>
  <si>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</si>
  <si>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</si>
  <si>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</si>
  <si>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</si>
  <si>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</si>
  <si>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</si>
  <si>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</si>
  <si>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</si>
  <si>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</si>
  <si>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</si>
  <si>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</si>
  <si>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</si>
  <si>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</si>
  <si>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</si>
  <si>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</si>
  <si>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</si>
  <si>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</si>
  <si>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</si>
  <si>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</si>
  <si>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</si>
  <si>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</si>
  <si>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</si>
  <si>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</si>
  <si>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</si>
  <si>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</si>
  <si>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</si>
  <si>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</si>
  <si>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</si>
  <si>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</si>
  <si>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</si>
  <si>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</si>
  <si>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</si>
  <si>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</si>
  <si>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</si>
  <si>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</si>
  <si>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</si>
  <si>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</si>
  <si>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</si>
  <si>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</si>
  <si>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</si>
  <si>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</si>
  <si>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</si>
  <si>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</si>
  <si>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</si>
  <si>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</si>
  <si>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</si>
  <si>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</si>
  <si>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</si>
  <si>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</si>
  <si>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</si>
  <si>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</si>
  <si>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</si>
  <si>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</si>
  <si>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</si>
  <si>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</si>
  <si>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</si>
  <si>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</si>
  <si>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</si>
  <si>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por Descuentos y Bonificaciones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</si>
  <si>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</si>
  <si>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</si>
  <si>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</si>
  <si>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</si>
  <si>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</si>
  <si>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</si>
  <si>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</si>
  <si>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</si>
  <si>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</si>
  <si>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</si>
  <si>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</si>
  <si>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</si>
  <si>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</si>
  <si>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</si>
  <si>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</si>
  <si>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</si>
  <si>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</si>
  <si>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</si>
  <si>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</si>
  <si>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</si>
  <si>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</si>
  <si>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</si>
  <si>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</si>
  <si>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</si>
  <si>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Derechos de Propiedad Intagible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</si>
  <si>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</si>
  <si>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</si>
  <si>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</si>
  <si>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</si>
  <si>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</si>
  <si>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</si>
  <si>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</si>
  <si>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</si>
  <si>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</si>
  <si>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</si>
  <si>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</si>
  <si>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</si>
  <si>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</si>
  <si>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</si>
  <si>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</si>
  <si>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</si>
  <si>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</si>
  <si>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</si>
  <si>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</si>
  <si>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</si>
  <si>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</si>
  <si>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</si>
  <si>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</si>
  <si>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</si>
  <si>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</si>
  <si>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</si>
  <si>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</si>
  <si>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</si>
  <si>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</si>
  <si>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</si>
  <si>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</si>
  <si>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</si>
  <si>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</si>
  <si>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</si>
  <si>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</si>
  <si>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</si>
  <si>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</si>
  <si>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</si>
  <si>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61110</t>
  </si>
  <si>
    <t>Maquinaria y Equipo para Apoyo Institucional</t>
  </si>
  <si>
    <t>Inversiones Prestamos  Largo Plazo</t>
  </si>
  <si>
    <t>Financiamiento de Terceros</t>
  </si>
  <si>
    <t>ESTADO DE EJECUCION PRESUPUESTARIA DE INGRESOS</t>
  </si>
  <si>
    <t>servicios de limpieza y fumigaciones</t>
  </si>
  <si>
    <t>Herramientas y repuestos principales</t>
  </si>
  <si>
    <t>FINANCIAMIENTO DE TERCEROS NETO</t>
  </si>
  <si>
    <t xml:space="preserve">                 SERVICIOS DE DEUDA</t>
  </si>
  <si>
    <t>DISPONIBILIDADES NETA DE DISPONIBILIDADES</t>
  </si>
  <si>
    <t xml:space="preserve">A.M. x Inversiones Financieras </t>
  </si>
  <si>
    <t>SERVICIOS DE LA DEUDA</t>
  </si>
  <si>
    <t>A.M. x Amortizacion de Endeudamiento Publico</t>
  </si>
  <si>
    <t>Detrimento Patrimonial</t>
  </si>
  <si>
    <t>Detrimento de Inversiones en Bienes de Uso</t>
  </si>
  <si>
    <t>Materiales de Defensa y Seguridad Publica</t>
  </si>
  <si>
    <t>Vehiculos de Transporte</t>
  </si>
  <si>
    <t>Del 1 de Enero al 30 de Noviembre de 2016</t>
  </si>
  <si>
    <t>Reporte Acumulado del 1 de Enero al 31 de Diciembre de 2016 Definitivo</t>
  </si>
  <si>
    <t>Consultoria, estudios e Investigaciones diversas</t>
  </si>
  <si>
    <t>Del 1 de Enero al 31 de Diciembre de 2016 (Definitivo)</t>
  </si>
  <si>
    <t>Del 1 de Enero al 31 de Diciembre de 2016 ( Definitivo)</t>
  </si>
  <si>
    <t>D.M. x Reintegro de fondos</t>
  </si>
  <si>
    <t>Resultados  Ejercicio Corriente</t>
  </si>
  <si>
    <t>Reporte Acumulado del 1 de Enero al 31 de Diciembre de 2016 (Definitivo)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</si>
</sst>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0" fontId="3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2" applyNumberFormat="1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3" fillId="3" borderId="0" xfId="1" applyFont="1" applyFill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tabSelected="1" zoomScaleNormal="100" workbookViewId="0">
      <selection activeCell="L111" sqref="L11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175</v>
      </c>
      <c r="B1" s="81"/>
      <c r="C1" s="81"/>
      <c r="D1" s="81"/>
      <c r="E1" s="81"/>
    </row>
    <row r="2" spans="1:5" s="1" customFormat="1" x14ac:dyDescent="0.25">
      <c r="A2" s="81" t="s">
        <v>391</v>
      </c>
      <c r="B2" s="81"/>
      <c r="C2" s="81"/>
      <c r="D2" s="81"/>
      <c r="E2" s="81"/>
    </row>
    <row r="3" spans="1:5" s="1" customFormat="1" x14ac:dyDescent="0.25">
      <c r="A3" s="81" t="s">
        <v>416</v>
      </c>
      <c r="B3" s="81"/>
      <c r="C3" s="81"/>
      <c r="D3" s="81"/>
      <c r="E3" s="81"/>
    </row>
    <row r="4" spans="1:5" s="1" customFormat="1" x14ac:dyDescent="0.25">
      <c r="A4" s="81" t="s">
        <v>176</v>
      </c>
      <c r="B4" s="81"/>
      <c r="C4" s="81"/>
      <c r="D4" s="81"/>
      <c r="E4" s="81"/>
    </row>
    <row r="5" spans="1:5" s="1" customFormat="1" x14ac:dyDescent="0.25">
      <c r="A5" s="3" t="s">
        <v>177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7" t="s">
        <v>178</v>
      </c>
      <c r="B7" s="48" t="s">
        <v>179</v>
      </c>
      <c r="C7" s="49" t="s">
        <v>180</v>
      </c>
      <c r="D7" s="48" t="s">
        <v>181</v>
      </c>
      <c r="E7" s="50" t="s">
        <v>182</v>
      </c>
    </row>
    <row r="8" spans="1:5" x14ac:dyDescent="0.25">
      <c r="A8" s="12" t="s">
        <v>0</v>
      </c>
      <c r="B8" s="12" t="s">
        <v>1</v>
      </c>
      <c r="C8" s="5">
        <v>2066660.65</v>
      </c>
      <c r="D8" s="5">
        <v>2010780.87</v>
      </c>
      <c r="E8" s="6">
        <f>C8-D8</f>
        <v>55879.779999999795</v>
      </c>
    </row>
    <row r="9" spans="1:5" x14ac:dyDescent="0.25">
      <c r="A9" s="4" t="s">
        <v>2</v>
      </c>
      <c r="B9" s="4" t="s">
        <v>3</v>
      </c>
      <c r="C9" s="5">
        <v>1539268.51</v>
      </c>
      <c r="D9" s="5">
        <v>1514734.2</v>
      </c>
      <c r="E9" s="6">
        <f t="shared" ref="E9:E46" si="0">C9-D9</f>
        <v>24534.310000000056</v>
      </c>
    </row>
    <row r="10" spans="1:5" x14ac:dyDescent="0.25">
      <c r="A10" s="4" t="s">
        <v>4</v>
      </c>
      <c r="B10" s="4" t="s">
        <v>5</v>
      </c>
      <c r="C10" s="5">
        <v>1204387.69</v>
      </c>
      <c r="D10" s="5">
        <v>1187818.6299999999</v>
      </c>
      <c r="E10" s="6">
        <f t="shared" si="0"/>
        <v>16569.060000000056</v>
      </c>
    </row>
    <row r="11" spans="1:5" x14ac:dyDescent="0.25">
      <c r="A11" s="4" t="s">
        <v>6</v>
      </c>
      <c r="B11" s="4" t="s">
        <v>7</v>
      </c>
      <c r="C11" s="5">
        <v>102033.87</v>
      </c>
      <c r="D11" s="5">
        <v>99384.4</v>
      </c>
      <c r="E11" s="6">
        <f t="shared" si="0"/>
        <v>2649.4700000000012</v>
      </c>
    </row>
    <row r="12" spans="1:5" x14ac:dyDescent="0.25">
      <c r="A12" s="4" t="s">
        <v>8</v>
      </c>
      <c r="B12" s="4" t="s">
        <v>9</v>
      </c>
      <c r="C12" s="5">
        <v>13836.38</v>
      </c>
      <c r="D12" s="5">
        <v>13257.35</v>
      </c>
      <c r="E12" s="6">
        <f t="shared" si="0"/>
        <v>579.02999999999884</v>
      </c>
    </row>
    <row r="13" spans="1:5" x14ac:dyDescent="0.25">
      <c r="A13" s="4" t="s">
        <v>10</v>
      </c>
      <c r="B13" s="4" t="s">
        <v>11</v>
      </c>
      <c r="C13" s="5">
        <v>222317.28</v>
      </c>
      <c r="D13" s="5">
        <v>214273.82</v>
      </c>
      <c r="E13" s="6">
        <f t="shared" si="0"/>
        <v>8043.4599999999919</v>
      </c>
    </row>
    <row r="14" spans="1:5" x14ac:dyDescent="0.25">
      <c r="A14" s="4" t="s">
        <v>12</v>
      </c>
      <c r="B14" s="4" t="s">
        <v>13</v>
      </c>
      <c r="C14" s="5">
        <v>157166.57999999999</v>
      </c>
      <c r="D14" s="5">
        <v>151266.01999999999</v>
      </c>
      <c r="E14" s="6">
        <f t="shared" si="0"/>
        <v>5900.5599999999977</v>
      </c>
    </row>
    <row r="15" spans="1:5" x14ac:dyDescent="0.25">
      <c r="A15" s="4" t="s">
        <v>14</v>
      </c>
      <c r="B15" s="4" t="s">
        <v>5</v>
      </c>
      <c r="C15" s="5">
        <v>127195.3</v>
      </c>
      <c r="D15" s="5">
        <v>123182.9</v>
      </c>
      <c r="E15" s="6">
        <f t="shared" si="0"/>
        <v>4012.4000000000087</v>
      </c>
    </row>
    <row r="16" spans="1:5" x14ac:dyDescent="0.25">
      <c r="A16" s="4" t="s">
        <v>15</v>
      </c>
      <c r="B16" s="4" t="s">
        <v>7</v>
      </c>
      <c r="C16" s="5">
        <v>11915.06</v>
      </c>
      <c r="D16" s="5">
        <v>10267.52</v>
      </c>
      <c r="E16" s="6">
        <f t="shared" si="0"/>
        <v>1647.5399999999991</v>
      </c>
    </row>
    <row r="17" spans="1:5" x14ac:dyDescent="0.25">
      <c r="A17" s="4" t="s">
        <v>16</v>
      </c>
      <c r="B17" s="4" t="s">
        <v>11</v>
      </c>
      <c r="C17" s="5">
        <v>18056.22</v>
      </c>
      <c r="D17" s="5">
        <v>17815.599999999999</v>
      </c>
      <c r="E17" s="6">
        <f t="shared" si="0"/>
        <v>240.62000000000262</v>
      </c>
    </row>
    <row r="18" spans="1:5" x14ac:dyDescent="0.25">
      <c r="A18" s="4" t="s">
        <v>17</v>
      </c>
      <c r="B18" s="4" t="s">
        <v>18</v>
      </c>
      <c r="C18" s="5">
        <v>34966.019999999997</v>
      </c>
      <c r="D18" s="5">
        <v>26293.7</v>
      </c>
      <c r="E18" s="6">
        <f t="shared" si="0"/>
        <v>8672.3199999999961</v>
      </c>
    </row>
    <row r="19" spans="1:5" x14ac:dyDescent="0.25">
      <c r="A19" s="4" t="s">
        <v>19</v>
      </c>
      <c r="B19" s="4" t="s">
        <v>20</v>
      </c>
      <c r="C19" s="5">
        <v>34966.019999999997</v>
      </c>
      <c r="D19" s="5">
        <v>26293.7</v>
      </c>
      <c r="E19" s="6">
        <f t="shared" si="0"/>
        <v>8672.3199999999961</v>
      </c>
    </row>
    <row r="20" spans="1:5" x14ac:dyDescent="0.25">
      <c r="A20" s="4" t="s">
        <v>21</v>
      </c>
      <c r="B20" s="4" t="s">
        <v>22</v>
      </c>
      <c r="C20" s="5">
        <v>116696.26</v>
      </c>
      <c r="D20" s="5">
        <v>108985.56</v>
      </c>
      <c r="E20" s="6">
        <f t="shared" si="0"/>
        <v>7710.6999999999971</v>
      </c>
    </row>
    <row r="21" spans="1:5" x14ac:dyDescent="0.25">
      <c r="A21" s="4" t="s">
        <v>23</v>
      </c>
      <c r="B21" s="4" t="s">
        <v>24</v>
      </c>
      <c r="C21" s="5">
        <v>102954.16</v>
      </c>
      <c r="D21" s="5">
        <v>96758.44</v>
      </c>
      <c r="E21" s="6">
        <f t="shared" si="0"/>
        <v>6195.7200000000012</v>
      </c>
    </row>
    <row r="22" spans="1:5" x14ac:dyDescent="0.25">
      <c r="A22" s="4" t="s">
        <v>25</v>
      </c>
      <c r="B22" s="4" t="s">
        <v>26</v>
      </c>
      <c r="C22" s="5">
        <v>10626.92</v>
      </c>
      <c r="D22" s="5">
        <v>9915.02</v>
      </c>
      <c r="E22" s="6">
        <f t="shared" si="0"/>
        <v>711.89999999999964</v>
      </c>
    </row>
    <row r="23" spans="1:5" x14ac:dyDescent="0.25">
      <c r="A23" s="4" t="s">
        <v>27</v>
      </c>
      <c r="B23" s="4" t="s">
        <v>28</v>
      </c>
      <c r="C23" s="5">
        <v>3115.18</v>
      </c>
      <c r="D23" s="5">
        <v>2312.1</v>
      </c>
      <c r="E23" s="6">
        <f t="shared" si="0"/>
        <v>803.07999999999993</v>
      </c>
    </row>
    <row r="24" spans="1:5" x14ac:dyDescent="0.25">
      <c r="A24" s="4" t="s">
        <v>29</v>
      </c>
      <c r="B24" s="4" t="s">
        <v>30</v>
      </c>
      <c r="C24" s="5">
        <v>83874.77</v>
      </c>
      <c r="D24" s="5">
        <v>78119.59</v>
      </c>
      <c r="E24" s="6">
        <f t="shared" si="0"/>
        <v>5755.1800000000076</v>
      </c>
    </row>
    <row r="25" spans="1:5" x14ac:dyDescent="0.25">
      <c r="A25" s="4" t="s">
        <v>31</v>
      </c>
      <c r="B25" s="4" t="s">
        <v>24</v>
      </c>
      <c r="C25" s="5">
        <v>72577.75</v>
      </c>
      <c r="D25" s="5">
        <v>67951.86</v>
      </c>
      <c r="E25" s="6">
        <f t="shared" si="0"/>
        <v>4625.8899999999994</v>
      </c>
    </row>
    <row r="26" spans="1:5" x14ac:dyDescent="0.25">
      <c r="A26" s="4" t="s">
        <v>32</v>
      </c>
      <c r="B26" s="4" t="s">
        <v>26</v>
      </c>
      <c r="C26" s="5">
        <v>9373.8799999999992</v>
      </c>
      <c r="D26" s="5">
        <v>8782.02</v>
      </c>
      <c r="E26" s="6">
        <f t="shared" si="0"/>
        <v>591.85999999999876</v>
      </c>
    </row>
    <row r="27" spans="1:5" x14ac:dyDescent="0.25">
      <c r="A27" s="4" t="s">
        <v>33</v>
      </c>
      <c r="B27" s="4" t="s">
        <v>28</v>
      </c>
      <c r="C27" s="5">
        <v>1923.14</v>
      </c>
      <c r="D27" s="5">
        <v>1385.71</v>
      </c>
      <c r="E27" s="6">
        <f t="shared" si="0"/>
        <v>537.43000000000006</v>
      </c>
    </row>
    <row r="28" spans="1:5" x14ac:dyDescent="0.25">
      <c r="A28" s="4" t="s">
        <v>34</v>
      </c>
      <c r="B28" s="4" t="s">
        <v>35</v>
      </c>
      <c r="C28" s="5">
        <v>131381.79999999999</v>
      </c>
      <c r="D28" s="5">
        <v>131381.79999999999</v>
      </c>
      <c r="E28" s="6">
        <f t="shared" si="0"/>
        <v>0</v>
      </c>
    </row>
    <row r="29" spans="1:5" x14ac:dyDescent="0.25">
      <c r="A29" s="4" t="s">
        <v>36</v>
      </c>
      <c r="B29" s="4" t="s">
        <v>37</v>
      </c>
      <c r="C29" s="5">
        <v>110217.82</v>
      </c>
      <c r="D29" s="5">
        <v>110217.82</v>
      </c>
      <c r="E29" s="6">
        <f t="shared" si="0"/>
        <v>0</v>
      </c>
    </row>
    <row r="30" spans="1:5" x14ac:dyDescent="0.25">
      <c r="A30" s="4" t="s">
        <v>38</v>
      </c>
      <c r="B30" s="4" t="s">
        <v>39</v>
      </c>
      <c r="C30" s="5">
        <v>21163.98</v>
      </c>
      <c r="D30" s="5">
        <v>21163.98</v>
      </c>
      <c r="E30" s="6">
        <f t="shared" si="0"/>
        <v>0</v>
      </c>
    </row>
    <row r="31" spans="1:5" x14ac:dyDescent="0.25">
      <c r="A31" s="12" t="s">
        <v>40</v>
      </c>
      <c r="B31" s="12" t="s">
        <v>41</v>
      </c>
      <c r="C31" s="5">
        <v>2115051.12</v>
      </c>
      <c r="D31" s="5">
        <v>2054558.13</v>
      </c>
      <c r="E31" s="6">
        <f t="shared" si="0"/>
        <v>60492.990000000224</v>
      </c>
    </row>
    <row r="32" spans="1:5" x14ac:dyDescent="0.25">
      <c r="A32" s="4" t="s">
        <v>42</v>
      </c>
      <c r="B32" s="4" t="s">
        <v>43</v>
      </c>
      <c r="C32" s="5">
        <v>1067674.93</v>
      </c>
      <c r="D32" s="5">
        <v>1041512.27</v>
      </c>
      <c r="E32" s="6">
        <f t="shared" si="0"/>
        <v>26162.659999999916</v>
      </c>
    </row>
    <row r="33" spans="1:5" x14ac:dyDescent="0.25">
      <c r="A33" s="4" t="s">
        <v>44</v>
      </c>
      <c r="B33" s="4" t="s">
        <v>45</v>
      </c>
      <c r="C33" s="5">
        <v>350537.36</v>
      </c>
      <c r="D33" s="5">
        <v>330491.46000000002</v>
      </c>
      <c r="E33" s="6">
        <f t="shared" si="0"/>
        <v>20045.899999999965</v>
      </c>
    </row>
    <row r="34" spans="1:5" x14ac:dyDescent="0.25">
      <c r="A34" s="4" t="s">
        <v>46</v>
      </c>
      <c r="B34" s="4" t="s">
        <v>47</v>
      </c>
      <c r="C34" s="5">
        <v>37180.86</v>
      </c>
      <c r="D34" s="5">
        <v>37180.959999999999</v>
      </c>
      <c r="E34" s="6">
        <f t="shared" si="0"/>
        <v>-9.9999999998544808E-2</v>
      </c>
    </row>
    <row r="35" spans="1:5" x14ac:dyDescent="0.25">
      <c r="A35" s="4" t="s">
        <v>48</v>
      </c>
      <c r="B35" s="4" t="s">
        <v>49</v>
      </c>
      <c r="C35" s="5">
        <v>12043.64</v>
      </c>
      <c r="D35" s="5">
        <v>10843.79</v>
      </c>
      <c r="E35" s="6">
        <f t="shared" si="0"/>
        <v>1199.8499999999985</v>
      </c>
    </row>
    <row r="36" spans="1:5" x14ac:dyDescent="0.25">
      <c r="A36" s="4" t="s">
        <v>50</v>
      </c>
      <c r="B36" s="4" t="s">
        <v>51</v>
      </c>
      <c r="C36" s="5">
        <v>79070.149999999994</v>
      </c>
      <c r="D36" s="5">
        <v>78938.83</v>
      </c>
      <c r="E36" s="6">
        <f t="shared" si="0"/>
        <v>131.31999999999243</v>
      </c>
    </row>
    <row r="37" spans="1:5" x14ac:dyDescent="0.25">
      <c r="A37" s="4" t="s">
        <v>52</v>
      </c>
      <c r="B37" s="4" t="s">
        <v>53</v>
      </c>
      <c r="C37" s="5">
        <v>35505.839999999997</v>
      </c>
      <c r="D37" s="5">
        <v>34004.980000000003</v>
      </c>
      <c r="E37" s="6">
        <f t="shared" si="0"/>
        <v>1500.8599999999933</v>
      </c>
    </row>
    <row r="38" spans="1:5" x14ac:dyDescent="0.25">
      <c r="A38" s="4" t="s">
        <v>54</v>
      </c>
      <c r="B38" s="4" t="s">
        <v>55</v>
      </c>
      <c r="C38" s="5">
        <v>407.04</v>
      </c>
      <c r="D38" s="5">
        <v>407.04</v>
      </c>
      <c r="E38" s="6">
        <f t="shared" si="0"/>
        <v>0</v>
      </c>
    </row>
    <row r="39" spans="1:5" x14ac:dyDescent="0.25">
      <c r="A39" s="4" t="s">
        <v>56</v>
      </c>
      <c r="B39" s="4" t="s">
        <v>57</v>
      </c>
      <c r="C39" s="5">
        <v>63086.86</v>
      </c>
      <c r="D39" s="5">
        <v>63086.42</v>
      </c>
      <c r="E39" s="6">
        <f t="shared" si="0"/>
        <v>0.44000000000232831</v>
      </c>
    </row>
    <row r="40" spans="1:5" x14ac:dyDescent="0.25">
      <c r="A40" s="4" t="s">
        <v>58</v>
      </c>
      <c r="B40" s="4" t="s">
        <v>59</v>
      </c>
      <c r="C40" s="5">
        <v>54733.93</v>
      </c>
      <c r="D40" s="5">
        <v>54733.93</v>
      </c>
      <c r="E40" s="6">
        <f t="shared" si="0"/>
        <v>0</v>
      </c>
    </row>
    <row r="41" spans="1:5" x14ac:dyDescent="0.25">
      <c r="A41" s="4" t="s">
        <v>60</v>
      </c>
      <c r="B41" s="4" t="s">
        <v>61</v>
      </c>
      <c r="C41" s="5">
        <v>24026.42</v>
      </c>
      <c r="D41" s="5">
        <v>24026.42</v>
      </c>
      <c r="E41" s="6">
        <f t="shared" si="0"/>
        <v>0</v>
      </c>
    </row>
    <row r="42" spans="1:5" x14ac:dyDescent="0.25">
      <c r="A42" s="4" t="s">
        <v>62</v>
      </c>
      <c r="B42" s="4" t="s">
        <v>63</v>
      </c>
      <c r="C42" s="5">
        <v>144556.54</v>
      </c>
      <c r="D42" s="5">
        <v>144556.54</v>
      </c>
      <c r="E42" s="6">
        <f t="shared" si="0"/>
        <v>0</v>
      </c>
    </row>
    <row r="43" spans="1:5" x14ac:dyDescent="0.25">
      <c r="A43" s="4" t="s">
        <v>64</v>
      </c>
      <c r="B43" s="4" t="s">
        <v>65</v>
      </c>
      <c r="C43" s="5">
        <v>2355.06</v>
      </c>
      <c r="D43" s="5">
        <v>2256.41</v>
      </c>
      <c r="E43" s="6">
        <f t="shared" si="0"/>
        <v>98.650000000000091</v>
      </c>
    </row>
    <row r="44" spans="1:5" x14ac:dyDescent="0.25">
      <c r="A44" s="4" t="s">
        <v>66</v>
      </c>
      <c r="B44" s="4" t="s">
        <v>67</v>
      </c>
      <c r="C44" s="5">
        <v>12888.52</v>
      </c>
      <c r="D44" s="5">
        <v>12848.27</v>
      </c>
      <c r="E44" s="6">
        <f t="shared" si="0"/>
        <v>40.25</v>
      </c>
    </row>
    <row r="45" spans="1:5" x14ac:dyDescent="0.25">
      <c r="A45" s="4" t="s">
        <v>68</v>
      </c>
      <c r="B45" s="4" t="s">
        <v>69</v>
      </c>
      <c r="C45" s="5">
        <v>2289.14</v>
      </c>
      <c r="D45" s="5">
        <v>2289.14</v>
      </c>
      <c r="E45" s="6">
        <f t="shared" si="0"/>
        <v>0</v>
      </c>
    </row>
    <row r="46" spans="1:5" x14ac:dyDescent="0.25">
      <c r="A46" s="4" t="s">
        <v>70</v>
      </c>
      <c r="B46" s="4" t="s">
        <v>71</v>
      </c>
      <c r="C46" s="5">
        <v>6487.09</v>
      </c>
      <c r="D46" s="5">
        <v>6487.09</v>
      </c>
      <c r="E46" s="6">
        <f t="shared" si="0"/>
        <v>0</v>
      </c>
    </row>
    <row r="47" spans="1:5" x14ac:dyDescent="0.25">
      <c r="A47" s="81" t="s">
        <v>175</v>
      </c>
      <c r="B47" s="81"/>
      <c r="C47" s="81"/>
      <c r="D47" s="81"/>
      <c r="E47" s="81"/>
    </row>
    <row r="48" spans="1:5" x14ac:dyDescent="0.25">
      <c r="A48" s="81" t="s">
        <v>391</v>
      </c>
      <c r="B48" s="81"/>
      <c r="C48" s="81"/>
      <c r="D48" s="81"/>
      <c r="E48" s="81"/>
    </row>
    <row r="49" spans="1:5" x14ac:dyDescent="0.25">
      <c r="A49" s="81" t="s">
        <v>416</v>
      </c>
      <c r="B49" s="81"/>
      <c r="C49" s="81"/>
      <c r="D49" s="81"/>
      <c r="E49" s="81"/>
    </row>
    <row r="50" spans="1:5" x14ac:dyDescent="0.25">
      <c r="A50" s="81" t="s">
        <v>176</v>
      </c>
      <c r="B50" s="81"/>
      <c r="C50" s="81"/>
      <c r="D50" s="81"/>
      <c r="E50" s="81"/>
    </row>
    <row r="51" spans="1:5" x14ac:dyDescent="0.25">
      <c r="A51" s="3" t="s">
        <v>177</v>
      </c>
      <c r="B51" s="2"/>
      <c r="C51" s="2"/>
      <c r="D51" s="2"/>
      <c r="E51" s="2"/>
    </row>
    <row r="52" spans="1:5" x14ac:dyDescent="0.25">
      <c r="A52" s="4" t="s">
        <v>72</v>
      </c>
      <c r="B52" s="4" t="s">
        <v>73</v>
      </c>
      <c r="C52" s="5">
        <v>38459.599999999999</v>
      </c>
      <c r="D52" s="5">
        <v>38458.76</v>
      </c>
      <c r="E52" s="6">
        <f t="shared" ref="E52:E92" si="1">C52-D52</f>
        <v>0.83999999999650754</v>
      </c>
    </row>
    <row r="53" spans="1:5" x14ac:dyDescent="0.25">
      <c r="A53" s="4" t="s">
        <v>74</v>
      </c>
      <c r="B53" s="4" t="s">
        <v>75</v>
      </c>
      <c r="C53" s="5">
        <v>495</v>
      </c>
      <c r="D53" s="5">
        <v>495</v>
      </c>
      <c r="E53" s="6">
        <f t="shared" si="1"/>
        <v>0</v>
      </c>
    </row>
    <row r="54" spans="1:5" s="1" customFormat="1" x14ac:dyDescent="0.25">
      <c r="A54" s="15">
        <v>54117</v>
      </c>
      <c r="B54" s="4" t="s">
        <v>407</v>
      </c>
      <c r="C54" s="5">
        <v>17.5</v>
      </c>
      <c r="D54" s="5">
        <v>17.5</v>
      </c>
      <c r="E54" s="6">
        <f t="shared" si="1"/>
        <v>0</v>
      </c>
    </row>
    <row r="55" spans="1:5" x14ac:dyDescent="0.25">
      <c r="A55" s="4" t="s">
        <v>76</v>
      </c>
      <c r="B55" s="4" t="s">
        <v>77</v>
      </c>
      <c r="C55" s="5">
        <v>88359.01</v>
      </c>
      <c r="D55" s="5">
        <v>88359.01</v>
      </c>
      <c r="E55" s="6">
        <f t="shared" si="1"/>
        <v>0</v>
      </c>
    </row>
    <row r="56" spans="1:5" x14ac:dyDescent="0.25">
      <c r="A56" s="4" t="s">
        <v>78</v>
      </c>
      <c r="B56" s="4" t="s">
        <v>79</v>
      </c>
      <c r="C56" s="5">
        <v>9585.43</v>
      </c>
      <c r="D56" s="5">
        <v>9580.43</v>
      </c>
      <c r="E56" s="6">
        <f t="shared" si="1"/>
        <v>5</v>
      </c>
    </row>
    <row r="57" spans="1:5" s="1" customFormat="1" x14ac:dyDescent="0.25">
      <c r="A57" s="4" t="s">
        <v>80</v>
      </c>
      <c r="B57" s="4" t="s">
        <v>81</v>
      </c>
      <c r="C57" s="5">
        <v>105589.84</v>
      </c>
      <c r="D57" s="5">
        <v>102450.29</v>
      </c>
      <c r="E57" s="6">
        <f t="shared" si="1"/>
        <v>3139.5500000000029</v>
      </c>
    </row>
    <row r="58" spans="1:5" x14ac:dyDescent="0.25">
      <c r="A58" s="4" t="s">
        <v>82</v>
      </c>
      <c r="B58" s="4" t="s">
        <v>83</v>
      </c>
      <c r="C58" s="5">
        <v>222518.73</v>
      </c>
      <c r="D58" s="5">
        <v>207775.3</v>
      </c>
      <c r="E58" s="6">
        <f t="shared" si="1"/>
        <v>14743.430000000022</v>
      </c>
    </row>
    <row r="59" spans="1:5" x14ac:dyDescent="0.25">
      <c r="A59" s="4" t="s">
        <v>84</v>
      </c>
      <c r="B59" s="4" t="s">
        <v>85</v>
      </c>
      <c r="C59" s="5">
        <v>114989.37</v>
      </c>
      <c r="D59" s="5">
        <v>105474.17</v>
      </c>
      <c r="E59" s="6">
        <f t="shared" si="1"/>
        <v>9515.1999999999971</v>
      </c>
    </row>
    <row r="60" spans="1:5" s="1" customFormat="1" x14ac:dyDescent="0.25">
      <c r="A60" s="4" t="s">
        <v>86</v>
      </c>
      <c r="B60" s="4" t="s">
        <v>87</v>
      </c>
      <c r="C60" s="5">
        <v>32931.629999999997</v>
      </c>
      <c r="D60" s="5">
        <v>32929.339999999997</v>
      </c>
      <c r="E60" s="6">
        <f t="shared" si="1"/>
        <v>2.2900000000008731</v>
      </c>
    </row>
    <row r="61" spans="1:5" x14ac:dyDescent="0.25">
      <c r="A61" s="4" t="s">
        <v>88</v>
      </c>
      <c r="B61" s="4" t="s">
        <v>89</v>
      </c>
      <c r="C61" s="5">
        <v>74597.73</v>
      </c>
      <c r="D61" s="5">
        <v>69371.789999999994</v>
      </c>
      <c r="E61" s="6">
        <f t="shared" si="1"/>
        <v>5225.9400000000023</v>
      </c>
    </row>
    <row r="62" spans="1:5" x14ac:dyDescent="0.25">
      <c r="A62" s="4" t="s">
        <v>90</v>
      </c>
      <c r="B62" s="4" t="s">
        <v>91</v>
      </c>
      <c r="C62" s="5">
        <v>519123.87</v>
      </c>
      <c r="D62" s="5">
        <v>499972.97</v>
      </c>
      <c r="E62" s="6">
        <f t="shared" si="1"/>
        <v>19150.900000000023</v>
      </c>
    </row>
    <row r="63" spans="1:5" x14ac:dyDescent="0.25">
      <c r="A63" s="4" t="s">
        <v>92</v>
      </c>
      <c r="B63" s="4" t="s">
        <v>93</v>
      </c>
      <c r="C63" s="5">
        <v>7373.27</v>
      </c>
      <c r="D63" s="5">
        <v>7373.27</v>
      </c>
      <c r="E63" s="6">
        <f t="shared" si="1"/>
        <v>0</v>
      </c>
    </row>
    <row r="64" spans="1:5" x14ac:dyDescent="0.25">
      <c r="A64" s="4" t="s">
        <v>94</v>
      </c>
      <c r="B64" s="4" t="s">
        <v>95</v>
      </c>
      <c r="C64" s="5">
        <v>10712.98</v>
      </c>
      <c r="D64" s="5">
        <v>10712.98</v>
      </c>
      <c r="E64" s="6">
        <f t="shared" si="1"/>
        <v>0</v>
      </c>
    </row>
    <row r="65" spans="1:5" x14ac:dyDescent="0.25">
      <c r="A65" s="4" t="s">
        <v>96</v>
      </c>
      <c r="B65" s="4" t="s">
        <v>97</v>
      </c>
      <c r="C65" s="5">
        <v>9750.93</v>
      </c>
      <c r="D65" s="5">
        <v>8776.32</v>
      </c>
      <c r="E65" s="6">
        <f t="shared" si="1"/>
        <v>974.61000000000058</v>
      </c>
    </row>
    <row r="66" spans="1:5" x14ac:dyDescent="0.25">
      <c r="A66" s="4" t="s">
        <v>98</v>
      </c>
      <c r="B66" s="4" t="s">
        <v>99</v>
      </c>
      <c r="C66" s="5">
        <v>97920</v>
      </c>
      <c r="D66" s="5">
        <v>97920</v>
      </c>
      <c r="E66" s="6">
        <f t="shared" si="1"/>
        <v>0</v>
      </c>
    </row>
    <row r="67" spans="1:5" s="1" customFormat="1" x14ac:dyDescent="0.25">
      <c r="A67" s="15">
        <v>54307</v>
      </c>
      <c r="B67" s="4" t="s">
        <v>397</v>
      </c>
      <c r="C67" s="5">
        <v>525</v>
      </c>
      <c r="D67" s="5">
        <v>525</v>
      </c>
      <c r="E67" s="6">
        <f t="shared" si="1"/>
        <v>0</v>
      </c>
    </row>
    <row r="68" spans="1:5" x14ac:dyDescent="0.25">
      <c r="A68" s="4" t="s">
        <v>100</v>
      </c>
      <c r="B68" s="4" t="s">
        <v>101</v>
      </c>
      <c r="C68" s="5">
        <v>438.38</v>
      </c>
      <c r="D68" s="5">
        <v>438.38</v>
      </c>
      <c r="E68" s="6">
        <f t="shared" si="1"/>
        <v>0</v>
      </c>
    </row>
    <row r="69" spans="1:5" x14ac:dyDescent="0.25">
      <c r="A69" s="4" t="s">
        <v>102</v>
      </c>
      <c r="B69" s="4" t="s">
        <v>103</v>
      </c>
      <c r="C69" s="5">
        <v>90</v>
      </c>
      <c r="D69" s="5">
        <v>90</v>
      </c>
      <c r="E69" s="6">
        <f t="shared" si="1"/>
        <v>0</v>
      </c>
    </row>
    <row r="70" spans="1:5" s="1" customFormat="1" x14ac:dyDescent="0.25">
      <c r="A70" s="4" t="s">
        <v>104</v>
      </c>
      <c r="B70" s="4" t="s">
        <v>105</v>
      </c>
      <c r="C70" s="5">
        <v>16268.58</v>
      </c>
      <c r="D70" s="5">
        <v>16268.58</v>
      </c>
      <c r="E70" s="6">
        <f t="shared" si="1"/>
        <v>0</v>
      </c>
    </row>
    <row r="71" spans="1:5" s="1" customFormat="1" x14ac:dyDescent="0.25">
      <c r="A71" s="4" t="s">
        <v>106</v>
      </c>
      <c r="B71" s="4" t="s">
        <v>107</v>
      </c>
      <c r="C71" s="5">
        <v>30960.43</v>
      </c>
      <c r="D71" s="5">
        <v>30143.33</v>
      </c>
      <c r="E71" s="6">
        <f t="shared" si="1"/>
        <v>817.09999999999854</v>
      </c>
    </row>
    <row r="72" spans="1:5" x14ac:dyDescent="0.25">
      <c r="A72" s="4" t="s">
        <v>108</v>
      </c>
      <c r="B72" s="4" t="s">
        <v>109</v>
      </c>
      <c r="C72" s="5">
        <v>31360.45</v>
      </c>
      <c r="D72" s="5">
        <v>31360.45</v>
      </c>
      <c r="E72" s="6">
        <f t="shared" si="1"/>
        <v>0</v>
      </c>
    </row>
    <row r="73" spans="1:5" x14ac:dyDescent="0.25">
      <c r="A73" s="4" t="s">
        <v>110</v>
      </c>
      <c r="B73" s="4" t="s">
        <v>111</v>
      </c>
      <c r="C73" s="5">
        <v>313723.84999999998</v>
      </c>
      <c r="D73" s="5">
        <v>296364.65999999997</v>
      </c>
      <c r="E73" s="6">
        <f t="shared" si="1"/>
        <v>17359.190000000002</v>
      </c>
    </row>
    <row r="74" spans="1:5" x14ac:dyDescent="0.25">
      <c r="A74" s="4" t="s">
        <v>112</v>
      </c>
      <c r="B74" s="4" t="s">
        <v>113</v>
      </c>
      <c r="C74" s="5">
        <v>207576.5</v>
      </c>
      <c r="D74" s="5">
        <v>207140.5</v>
      </c>
      <c r="E74" s="6">
        <f t="shared" si="1"/>
        <v>436</v>
      </c>
    </row>
    <row r="75" spans="1:5" x14ac:dyDescent="0.25">
      <c r="A75" s="4" t="s">
        <v>114</v>
      </c>
      <c r="B75" s="4" t="s">
        <v>115</v>
      </c>
      <c r="C75" s="5">
        <v>204678</v>
      </c>
      <c r="D75" s="5">
        <v>204678</v>
      </c>
      <c r="E75" s="6">
        <f t="shared" si="1"/>
        <v>0</v>
      </c>
    </row>
    <row r="76" spans="1:5" x14ac:dyDescent="0.25">
      <c r="A76" s="4" t="s">
        <v>116</v>
      </c>
      <c r="B76" s="4" t="s">
        <v>117</v>
      </c>
      <c r="C76" s="5">
        <v>2898.5</v>
      </c>
      <c r="D76" s="5">
        <v>2462.5</v>
      </c>
      <c r="E76" s="6">
        <f t="shared" si="1"/>
        <v>436</v>
      </c>
    </row>
    <row r="77" spans="1:5" x14ac:dyDescent="0.25">
      <c r="A77" s="4" t="s">
        <v>118</v>
      </c>
      <c r="B77" s="4" t="s">
        <v>119</v>
      </c>
      <c r="C77" s="5">
        <v>98157.09</v>
      </c>
      <c r="D77" s="5">
        <v>98157.09</v>
      </c>
      <c r="E77" s="6">
        <f t="shared" si="1"/>
        <v>0</v>
      </c>
    </row>
    <row r="78" spans="1:5" x14ac:dyDescent="0.25">
      <c r="A78" s="4" t="s">
        <v>120</v>
      </c>
      <c r="B78" s="4" t="s">
        <v>121</v>
      </c>
      <c r="C78" s="5">
        <v>84656.39</v>
      </c>
      <c r="D78" s="5">
        <v>84656.39</v>
      </c>
      <c r="E78" s="6">
        <f t="shared" si="1"/>
        <v>0</v>
      </c>
    </row>
    <row r="79" spans="1:5" x14ac:dyDescent="0.25">
      <c r="A79" s="4" t="s">
        <v>122</v>
      </c>
      <c r="B79" s="4" t="s">
        <v>123</v>
      </c>
      <c r="C79" s="5">
        <v>11408.7</v>
      </c>
      <c r="D79" s="5">
        <v>11408.7</v>
      </c>
      <c r="E79" s="6">
        <f t="shared" si="1"/>
        <v>0</v>
      </c>
    </row>
    <row r="80" spans="1:5" x14ac:dyDescent="0.25">
      <c r="A80" s="4" t="s">
        <v>124</v>
      </c>
      <c r="B80" s="4" t="s">
        <v>125</v>
      </c>
      <c r="C80" s="5">
        <v>510</v>
      </c>
      <c r="D80" s="5">
        <v>510</v>
      </c>
      <c r="E80" s="6">
        <f t="shared" si="1"/>
        <v>0</v>
      </c>
    </row>
    <row r="81" spans="1:5" s="1" customFormat="1" x14ac:dyDescent="0.25">
      <c r="A81" s="15">
        <v>54599</v>
      </c>
      <c r="B81" s="4" t="s">
        <v>411</v>
      </c>
      <c r="C81" s="5">
        <v>1582</v>
      </c>
      <c r="D81" s="5">
        <v>1582</v>
      </c>
      <c r="E81" s="6">
        <f t="shared" si="1"/>
        <v>0</v>
      </c>
    </row>
    <row r="82" spans="1:5" x14ac:dyDescent="0.25">
      <c r="A82" s="12" t="s">
        <v>126</v>
      </c>
      <c r="B82" s="12" t="s">
        <v>127</v>
      </c>
      <c r="C82" s="5">
        <v>88176.34</v>
      </c>
      <c r="D82" s="5">
        <v>85556.36</v>
      </c>
      <c r="E82" s="6">
        <f t="shared" si="1"/>
        <v>2619.9799999999959</v>
      </c>
    </row>
    <row r="83" spans="1:5" x14ac:dyDescent="0.25">
      <c r="A83" s="4" t="s">
        <v>128</v>
      </c>
      <c r="B83" s="4" t="s">
        <v>129</v>
      </c>
      <c r="C83" s="5">
        <v>30119.66</v>
      </c>
      <c r="D83" s="5">
        <v>28073.87</v>
      </c>
      <c r="E83" s="6">
        <f t="shared" si="1"/>
        <v>2045.7900000000009</v>
      </c>
    </row>
    <row r="84" spans="1:5" x14ac:dyDescent="0.25">
      <c r="A84" s="4" t="s">
        <v>130</v>
      </c>
      <c r="B84" s="4" t="s">
        <v>131</v>
      </c>
      <c r="C84" s="5">
        <v>30119.66</v>
      </c>
      <c r="D84" s="5">
        <v>28073.87</v>
      </c>
      <c r="E84" s="6">
        <f t="shared" si="1"/>
        <v>2045.7900000000009</v>
      </c>
    </row>
    <row r="85" spans="1:5" x14ac:dyDescent="0.25">
      <c r="A85" s="4" t="s">
        <v>132</v>
      </c>
      <c r="B85" s="4" t="s">
        <v>133</v>
      </c>
      <c r="C85" s="5">
        <v>50372.81</v>
      </c>
      <c r="D85" s="5">
        <v>50159.21</v>
      </c>
      <c r="E85" s="6">
        <f t="shared" si="1"/>
        <v>213.59999999999854</v>
      </c>
    </row>
    <row r="86" spans="1:5" x14ac:dyDescent="0.25">
      <c r="A86" s="4" t="s">
        <v>134</v>
      </c>
      <c r="B86" s="4" t="s">
        <v>135</v>
      </c>
      <c r="C86" s="5">
        <v>2858.9</v>
      </c>
      <c r="D86" s="5">
        <v>2858.9</v>
      </c>
      <c r="E86" s="6">
        <f t="shared" si="1"/>
        <v>0</v>
      </c>
    </row>
    <row r="87" spans="1:5" x14ac:dyDescent="0.25">
      <c r="A87" s="4" t="s">
        <v>136</v>
      </c>
      <c r="B87" s="4" t="s">
        <v>137</v>
      </c>
      <c r="C87" s="5">
        <v>47232.9</v>
      </c>
      <c r="D87" s="5">
        <v>47225.31</v>
      </c>
      <c r="E87" s="6">
        <f t="shared" si="1"/>
        <v>7.5900000000037835</v>
      </c>
    </row>
    <row r="88" spans="1:5" s="1" customFormat="1" x14ac:dyDescent="0.25">
      <c r="A88" s="4" t="s">
        <v>138</v>
      </c>
      <c r="B88" s="4" t="s">
        <v>139</v>
      </c>
      <c r="C88" s="5">
        <v>281.01</v>
      </c>
      <c r="D88" s="5">
        <v>75</v>
      </c>
      <c r="E88" s="6">
        <f t="shared" si="1"/>
        <v>206.01</v>
      </c>
    </row>
    <row r="89" spans="1:5" s="1" customFormat="1" x14ac:dyDescent="0.25">
      <c r="A89" s="4" t="s">
        <v>140</v>
      </c>
      <c r="B89" s="4" t="s">
        <v>141</v>
      </c>
      <c r="C89" s="5">
        <v>7683.87</v>
      </c>
      <c r="D89" s="5">
        <v>7323.28</v>
      </c>
      <c r="E89" s="6">
        <f t="shared" si="1"/>
        <v>360.59000000000015</v>
      </c>
    </row>
    <row r="90" spans="1:5" x14ac:dyDescent="0.25">
      <c r="A90" s="4" t="s">
        <v>142</v>
      </c>
      <c r="B90" s="4" t="s">
        <v>143</v>
      </c>
      <c r="C90" s="5">
        <v>12.5</v>
      </c>
      <c r="D90" s="5">
        <v>12.5</v>
      </c>
      <c r="E90" s="6">
        <f t="shared" si="1"/>
        <v>0</v>
      </c>
    </row>
    <row r="91" spans="1:5" x14ac:dyDescent="0.25">
      <c r="A91" s="4" t="s">
        <v>144</v>
      </c>
      <c r="B91" s="4" t="s">
        <v>145</v>
      </c>
      <c r="C91" s="5">
        <v>6687.57</v>
      </c>
      <c r="D91" s="5">
        <v>6687.57</v>
      </c>
      <c r="E91" s="6">
        <f t="shared" si="1"/>
        <v>0</v>
      </c>
    </row>
    <row r="92" spans="1:5" x14ac:dyDescent="0.25">
      <c r="A92" s="4" t="s">
        <v>146</v>
      </c>
      <c r="B92" s="4" t="s">
        <v>147</v>
      </c>
      <c r="C92" s="5">
        <v>983.8</v>
      </c>
      <c r="D92" s="5">
        <v>623.21</v>
      </c>
      <c r="E92" s="6">
        <f t="shared" si="1"/>
        <v>360.58999999999992</v>
      </c>
    </row>
    <row r="93" spans="1:5" x14ac:dyDescent="0.25">
      <c r="A93" s="81" t="s">
        <v>175</v>
      </c>
      <c r="B93" s="81"/>
      <c r="C93" s="81"/>
      <c r="D93" s="81"/>
      <c r="E93" s="81"/>
    </row>
    <row r="94" spans="1:5" x14ac:dyDescent="0.25">
      <c r="A94" s="81" t="s">
        <v>391</v>
      </c>
      <c r="B94" s="81"/>
      <c r="C94" s="81"/>
      <c r="D94" s="81"/>
      <c r="E94" s="81"/>
    </row>
    <row r="95" spans="1:5" x14ac:dyDescent="0.25">
      <c r="A95" s="81" t="s">
        <v>416</v>
      </c>
      <c r="B95" s="81"/>
      <c r="C95" s="81"/>
      <c r="D95" s="81"/>
      <c r="E95" s="81"/>
    </row>
    <row r="96" spans="1:5" x14ac:dyDescent="0.25">
      <c r="A96" s="81" t="s">
        <v>176</v>
      </c>
      <c r="B96" s="81"/>
      <c r="C96" s="81"/>
      <c r="D96" s="81"/>
      <c r="E96" s="81"/>
    </row>
    <row r="97" spans="1:5" x14ac:dyDescent="0.25">
      <c r="A97" s="3" t="s">
        <v>177</v>
      </c>
      <c r="B97" s="2"/>
      <c r="C97" s="2"/>
      <c r="D97" s="2"/>
      <c r="E97" s="2"/>
    </row>
    <row r="98" spans="1:5" x14ac:dyDescent="0.25">
      <c r="A98" s="12" t="s">
        <v>148</v>
      </c>
      <c r="B98" s="12" t="s">
        <v>149</v>
      </c>
      <c r="C98" s="5">
        <v>3290602.85</v>
      </c>
      <c r="D98" s="5">
        <v>3290292.18</v>
      </c>
      <c r="E98" s="6">
        <f t="shared" ref="E98:E114" si="2">C98-D98</f>
        <v>310.66999999992549</v>
      </c>
    </row>
    <row r="99" spans="1:5" x14ac:dyDescent="0.25">
      <c r="A99" s="4" t="s">
        <v>150</v>
      </c>
      <c r="B99" s="4" t="s">
        <v>151</v>
      </c>
      <c r="C99" s="5">
        <v>3218844.92</v>
      </c>
      <c r="D99" s="5">
        <v>3218844.92</v>
      </c>
      <c r="E99" s="6">
        <f t="shared" si="2"/>
        <v>0</v>
      </c>
    </row>
    <row r="100" spans="1:5" x14ac:dyDescent="0.25">
      <c r="A100" s="4" t="s">
        <v>152</v>
      </c>
      <c r="B100" s="4" t="s">
        <v>151</v>
      </c>
      <c r="C100" s="5">
        <v>3218844.92</v>
      </c>
      <c r="D100" s="5">
        <v>3218844.92</v>
      </c>
      <c r="E100" s="6">
        <f t="shared" si="2"/>
        <v>0</v>
      </c>
    </row>
    <row r="101" spans="1:5" x14ac:dyDescent="0.25">
      <c r="A101" s="4" t="s">
        <v>153</v>
      </c>
      <c r="B101" s="4" t="s">
        <v>154</v>
      </c>
      <c r="C101" s="5">
        <v>71757.929999999993</v>
      </c>
      <c r="D101" s="5">
        <v>71447.259999999995</v>
      </c>
      <c r="E101" s="6">
        <f t="shared" si="2"/>
        <v>310.66999999999825</v>
      </c>
    </row>
    <row r="102" spans="1:5" x14ac:dyDescent="0.25">
      <c r="A102" s="4" t="s">
        <v>155</v>
      </c>
      <c r="B102" s="4" t="s">
        <v>156</v>
      </c>
      <c r="C102" s="5">
        <v>6100</v>
      </c>
      <c r="D102" s="5">
        <v>6100</v>
      </c>
      <c r="E102" s="6">
        <f t="shared" si="2"/>
        <v>0</v>
      </c>
    </row>
    <row r="103" spans="1:5" x14ac:dyDescent="0.25">
      <c r="A103" s="4" t="s">
        <v>157</v>
      </c>
      <c r="B103" s="4" t="s">
        <v>158</v>
      </c>
      <c r="C103" s="5">
        <v>65657.929999999993</v>
      </c>
      <c r="D103" s="5">
        <v>65347.26</v>
      </c>
      <c r="E103" s="6">
        <f t="shared" si="2"/>
        <v>310.66999999999098</v>
      </c>
    </row>
    <row r="104" spans="1:5" x14ac:dyDescent="0.25">
      <c r="A104" s="12" t="s">
        <v>159</v>
      </c>
      <c r="B104" s="12" t="s">
        <v>160</v>
      </c>
      <c r="C104" s="5">
        <v>137334.04</v>
      </c>
      <c r="D104" s="5">
        <v>136311.92000000001</v>
      </c>
      <c r="E104" s="6">
        <f t="shared" si="2"/>
        <v>1022.1199999999953</v>
      </c>
    </row>
    <row r="105" spans="1:5" x14ac:dyDescent="0.25">
      <c r="A105" s="4" t="s">
        <v>161</v>
      </c>
      <c r="B105" s="4" t="s">
        <v>162</v>
      </c>
      <c r="C105" s="5">
        <v>116204.04</v>
      </c>
      <c r="D105" s="5">
        <v>115912.27</v>
      </c>
      <c r="E105" s="6">
        <f t="shared" si="2"/>
        <v>291.76999999998952</v>
      </c>
    </row>
    <row r="106" spans="1:5" x14ac:dyDescent="0.25">
      <c r="A106" s="4" t="s">
        <v>163</v>
      </c>
      <c r="B106" s="4" t="s">
        <v>164</v>
      </c>
      <c r="C106" s="5">
        <v>12006.64</v>
      </c>
      <c r="D106" s="5">
        <v>12006.44</v>
      </c>
      <c r="E106" s="6">
        <f t="shared" si="2"/>
        <v>0.19999999999890861</v>
      </c>
    </row>
    <row r="107" spans="1:5" x14ac:dyDescent="0.25">
      <c r="A107" s="4" t="s">
        <v>165</v>
      </c>
      <c r="B107" s="4" t="s">
        <v>166</v>
      </c>
      <c r="C107" s="5">
        <v>13510.62</v>
      </c>
      <c r="D107" s="5">
        <v>13510.62</v>
      </c>
      <c r="E107" s="6">
        <f t="shared" si="2"/>
        <v>0</v>
      </c>
    </row>
    <row r="108" spans="1:5" x14ac:dyDescent="0.25">
      <c r="A108" s="4" t="s">
        <v>167</v>
      </c>
      <c r="B108" s="4" t="s">
        <v>168</v>
      </c>
      <c r="C108" s="5">
        <v>44022.52</v>
      </c>
      <c r="D108" s="5">
        <v>44022.52</v>
      </c>
      <c r="E108" s="6">
        <f t="shared" si="2"/>
        <v>0</v>
      </c>
    </row>
    <row r="109" spans="1:5" s="1" customFormat="1" x14ac:dyDescent="0.25">
      <c r="A109" s="15">
        <v>61105</v>
      </c>
      <c r="B109" s="4" t="s">
        <v>408</v>
      </c>
      <c r="C109" s="5">
        <v>39566.959999999999</v>
      </c>
      <c r="D109" s="5">
        <v>39566.959999999999</v>
      </c>
      <c r="E109" s="6">
        <f t="shared" ref="E109" si="3">C109-D109</f>
        <v>0</v>
      </c>
    </row>
    <row r="110" spans="1:5" s="1" customFormat="1" x14ac:dyDescent="0.25">
      <c r="A110" s="15">
        <v>61108</v>
      </c>
      <c r="B110" s="4" t="s">
        <v>398</v>
      </c>
      <c r="C110" s="5">
        <v>1990.61</v>
      </c>
      <c r="D110" s="5">
        <v>1699.04</v>
      </c>
      <c r="E110" s="6">
        <f t="shared" si="2"/>
        <v>291.56999999999994</v>
      </c>
    </row>
    <row r="111" spans="1:5" x14ac:dyDescent="0.25">
      <c r="A111" s="4" t="s">
        <v>392</v>
      </c>
      <c r="B111" s="4" t="s">
        <v>393</v>
      </c>
      <c r="C111" s="5">
        <v>151.93</v>
      </c>
      <c r="D111" s="5">
        <v>151.93</v>
      </c>
      <c r="E111" s="6">
        <f t="shared" si="2"/>
        <v>0</v>
      </c>
    </row>
    <row r="112" spans="1:5" x14ac:dyDescent="0.25">
      <c r="A112" s="4" t="s">
        <v>169</v>
      </c>
      <c r="B112" s="4" t="s">
        <v>170</v>
      </c>
      <c r="C112" s="5">
        <v>4954.76</v>
      </c>
      <c r="D112" s="5">
        <v>4954.76</v>
      </c>
      <c r="E112" s="6">
        <f t="shared" si="2"/>
        <v>0</v>
      </c>
    </row>
    <row r="113" spans="1:5" x14ac:dyDescent="0.25">
      <c r="A113" s="4" t="s">
        <v>171</v>
      </c>
      <c r="B113" s="4" t="s">
        <v>172</v>
      </c>
      <c r="C113" s="5">
        <v>21130</v>
      </c>
      <c r="D113" s="5">
        <v>20399.650000000001</v>
      </c>
      <c r="E113" s="6">
        <f t="shared" si="2"/>
        <v>730.34999999999854</v>
      </c>
    </row>
    <row r="114" spans="1:5" x14ac:dyDescent="0.25">
      <c r="A114" s="4" t="s">
        <v>173</v>
      </c>
      <c r="B114" s="4" t="s">
        <v>174</v>
      </c>
      <c r="C114" s="5">
        <v>21130</v>
      </c>
      <c r="D114" s="5">
        <v>20399.650000000001</v>
      </c>
      <c r="E114" s="6">
        <f t="shared" si="2"/>
        <v>730.34999999999854</v>
      </c>
    </row>
    <row r="115" spans="1:5" x14ac:dyDescent="0.25">
      <c r="A115" s="2"/>
      <c r="B115" s="8" t="s">
        <v>183</v>
      </c>
      <c r="C115" s="11">
        <f>C8+C31+C82+C98+C104</f>
        <v>7697825.0000000009</v>
      </c>
      <c r="D115" s="11">
        <f>D8+D31+D82+D98+D104</f>
        <v>7577499.46</v>
      </c>
      <c r="E115" s="11">
        <f>E8+E31+E82+E98+E104</f>
        <v>120325.53999999994</v>
      </c>
    </row>
    <row r="116" spans="1:5" x14ac:dyDescent="0.25">
      <c r="A116" s="1"/>
      <c r="B116" s="10" t="s">
        <v>184</v>
      </c>
      <c r="C116" s="9">
        <f t="shared" ref="C116:E117" si="4">C115</f>
        <v>7697825.0000000009</v>
      </c>
      <c r="D116" s="9">
        <f t="shared" si="4"/>
        <v>7577499.46</v>
      </c>
      <c r="E116" s="9">
        <f t="shared" si="4"/>
        <v>120325.53999999994</v>
      </c>
    </row>
    <row r="117" spans="1:5" x14ac:dyDescent="0.25">
      <c r="A117" s="1"/>
      <c r="B117" s="10" t="s">
        <v>185</v>
      </c>
      <c r="C117" s="9">
        <f t="shared" si="4"/>
        <v>7697825.0000000009</v>
      </c>
      <c r="D117" s="9">
        <f t="shared" si="4"/>
        <v>7577499.46</v>
      </c>
      <c r="E117" s="9">
        <f t="shared" si="4"/>
        <v>120325.53999999994</v>
      </c>
    </row>
    <row r="118" spans="1:5" x14ac:dyDescent="0.25">
      <c r="A118" s="62"/>
      <c r="B118" s="62"/>
      <c r="C118" s="60"/>
      <c r="D118" s="60"/>
      <c r="E118" s="61"/>
    </row>
    <row r="119" spans="1:5" s="1" customFormat="1" x14ac:dyDescent="0.25">
      <c r="A119" s="63"/>
      <c r="B119" s="62"/>
      <c r="C119" s="60"/>
      <c r="D119" s="60"/>
      <c r="E119" s="61"/>
    </row>
    <row r="120" spans="1:5" x14ac:dyDescent="0.25">
      <c r="A120" s="63"/>
      <c r="B120" s="62"/>
      <c r="C120" s="60"/>
      <c r="D120" s="60"/>
      <c r="E120" s="61"/>
    </row>
    <row r="121" spans="1:5" x14ac:dyDescent="0.25">
      <c r="A121" s="62"/>
      <c r="B121" s="62"/>
      <c r="C121" s="60"/>
      <c r="D121" s="60"/>
      <c r="E121" s="61"/>
    </row>
    <row r="122" spans="1:5" x14ac:dyDescent="0.25">
      <c r="A122" s="62"/>
      <c r="B122" s="62"/>
      <c r="C122" s="60"/>
      <c r="D122" s="60"/>
      <c r="E122" s="61"/>
    </row>
    <row r="123" spans="1:5" x14ac:dyDescent="0.25">
      <c r="A123" s="62"/>
      <c r="B123" s="62"/>
      <c r="C123" s="60"/>
      <c r="D123" s="60"/>
      <c r="E123" s="61"/>
    </row>
    <row r="124" spans="1:5" x14ac:dyDescent="0.25">
      <c r="A124" s="62"/>
      <c r="B124" s="62"/>
      <c r="C124" s="60"/>
      <c r="D124" s="60"/>
      <c r="E124" s="61"/>
    </row>
    <row r="125" spans="1:5" x14ac:dyDescent="0.25">
      <c r="A125" s="62"/>
      <c r="B125" s="62"/>
      <c r="C125" s="60"/>
      <c r="D125" s="60"/>
      <c r="E125" s="61"/>
    </row>
    <row r="126" spans="1:5" x14ac:dyDescent="0.25">
      <c r="A126" s="59"/>
      <c r="B126" s="64"/>
      <c r="C126" s="65"/>
      <c r="D126" s="65"/>
      <c r="E126" s="65"/>
    </row>
    <row r="127" spans="1:5" x14ac:dyDescent="0.25">
      <c r="A127" s="66"/>
      <c r="B127" s="67"/>
      <c r="C127" s="65"/>
      <c r="D127" s="65"/>
      <c r="E127" s="65"/>
    </row>
    <row r="128" spans="1:5" x14ac:dyDescent="0.25">
      <c r="A128" s="66"/>
      <c r="B128" s="67"/>
      <c r="C128" s="65"/>
      <c r="D128" s="65"/>
      <c r="E128" s="65"/>
    </row>
    <row r="129" spans="1:5" x14ac:dyDescent="0.25">
      <c r="A129" s="66"/>
      <c r="B129" s="66"/>
      <c r="C129" s="66"/>
      <c r="D129" s="66"/>
      <c r="E129" s="66"/>
    </row>
  </sheetData>
  <mergeCells count="12">
    <mergeCell ref="A94:E94"/>
    <mergeCell ref="A95:E95"/>
    <mergeCell ref="A96:E96"/>
    <mergeCell ref="A1:E1"/>
    <mergeCell ref="A2:E2"/>
    <mergeCell ref="A3:E3"/>
    <mergeCell ref="A4:E4"/>
    <mergeCell ref="A47:E47"/>
    <mergeCell ref="A48:E48"/>
    <mergeCell ref="A49:E49"/>
    <mergeCell ref="A50:E50"/>
    <mergeCell ref="A93:E93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16" workbookViewId="0">
      <selection activeCell="A3" sqref="A3:E3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</cols>
  <sheetData>
    <row r="1" spans="1:5" x14ac:dyDescent="0.25">
      <c r="A1" s="81" t="s">
        <v>175</v>
      </c>
      <c r="B1" s="81"/>
      <c r="C1" s="81"/>
      <c r="D1" s="81"/>
      <c r="E1" s="81"/>
    </row>
    <row r="2" spans="1:5" x14ac:dyDescent="0.25">
      <c r="A2" s="81" t="s">
        <v>396</v>
      </c>
      <c r="B2" s="81"/>
      <c r="C2" s="81"/>
      <c r="D2" s="81"/>
      <c r="E2" s="81"/>
    </row>
    <row r="3" spans="1:5" x14ac:dyDescent="0.25">
      <c r="A3" s="81" t="s">
        <v>410</v>
      </c>
      <c r="B3" s="81"/>
      <c r="C3" s="81"/>
      <c r="D3" s="81"/>
      <c r="E3" s="81"/>
    </row>
    <row r="4" spans="1:5" x14ac:dyDescent="0.25">
      <c r="A4" s="81" t="s">
        <v>176</v>
      </c>
      <c r="B4" s="81"/>
      <c r="C4" s="81"/>
      <c r="D4" s="81"/>
      <c r="E4" s="81"/>
    </row>
    <row r="5" spans="1:5" x14ac:dyDescent="0.25">
      <c r="A5" s="3" t="s">
        <v>177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3" t="s">
        <v>178</v>
      </c>
      <c r="B7" s="74" t="s">
        <v>179</v>
      </c>
      <c r="C7" s="75" t="s">
        <v>180</v>
      </c>
      <c r="D7" s="74" t="s">
        <v>181</v>
      </c>
      <c r="E7" s="76" t="s">
        <v>182</v>
      </c>
    </row>
    <row r="8" spans="1:5" x14ac:dyDescent="0.25">
      <c r="A8" s="19" t="s">
        <v>186</v>
      </c>
      <c r="B8" s="13" t="s">
        <v>187</v>
      </c>
      <c r="C8" s="69">
        <v>70573.55</v>
      </c>
      <c r="D8" s="69">
        <v>21935.58</v>
      </c>
      <c r="E8" s="69">
        <f>C8-D8</f>
        <v>48637.97</v>
      </c>
    </row>
    <row r="9" spans="1:5" x14ac:dyDescent="0.25">
      <c r="A9" s="15" t="s">
        <v>188</v>
      </c>
      <c r="B9" s="17" t="s">
        <v>189</v>
      </c>
      <c r="C9" s="70">
        <v>180</v>
      </c>
      <c r="D9" s="70">
        <v>0</v>
      </c>
      <c r="E9" s="70">
        <f t="shared" ref="E9:E25" si="0">C9-D9</f>
        <v>180</v>
      </c>
    </row>
    <row r="10" spans="1:5" x14ac:dyDescent="0.25">
      <c r="A10" s="15" t="s">
        <v>190</v>
      </c>
      <c r="B10" s="17" t="s">
        <v>191</v>
      </c>
      <c r="C10" s="70">
        <v>180</v>
      </c>
      <c r="D10" s="70">
        <v>0</v>
      </c>
      <c r="E10" s="70">
        <f t="shared" si="0"/>
        <v>180</v>
      </c>
    </row>
    <row r="11" spans="1:5" x14ac:dyDescent="0.25">
      <c r="A11" s="14" t="s">
        <v>192</v>
      </c>
      <c r="B11" s="16" t="s">
        <v>193</v>
      </c>
      <c r="C11" s="69">
        <v>70393.55</v>
      </c>
      <c r="D11" s="69">
        <v>21935.58</v>
      </c>
      <c r="E11" s="69">
        <f t="shared" si="0"/>
        <v>48457.97</v>
      </c>
    </row>
    <row r="12" spans="1:5" x14ac:dyDescent="0.25">
      <c r="A12" s="15" t="s">
        <v>194</v>
      </c>
      <c r="B12" s="17" t="s">
        <v>195</v>
      </c>
      <c r="C12" s="70">
        <v>70393.55</v>
      </c>
      <c r="D12" s="70">
        <v>21935.58</v>
      </c>
      <c r="E12" s="70">
        <f t="shared" si="0"/>
        <v>48457.97</v>
      </c>
    </row>
    <row r="13" spans="1:5" x14ac:dyDescent="0.25">
      <c r="A13" s="20" t="s">
        <v>196</v>
      </c>
      <c r="B13" s="21" t="s">
        <v>197</v>
      </c>
      <c r="C13" s="70">
        <v>1050</v>
      </c>
      <c r="D13" s="70">
        <v>3763</v>
      </c>
      <c r="E13" s="70">
        <f t="shared" si="0"/>
        <v>-2713</v>
      </c>
    </row>
    <row r="14" spans="1:5" x14ac:dyDescent="0.25">
      <c r="A14" s="14" t="s">
        <v>198</v>
      </c>
      <c r="B14" s="16" t="s">
        <v>199</v>
      </c>
      <c r="C14" s="69">
        <v>930</v>
      </c>
      <c r="D14" s="69">
        <v>3697.91</v>
      </c>
      <c r="E14" s="69">
        <f t="shared" si="0"/>
        <v>-2767.91</v>
      </c>
    </row>
    <row r="15" spans="1:5" x14ac:dyDescent="0.25">
      <c r="A15" s="15" t="s">
        <v>200</v>
      </c>
      <c r="B15" s="17" t="s">
        <v>201</v>
      </c>
      <c r="C15" s="70">
        <v>930</v>
      </c>
      <c r="D15" s="70">
        <v>3697.91</v>
      </c>
      <c r="E15" s="70">
        <f t="shared" si="0"/>
        <v>-2767.91</v>
      </c>
    </row>
    <row r="16" spans="1:5" x14ac:dyDescent="0.25">
      <c r="A16" s="15" t="s">
        <v>202</v>
      </c>
      <c r="B16" s="17" t="s">
        <v>203</v>
      </c>
      <c r="C16" s="70">
        <v>120</v>
      </c>
      <c r="D16" s="70">
        <v>0</v>
      </c>
      <c r="E16" s="70">
        <f t="shared" si="0"/>
        <v>120</v>
      </c>
    </row>
    <row r="17" spans="1:5" x14ac:dyDescent="0.25">
      <c r="A17" s="14" t="s">
        <v>204</v>
      </c>
      <c r="B17" s="16" t="s">
        <v>205</v>
      </c>
      <c r="C17" s="69">
        <v>120</v>
      </c>
      <c r="D17" s="69">
        <v>0</v>
      </c>
      <c r="E17" s="69">
        <f t="shared" si="0"/>
        <v>120</v>
      </c>
    </row>
    <row r="18" spans="1:5" s="1" customFormat="1" x14ac:dyDescent="0.25">
      <c r="A18" s="15" t="s">
        <v>206</v>
      </c>
      <c r="B18" s="17" t="s">
        <v>207</v>
      </c>
      <c r="C18" s="70">
        <v>0</v>
      </c>
      <c r="D18" s="70">
        <v>65.09</v>
      </c>
      <c r="E18" s="70">
        <f t="shared" si="0"/>
        <v>-65.09</v>
      </c>
    </row>
    <row r="19" spans="1:5" s="1" customFormat="1" x14ac:dyDescent="0.25">
      <c r="A19" s="15" t="s">
        <v>208</v>
      </c>
      <c r="B19" s="17" t="s">
        <v>209</v>
      </c>
      <c r="C19" s="70">
        <v>0</v>
      </c>
      <c r="D19" s="70">
        <v>65.09</v>
      </c>
      <c r="E19" s="70">
        <f t="shared" si="0"/>
        <v>-65.09</v>
      </c>
    </row>
    <row r="20" spans="1:5" x14ac:dyDescent="0.25">
      <c r="A20" s="19" t="s">
        <v>210</v>
      </c>
      <c r="B20" s="13" t="s">
        <v>211</v>
      </c>
      <c r="C20" s="69">
        <v>7609181.4500000002</v>
      </c>
      <c r="D20" s="69">
        <v>7491333.54</v>
      </c>
      <c r="E20" s="69">
        <f t="shared" si="0"/>
        <v>117847.91000000015</v>
      </c>
    </row>
    <row r="21" spans="1:5" x14ac:dyDescent="0.25">
      <c r="A21" s="15" t="s">
        <v>212</v>
      </c>
      <c r="B21" s="17" t="s">
        <v>213</v>
      </c>
      <c r="C21" s="70">
        <v>7609181.4500000002</v>
      </c>
      <c r="D21" s="69">
        <v>7491333.54</v>
      </c>
      <c r="E21" s="70">
        <f t="shared" si="0"/>
        <v>117847.91000000015</v>
      </c>
    </row>
    <row r="22" spans="1:5" x14ac:dyDescent="0.25">
      <c r="A22" s="15" t="s">
        <v>214</v>
      </c>
      <c r="B22" s="17" t="s">
        <v>215</v>
      </c>
      <c r="C22" s="70">
        <v>7609181.4500000002</v>
      </c>
      <c r="D22" s="69">
        <v>7491333.54</v>
      </c>
      <c r="E22" s="70">
        <f t="shared" si="0"/>
        <v>117847.91000000015</v>
      </c>
    </row>
    <row r="23" spans="1:5" x14ac:dyDescent="0.25">
      <c r="A23" s="19" t="s">
        <v>216</v>
      </c>
      <c r="B23" s="13" t="s">
        <v>217</v>
      </c>
      <c r="C23" s="69">
        <v>17020</v>
      </c>
      <c r="D23" s="72">
        <v>73414.570000000007</v>
      </c>
      <c r="E23" s="69">
        <f t="shared" si="0"/>
        <v>-56394.570000000007</v>
      </c>
    </row>
    <row r="24" spans="1:5" x14ac:dyDescent="0.25">
      <c r="A24" s="15" t="s">
        <v>218</v>
      </c>
      <c r="B24" s="17" t="s">
        <v>219</v>
      </c>
      <c r="C24" s="70">
        <v>17020</v>
      </c>
      <c r="D24" s="70">
        <v>73414.570000000007</v>
      </c>
      <c r="E24" s="70">
        <f t="shared" si="0"/>
        <v>-56394.570000000007</v>
      </c>
    </row>
    <row r="25" spans="1:5" x14ac:dyDescent="0.25">
      <c r="A25" s="15" t="s">
        <v>220</v>
      </c>
      <c r="B25" s="18" t="s">
        <v>201</v>
      </c>
      <c r="C25" s="70">
        <v>17020</v>
      </c>
      <c r="D25" s="70">
        <v>73414.570000000007</v>
      </c>
      <c r="E25" s="70">
        <f t="shared" si="0"/>
        <v>-56394.570000000007</v>
      </c>
    </row>
    <row r="26" spans="1:5" x14ac:dyDescent="0.25">
      <c r="A26" s="7"/>
      <c r="B26" s="8" t="s">
        <v>183</v>
      </c>
      <c r="C26" s="71">
        <f>C8+C13+C20+C23</f>
        <v>7697825</v>
      </c>
      <c r="D26" s="71">
        <f>D8+D13+D20+D23</f>
        <v>7590446.6900000004</v>
      </c>
      <c r="E26" s="71">
        <f>C26-D26</f>
        <v>107378.30999999959</v>
      </c>
    </row>
    <row r="27" spans="1:5" x14ac:dyDescent="0.25">
      <c r="A27" s="1"/>
      <c r="B27" s="10" t="s">
        <v>184</v>
      </c>
      <c r="C27" s="72">
        <f t="shared" ref="C27:E28" si="1">C26</f>
        <v>7697825</v>
      </c>
      <c r="D27" s="72">
        <f t="shared" si="1"/>
        <v>7590446.6900000004</v>
      </c>
      <c r="E27" s="72">
        <f t="shared" si="1"/>
        <v>107378.30999999959</v>
      </c>
    </row>
    <row r="28" spans="1:5" x14ac:dyDescent="0.25">
      <c r="A28" s="1"/>
      <c r="B28" s="10" t="s">
        <v>185</v>
      </c>
      <c r="C28" s="72">
        <f t="shared" si="1"/>
        <v>7697825</v>
      </c>
      <c r="D28" s="72">
        <f t="shared" si="1"/>
        <v>7590446.6900000004</v>
      </c>
      <c r="E28" s="72">
        <f t="shared" si="1"/>
        <v>107378.30999999959</v>
      </c>
    </row>
    <row r="29" spans="1:5" x14ac:dyDescent="0.25">
      <c r="A29" s="66"/>
      <c r="B29" s="67"/>
      <c r="C29" s="68"/>
      <c r="D29" s="68"/>
      <c r="E29" s="68"/>
    </row>
    <row r="30" spans="1:5" x14ac:dyDescent="0.25">
      <c r="A30" s="66"/>
      <c r="B30" s="67"/>
      <c r="C30" s="68"/>
      <c r="D30" s="68"/>
      <c r="E30" s="68"/>
    </row>
    <row r="31" spans="1:5" x14ac:dyDescent="0.25">
      <c r="A31" s="66"/>
      <c r="B31" s="66"/>
      <c r="C31" s="66"/>
      <c r="D31" s="66"/>
      <c r="E31" s="66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C7" sqref="C7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233</v>
      </c>
      <c r="B1" s="81"/>
      <c r="C1" s="81"/>
      <c r="D1" s="81"/>
      <c r="E1" s="81"/>
      <c r="F1" s="81"/>
    </row>
    <row r="2" spans="1:6" x14ac:dyDescent="0.25">
      <c r="A2" s="81" t="s">
        <v>232</v>
      </c>
      <c r="B2" s="81"/>
      <c r="C2" s="81"/>
      <c r="D2" s="81"/>
      <c r="E2" s="81"/>
      <c r="F2" s="81"/>
    </row>
    <row r="3" spans="1:6" x14ac:dyDescent="0.25">
      <c r="A3" s="81" t="s">
        <v>412</v>
      </c>
      <c r="B3" s="81"/>
      <c r="C3" s="81"/>
      <c r="D3" s="81"/>
      <c r="E3" s="81"/>
      <c r="F3" s="81"/>
    </row>
    <row r="4" spans="1:6" x14ac:dyDescent="0.25">
      <c r="A4" s="81" t="s">
        <v>176</v>
      </c>
      <c r="B4" s="81"/>
      <c r="C4" s="81"/>
      <c r="D4" s="81"/>
      <c r="E4" s="81"/>
      <c r="F4" s="81"/>
    </row>
    <row r="5" spans="1:6" x14ac:dyDescent="0.25">
      <c r="A5" s="3" t="s">
        <v>177</v>
      </c>
      <c r="B5" s="3"/>
      <c r="C5" s="2"/>
      <c r="D5" s="2"/>
      <c r="E5" s="2"/>
      <c r="F5" s="2"/>
    </row>
    <row r="7" spans="1:6" s="1" customFormat="1" x14ac:dyDescent="0.25">
      <c r="A7" s="23" t="s">
        <v>222</v>
      </c>
      <c r="B7" s="34"/>
      <c r="C7" s="23" t="s">
        <v>223</v>
      </c>
      <c r="D7" s="34"/>
      <c r="E7" s="23" t="s">
        <v>224</v>
      </c>
    </row>
    <row r="8" spans="1:6" s="37" customFormat="1" ht="7.5" customHeight="1" x14ac:dyDescent="0.25">
      <c r="A8" s="34"/>
      <c r="B8" s="34"/>
      <c r="C8" s="34"/>
      <c r="D8" s="34"/>
      <c r="E8" s="34"/>
    </row>
    <row r="9" spans="1:6" x14ac:dyDescent="0.25">
      <c r="A9" s="77" t="s">
        <v>221</v>
      </c>
      <c r="B9" s="78"/>
      <c r="C9" s="43">
        <v>2218230.6</v>
      </c>
      <c r="D9" s="29"/>
      <c r="E9" s="39">
        <v>0</v>
      </c>
      <c r="F9" s="22"/>
    </row>
    <row r="10" spans="1:6" x14ac:dyDescent="0.25">
      <c r="A10" s="18" t="s">
        <v>221</v>
      </c>
      <c r="B10" s="79"/>
      <c r="C10" s="5">
        <v>2218230.6</v>
      </c>
      <c r="D10" s="29"/>
      <c r="E10" s="25">
        <v>0</v>
      </c>
      <c r="F10" s="22"/>
    </row>
    <row r="11" spans="1:6" x14ac:dyDescent="0.25">
      <c r="A11" s="24" t="s">
        <v>225</v>
      </c>
      <c r="B11" s="28"/>
      <c r="C11" s="43">
        <v>-244508.98</v>
      </c>
      <c r="D11" s="29"/>
      <c r="E11" s="39">
        <v>0</v>
      </c>
      <c r="F11" s="22"/>
    </row>
    <row r="12" spans="1:6" x14ac:dyDescent="0.25">
      <c r="A12" s="17" t="s">
        <v>228</v>
      </c>
      <c r="B12" s="32"/>
      <c r="C12" s="26">
        <v>11666880.9</v>
      </c>
      <c r="D12" s="33"/>
      <c r="E12" s="25">
        <v>0</v>
      </c>
      <c r="F12" s="22"/>
    </row>
    <row r="13" spans="1:6" x14ac:dyDescent="0.25">
      <c r="A13" s="26" t="s">
        <v>229</v>
      </c>
      <c r="B13" s="33"/>
      <c r="C13" s="5">
        <v>11911389.880000001</v>
      </c>
      <c r="D13" s="29"/>
      <c r="E13" s="25">
        <v>0</v>
      </c>
      <c r="F13" s="22"/>
    </row>
    <row r="14" spans="1:6" s="1" customFormat="1" x14ac:dyDescent="0.25">
      <c r="A14" s="24" t="s">
        <v>399</v>
      </c>
      <c r="B14" s="28"/>
      <c r="C14" s="43">
        <v>-1142.8599999999999</v>
      </c>
      <c r="D14" s="29"/>
      <c r="E14" s="39">
        <v>0</v>
      </c>
      <c r="F14" s="22"/>
    </row>
    <row r="15" spans="1:6" s="1" customFormat="1" x14ac:dyDescent="0.25">
      <c r="A15" s="27" t="s">
        <v>400</v>
      </c>
      <c r="B15" s="36"/>
      <c r="C15" s="27">
        <v>1142.8599999999999</v>
      </c>
      <c r="D15" s="36"/>
      <c r="E15" s="25">
        <v>0</v>
      </c>
      <c r="F15" s="22"/>
    </row>
    <row r="16" spans="1:6" x14ac:dyDescent="0.25">
      <c r="A16" s="24" t="s">
        <v>226</v>
      </c>
      <c r="B16" s="28"/>
      <c r="C16" s="43">
        <v>-229697.21</v>
      </c>
      <c r="D16" s="29"/>
      <c r="E16" s="39">
        <v>0</v>
      </c>
      <c r="F16" s="22"/>
    </row>
    <row r="17" spans="1:5" x14ac:dyDescent="0.25">
      <c r="A17" s="27" t="s">
        <v>230</v>
      </c>
      <c r="B17" s="36"/>
      <c r="C17" s="27">
        <v>1452426.93</v>
      </c>
      <c r="D17" s="36"/>
      <c r="E17" s="25">
        <v>0</v>
      </c>
    </row>
    <row r="18" spans="1:5" x14ac:dyDescent="0.25">
      <c r="A18" s="5" t="s">
        <v>231</v>
      </c>
      <c r="B18" s="29"/>
      <c r="C18" s="27">
        <v>1682124.14</v>
      </c>
      <c r="D18" s="36"/>
      <c r="E18" s="25">
        <v>0</v>
      </c>
    </row>
    <row r="19" spans="1:5" s="1" customFormat="1" ht="8.25" customHeight="1" x14ac:dyDescent="0.25">
      <c r="A19" s="5"/>
      <c r="B19" s="29"/>
      <c r="C19" s="27"/>
      <c r="D19" s="36"/>
      <c r="E19" s="25"/>
    </row>
    <row r="20" spans="1:5" x14ac:dyDescent="0.25">
      <c r="A20" s="23" t="s">
        <v>227</v>
      </c>
      <c r="B20" s="34"/>
      <c r="C20" s="43">
        <v>1742881.55</v>
      </c>
      <c r="D20" s="29"/>
      <c r="E20" s="39">
        <v>0</v>
      </c>
    </row>
    <row r="21" spans="1:5" x14ac:dyDescent="0.25">
      <c r="C21" s="5"/>
      <c r="D21" s="5"/>
      <c r="E21" s="25"/>
    </row>
    <row r="22" spans="1:5" x14ac:dyDescent="0.25">
      <c r="C22" s="5"/>
      <c r="D22" s="5"/>
      <c r="E22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selection activeCell="H25" sqref="H25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233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232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413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176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177</v>
      </c>
      <c r="B5" s="3"/>
      <c r="C5" s="2"/>
      <c r="D5" s="2"/>
      <c r="E5" s="2"/>
      <c r="F5" s="2"/>
      <c r="G5" s="2"/>
    </row>
    <row r="7" spans="1:10" x14ac:dyDescent="0.25">
      <c r="A7" s="23" t="s">
        <v>234</v>
      </c>
      <c r="B7" s="34"/>
      <c r="C7" s="23" t="s">
        <v>223</v>
      </c>
      <c r="D7" s="34"/>
      <c r="E7" s="23" t="s">
        <v>224</v>
      </c>
      <c r="F7" s="34"/>
      <c r="G7" s="23" t="s">
        <v>235</v>
      </c>
      <c r="H7" s="23" t="s">
        <v>223</v>
      </c>
      <c r="I7" s="34"/>
      <c r="J7" s="23" t="s">
        <v>224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236</v>
      </c>
      <c r="B9" s="24"/>
      <c r="C9" s="40">
        <v>11666880.9</v>
      </c>
      <c r="D9" s="41"/>
      <c r="E9" s="39">
        <v>0</v>
      </c>
      <c r="F9" s="25"/>
      <c r="G9" s="24" t="s">
        <v>236</v>
      </c>
      <c r="H9" s="40">
        <v>11911389.880000001</v>
      </c>
      <c r="I9" s="41"/>
      <c r="J9" s="39">
        <v>0</v>
      </c>
    </row>
    <row r="10" spans="1:10" x14ac:dyDescent="0.25">
      <c r="A10" s="31" t="s">
        <v>237</v>
      </c>
      <c r="B10" s="31"/>
      <c r="C10" s="38">
        <v>249714.41</v>
      </c>
      <c r="D10" s="38"/>
      <c r="E10" s="25">
        <v>0</v>
      </c>
      <c r="F10" s="25"/>
      <c r="G10" s="31" t="s">
        <v>243</v>
      </c>
      <c r="H10" s="38">
        <v>5081530.17</v>
      </c>
      <c r="I10" s="38"/>
      <c r="J10" s="25">
        <v>0</v>
      </c>
    </row>
    <row r="11" spans="1:10" x14ac:dyDescent="0.25">
      <c r="A11" s="31" t="s">
        <v>238</v>
      </c>
      <c r="B11" s="31"/>
      <c r="C11" s="38">
        <v>86859.22</v>
      </c>
      <c r="D11" s="38"/>
      <c r="E11" s="25">
        <v>0</v>
      </c>
      <c r="F11" s="25"/>
      <c r="G11" s="31" t="s">
        <v>244</v>
      </c>
      <c r="H11" s="38">
        <v>12979749.43</v>
      </c>
      <c r="I11" s="38"/>
      <c r="J11" s="25">
        <v>0</v>
      </c>
    </row>
    <row r="12" spans="1:10" x14ac:dyDescent="0.25">
      <c r="A12" s="31" t="s">
        <v>239</v>
      </c>
      <c r="B12" s="31"/>
      <c r="C12" s="38">
        <v>9850272.9199999999</v>
      </c>
      <c r="D12" s="38"/>
      <c r="E12" s="25">
        <v>0</v>
      </c>
      <c r="F12" s="25"/>
      <c r="G12" s="31" t="s">
        <v>245</v>
      </c>
      <c r="H12" s="38">
        <v>65538.17</v>
      </c>
      <c r="I12" s="38"/>
      <c r="J12" s="25">
        <v>0</v>
      </c>
    </row>
    <row r="13" spans="1:10" x14ac:dyDescent="0.25">
      <c r="A13" s="31" t="s">
        <v>240</v>
      </c>
      <c r="B13" s="31"/>
      <c r="C13" s="38">
        <v>421496.13</v>
      </c>
      <c r="D13" s="38"/>
      <c r="E13" s="25">
        <v>0</v>
      </c>
      <c r="F13" s="25"/>
      <c r="G13" s="31" t="s">
        <v>246</v>
      </c>
      <c r="H13" s="38">
        <v>3266870.85</v>
      </c>
      <c r="I13" s="38"/>
      <c r="J13" s="25">
        <v>0</v>
      </c>
    </row>
    <row r="14" spans="1:10" x14ac:dyDescent="0.25">
      <c r="A14" s="31" t="s">
        <v>414</v>
      </c>
      <c r="B14" s="31"/>
      <c r="C14" s="38">
        <v>1402.19</v>
      </c>
      <c r="D14" s="38"/>
      <c r="E14" s="25">
        <v>0</v>
      </c>
      <c r="F14" s="25"/>
      <c r="G14" s="31" t="s">
        <v>248</v>
      </c>
      <c r="H14" s="38">
        <v>39868.17</v>
      </c>
      <c r="I14" s="38"/>
      <c r="J14" s="25">
        <v>0</v>
      </c>
    </row>
    <row r="15" spans="1:10" x14ac:dyDescent="0.25">
      <c r="A15" s="31" t="s">
        <v>241</v>
      </c>
      <c r="B15" s="31"/>
      <c r="C15" s="38">
        <v>241199.04</v>
      </c>
      <c r="D15" s="38"/>
      <c r="E15" s="25">
        <v>0</v>
      </c>
      <c r="F15" s="25"/>
      <c r="G15" s="31" t="s">
        <v>402</v>
      </c>
      <c r="H15" s="38">
        <v>500000</v>
      </c>
      <c r="I15" s="38"/>
      <c r="J15" s="25">
        <v>0</v>
      </c>
    </row>
    <row r="16" spans="1:10" x14ac:dyDescent="0.25">
      <c r="A16" s="31" t="s">
        <v>242</v>
      </c>
      <c r="B16" s="31"/>
      <c r="C16" s="38">
        <v>815936.99</v>
      </c>
      <c r="D16" s="38"/>
      <c r="E16" s="25">
        <v>0</v>
      </c>
      <c r="F16" s="25"/>
      <c r="G16" s="31" t="s">
        <v>247</v>
      </c>
      <c r="H16" s="38">
        <v>332398.08000000002</v>
      </c>
      <c r="I16" s="38"/>
      <c r="J16" s="25">
        <v>0</v>
      </c>
    </row>
    <row r="17" spans="1:10" x14ac:dyDescent="0.25">
      <c r="A17" s="24" t="s">
        <v>250</v>
      </c>
      <c r="B17" s="28"/>
      <c r="C17" s="40">
        <v>1452426.93</v>
      </c>
      <c r="D17" s="38"/>
      <c r="E17" s="25">
        <v>0</v>
      </c>
      <c r="F17" s="25"/>
      <c r="G17" s="31" t="s">
        <v>249</v>
      </c>
      <c r="H17" s="38">
        <v>927235.01</v>
      </c>
      <c r="I17" s="38"/>
      <c r="J17" s="25">
        <v>0</v>
      </c>
    </row>
    <row r="18" spans="1:10" x14ac:dyDescent="0.25">
      <c r="A18" s="28" t="s">
        <v>251</v>
      </c>
      <c r="B18" s="28"/>
      <c r="C18" s="38">
        <v>443058.68</v>
      </c>
      <c r="D18" s="38"/>
      <c r="E18" s="25">
        <v>0</v>
      </c>
      <c r="F18" s="25"/>
      <c r="G18" s="24" t="s">
        <v>403</v>
      </c>
      <c r="H18" s="40">
        <v>1142.8599999999999</v>
      </c>
      <c r="I18" s="41"/>
      <c r="J18" s="39">
        <v>0</v>
      </c>
    </row>
    <row r="19" spans="1:10" x14ac:dyDescent="0.25">
      <c r="A19" s="32" t="s">
        <v>252</v>
      </c>
      <c r="B19" s="32"/>
      <c r="C19" s="38">
        <v>986551.25</v>
      </c>
      <c r="D19" s="38"/>
      <c r="E19" s="25"/>
      <c r="F19" s="25"/>
      <c r="G19" s="31" t="s">
        <v>404</v>
      </c>
      <c r="H19" s="38">
        <v>1142.8599999999999</v>
      </c>
      <c r="I19" s="38"/>
      <c r="J19" s="25"/>
    </row>
    <row r="20" spans="1:10" x14ac:dyDescent="0.25">
      <c r="A20" s="80" t="s">
        <v>253</v>
      </c>
      <c r="B20" s="33"/>
      <c r="C20" s="38">
        <v>22770.89</v>
      </c>
      <c r="D20" s="38"/>
      <c r="E20" s="25"/>
      <c r="F20" s="25"/>
      <c r="G20" s="24" t="s">
        <v>250</v>
      </c>
      <c r="H20" s="40">
        <v>1682124.14</v>
      </c>
      <c r="I20" s="41"/>
      <c r="J20" s="39">
        <v>0</v>
      </c>
    </row>
    <row r="21" spans="1:10" x14ac:dyDescent="0.25">
      <c r="A21" s="35" t="s">
        <v>254</v>
      </c>
      <c r="B21" s="34"/>
      <c r="C21" s="38">
        <v>20.05</v>
      </c>
      <c r="D21" s="38"/>
      <c r="E21" s="39">
        <v>0</v>
      </c>
      <c r="F21" s="30"/>
      <c r="G21" s="28" t="s">
        <v>251</v>
      </c>
      <c r="H21" s="38">
        <v>443587.08</v>
      </c>
      <c r="I21" s="38"/>
      <c r="J21" s="25">
        <v>0</v>
      </c>
    </row>
    <row r="22" spans="1:10" ht="15" customHeight="1" x14ac:dyDescent="0.25">
      <c r="A22" s="35" t="s">
        <v>255</v>
      </c>
      <c r="B22" s="35"/>
      <c r="C22" s="38">
        <v>26.06</v>
      </c>
      <c r="D22" s="38"/>
      <c r="E22" s="30">
        <v>0</v>
      </c>
      <c r="F22" s="30"/>
      <c r="G22" s="32" t="s">
        <v>252</v>
      </c>
      <c r="H22" s="38">
        <v>989291.06</v>
      </c>
      <c r="I22" s="38"/>
      <c r="J22" s="25">
        <v>0</v>
      </c>
    </row>
    <row r="23" spans="1:10" x14ac:dyDescent="0.25">
      <c r="A23" s="24" t="s">
        <v>401</v>
      </c>
      <c r="B23" s="42"/>
      <c r="C23" s="42">
        <v>475349.05</v>
      </c>
      <c r="D23" s="38"/>
      <c r="E23" s="30">
        <v>0</v>
      </c>
      <c r="F23" s="30"/>
      <c r="G23" s="33" t="s">
        <v>253</v>
      </c>
      <c r="H23" s="38">
        <v>249199.89</v>
      </c>
      <c r="I23" s="38"/>
      <c r="J23" s="25">
        <v>0</v>
      </c>
    </row>
    <row r="24" spans="1:10" x14ac:dyDescent="0.25">
      <c r="A24" s="43" t="s">
        <v>257</v>
      </c>
      <c r="B24" s="43"/>
      <c r="C24" s="40">
        <v>13594656.880000001</v>
      </c>
      <c r="D24" s="38"/>
      <c r="E24" s="30">
        <v>0</v>
      </c>
      <c r="F24" s="30"/>
      <c r="G24" s="35" t="s">
        <v>254</v>
      </c>
      <c r="H24" s="38">
        <v>20.05</v>
      </c>
      <c r="I24" s="38"/>
      <c r="J24" s="25">
        <v>0</v>
      </c>
    </row>
    <row r="25" spans="1:10" x14ac:dyDescent="0.25">
      <c r="D25" s="38"/>
      <c r="E25" s="30">
        <v>0</v>
      </c>
      <c r="F25" s="30"/>
      <c r="G25" s="35" t="s">
        <v>255</v>
      </c>
      <c r="H25" s="38">
        <v>26.06</v>
      </c>
      <c r="I25" s="38"/>
      <c r="J25" s="25">
        <v>0</v>
      </c>
    </row>
    <row r="26" spans="1:10" x14ac:dyDescent="0.25">
      <c r="D26" s="46"/>
      <c r="E26" s="44">
        <v>0</v>
      </c>
      <c r="F26" s="30"/>
    </row>
    <row r="27" spans="1:10" x14ac:dyDescent="0.25">
      <c r="D27" s="29"/>
      <c r="E27" s="44">
        <v>0</v>
      </c>
      <c r="F27" s="45"/>
      <c r="G27" s="24" t="s">
        <v>256</v>
      </c>
      <c r="H27" s="40">
        <v>11594656.880000001</v>
      </c>
      <c r="I27" s="41"/>
      <c r="J27" s="44">
        <v>0</v>
      </c>
    </row>
    <row r="28" spans="1:10" ht="12.75" customHeight="1" x14ac:dyDescent="0.25">
      <c r="A28" s="34"/>
      <c r="B28" s="34"/>
      <c r="C28" s="29"/>
      <c r="D28" s="29"/>
      <c r="E28" s="30"/>
      <c r="F28" s="30"/>
    </row>
    <row r="29" spans="1:10" x14ac:dyDescent="0.25">
      <c r="A29" s="37"/>
      <c r="B29" s="37"/>
      <c r="C29" s="37"/>
      <c r="D29" s="37"/>
      <c r="E29" s="37"/>
      <c r="F29" s="37"/>
    </row>
    <row r="30" spans="1:10" ht="7.5" customHeight="1" x14ac:dyDescent="0.25">
      <c r="A30" s="37"/>
      <c r="B30" s="37"/>
      <c r="C30" s="37"/>
      <c r="D30" s="37"/>
      <c r="E30" s="37"/>
      <c r="F30" s="37"/>
    </row>
    <row r="31" spans="1:10" x14ac:dyDescent="0.25">
      <c r="A31" s="37"/>
      <c r="B31" s="37"/>
      <c r="C31" s="37"/>
      <c r="D31" s="37"/>
      <c r="E31" s="37"/>
      <c r="F31" s="37"/>
    </row>
    <row r="32" spans="1:10" x14ac:dyDescent="0.25">
      <c r="A32" s="37"/>
      <c r="B32" s="37"/>
      <c r="C32" s="37"/>
      <c r="D32" s="37"/>
      <c r="E32" s="37"/>
      <c r="F32" s="37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workbookViewId="0">
      <selection activeCell="I32" sqref="I32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233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258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412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176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177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259</v>
      </c>
      <c r="B7" s="3"/>
      <c r="C7" s="23" t="s">
        <v>223</v>
      </c>
      <c r="D7" s="3"/>
      <c r="E7" s="23" t="s">
        <v>224</v>
      </c>
      <c r="F7" s="3"/>
      <c r="G7" s="23" t="s">
        <v>333</v>
      </c>
      <c r="H7" s="3"/>
      <c r="I7" s="23" t="s">
        <v>223</v>
      </c>
      <c r="J7" s="3"/>
      <c r="K7" s="23" t="s">
        <v>224</v>
      </c>
      <c r="L7" s="2"/>
    </row>
    <row r="8" spans="1:12" x14ac:dyDescent="0.25">
      <c r="A8" s="3" t="s">
        <v>260</v>
      </c>
      <c r="B8" s="2"/>
      <c r="C8" s="52">
        <v>36209853.68</v>
      </c>
      <c r="D8" s="2"/>
      <c r="E8" s="54">
        <v>0</v>
      </c>
      <c r="F8" s="2"/>
      <c r="G8" s="3" t="s">
        <v>290</v>
      </c>
      <c r="H8" s="2"/>
      <c r="I8" s="52">
        <v>33398063.559999999</v>
      </c>
      <c r="J8" s="2"/>
      <c r="K8" s="55">
        <v>0</v>
      </c>
      <c r="L8" s="2"/>
    </row>
    <row r="9" spans="1:12" x14ac:dyDescent="0.25">
      <c r="A9" s="2" t="s">
        <v>261</v>
      </c>
      <c r="B9" s="2"/>
      <c r="C9" s="51">
        <v>570310.31999999995</v>
      </c>
      <c r="D9" s="2"/>
      <c r="E9" s="54">
        <v>0</v>
      </c>
      <c r="F9" s="2"/>
      <c r="G9" s="2" t="s">
        <v>291</v>
      </c>
      <c r="H9" s="2"/>
      <c r="I9" s="51">
        <v>13263204.890000001</v>
      </c>
      <c r="J9" s="2"/>
      <c r="K9" s="54">
        <v>0</v>
      </c>
      <c r="L9" s="2"/>
    </row>
    <row r="10" spans="1:12" x14ac:dyDescent="0.25">
      <c r="A10" s="2" t="s">
        <v>262</v>
      </c>
      <c r="B10" s="2"/>
      <c r="C10" s="51">
        <v>26187860.309999999</v>
      </c>
      <c r="D10" s="2"/>
      <c r="E10" s="54">
        <v>0</v>
      </c>
      <c r="F10" s="2"/>
      <c r="G10" s="2" t="s">
        <v>292</v>
      </c>
      <c r="H10" s="2"/>
      <c r="I10" s="51">
        <v>20108860.77</v>
      </c>
      <c r="J10" s="2"/>
      <c r="K10" s="54">
        <v>0</v>
      </c>
      <c r="L10" s="2"/>
    </row>
    <row r="11" spans="1:12" x14ac:dyDescent="0.25">
      <c r="A11" s="2" t="s">
        <v>263</v>
      </c>
      <c r="B11" s="2"/>
      <c r="C11" s="51">
        <v>2492531.63</v>
      </c>
      <c r="D11" s="2"/>
      <c r="E11" s="54">
        <v>0</v>
      </c>
      <c r="F11" s="2"/>
      <c r="G11" s="2" t="s">
        <v>293</v>
      </c>
      <c r="H11" s="2"/>
      <c r="I11" s="51">
        <v>25997.9</v>
      </c>
      <c r="J11" s="2"/>
      <c r="K11" s="54">
        <v>0</v>
      </c>
      <c r="L11" s="2"/>
    </row>
    <row r="12" spans="1:12" x14ac:dyDescent="0.25">
      <c r="A12" s="2" t="s">
        <v>264</v>
      </c>
      <c r="B12" s="2"/>
      <c r="C12" s="51">
        <v>1893286.97</v>
      </c>
      <c r="D12" s="2"/>
      <c r="E12" s="54">
        <v>0</v>
      </c>
      <c r="F12" s="2"/>
      <c r="G12" s="3" t="s">
        <v>294</v>
      </c>
      <c r="H12" s="2"/>
      <c r="I12" s="52">
        <v>22564870.800000001</v>
      </c>
      <c r="J12" s="2"/>
      <c r="K12" s="55">
        <v>0</v>
      </c>
      <c r="L12" s="2"/>
    </row>
    <row r="13" spans="1:12" x14ac:dyDescent="0.25">
      <c r="A13" s="2" t="s">
        <v>265</v>
      </c>
      <c r="B13" s="2"/>
      <c r="C13" s="51">
        <v>1341209.93</v>
      </c>
      <c r="D13" s="2"/>
      <c r="E13" s="54">
        <v>0</v>
      </c>
      <c r="F13" s="2"/>
      <c r="G13" s="2" t="s">
        <v>295</v>
      </c>
      <c r="H13" s="2"/>
      <c r="I13" s="51">
        <v>18559031.199999999</v>
      </c>
      <c r="J13" s="2"/>
      <c r="K13" s="54">
        <v>0</v>
      </c>
      <c r="L13" s="2"/>
    </row>
    <row r="14" spans="1:12" x14ac:dyDescent="0.25">
      <c r="A14" s="2" t="s">
        <v>35</v>
      </c>
      <c r="B14" s="2"/>
      <c r="C14" s="51">
        <v>1387532.68</v>
      </c>
      <c r="D14" s="2"/>
      <c r="E14" s="54">
        <v>0</v>
      </c>
      <c r="F14" s="2"/>
      <c r="G14" s="2" t="s">
        <v>296</v>
      </c>
      <c r="H14" s="2"/>
      <c r="I14" s="51">
        <v>4005839.6</v>
      </c>
      <c r="J14" s="2"/>
      <c r="K14" s="54">
        <v>0</v>
      </c>
      <c r="L14" s="2"/>
    </row>
    <row r="15" spans="1:12" x14ac:dyDescent="0.25">
      <c r="A15" s="2" t="s">
        <v>266</v>
      </c>
      <c r="B15" s="2"/>
      <c r="C15" s="51">
        <v>780585.47</v>
      </c>
      <c r="D15" s="2"/>
      <c r="E15" s="54">
        <v>0</v>
      </c>
      <c r="F15" s="2"/>
      <c r="G15" s="3" t="s">
        <v>297</v>
      </c>
      <c r="H15" s="2"/>
      <c r="I15" s="52">
        <v>130823775.98</v>
      </c>
      <c r="J15" s="2"/>
      <c r="K15" s="54">
        <v>0</v>
      </c>
      <c r="L15" s="2"/>
    </row>
    <row r="16" spans="1:12" x14ac:dyDescent="0.25">
      <c r="A16" s="3" t="s">
        <v>267</v>
      </c>
      <c r="B16" s="3"/>
      <c r="C16" s="52">
        <v>11186424.57</v>
      </c>
      <c r="D16" s="3"/>
      <c r="E16" s="55">
        <v>0</v>
      </c>
      <c r="F16" s="2"/>
      <c r="G16" s="2" t="s">
        <v>298</v>
      </c>
      <c r="H16" s="2"/>
      <c r="I16" s="51">
        <v>130823775.98</v>
      </c>
      <c r="J16" s="2"/>
      <c r="K16" s="54">
        <v>0</v>
      </c>
      <c r="L16" s="2"/>
    </row>
    <row r="17" spans="1:12" x14ac:dyDescent="0.25">
      <c r="A17" s="2" t="s">
        <v>268</v>
      </c>
      <c r="B17" s="2"/>
      <c r="C17" s="51">
        <v>274252.21000000002</v>
      </c>
      <c r="D17" s="2"/>
      <c r="E17" s="54">
        <v>0</v>
      </c>
      <c r="F17" s="2"/>
      <c r="G17" s="3" t="s">
        <v>299</v>
      </c>
      <c r="H17" s="2"/>
      <c r="I17" s="52">
        <v>6287784.7199999997</v>
      </c>
      <c r="J17" s="2"/>
      <c r="K17" s="55">
        <v>0</v>
      </c>
      <c r="L17" s="2"/>
    </row>
    <row r="18" spans="1:12" x14ac:dyDescent="0.25">
      <c r="A18" s="2" t="s">
        <v>51</v>
      </c>
      <c r="B18" s="2"/>
      <c r="C18" s="51">
        <v>74299.399999999994</v>
      </c>
      <c r="D18" s="2"/>
      <c r="E18" s="54">
        <v>0</v>
      </c>
      <c r="F18" s="2"/>
      <c r="G18" s="2" t="s">
        <v>300</v>
      </c>
      <c r="H18" s="2"/>
      <c r="I18" s="51">
        <v>223858.34</v>
      </c>
      <c r="J18" s="2"/>
      <c r="K18" s="54">
        <v>0</v>
      </c>
      <c r="L18" s="2"/>
    </row>
    <row r="19" spans="1:12" x14ac:dyDescent="0.25">
      <c r="A19" s="2" t="s">
        <v>269</v>
      </c>
      <c r="B19" s="2"/>
      <c r="C19" s="51">
        <v>83770.710000000006</v>
      </c>
      <c r="D19" s="2"/>
      <c r="E19" s="54">
        <v>0</v>
      </c>
      <c r="F19" s="2"/>
      <c r="G19" s="2" t="s">
        <v>301</v>
      </c>
      <c r="H19" s="2"/>
      <c r="I19" s="51">
        <v>405402.4</v>
      </c>
      <c r="J19" s="2"/>
      <c r="K19" s="54">
        <v>0</v>
      </c>
      <c r="L19" s="2"/>
    </row>
    <row r="20" spans="1:12" x14ac:dyDescent="0.25">
      <c r="A20" s="2" t="s">
        <v>55</v>
      </c>
      <c r="B20" s="2"/>
      <c r="C20" s="51">
        <v>76803.240000000005</v>
      </c>
      <c r="D20" s="2"/>
      <c r="E20" s="54">
        <v>0</v>
      </c>
      <c r="F20" s="2"/>
      <c r="G20" s="2" t="s">
        <v>302</v>
      </c>
      <c r="H20" s="2"/>
      <c r="I20" s="51">
        <v>5610178.0499999998</v>
      </c>
      <c r="J20" s="2"/>
      <c r="K20" s="54">
        <v>0</v>
      </c>
      <c r="L20" s="2"/>
    </row>
    <row r="21" spans="1:12" x14ac:dyDescent="0.25">
      <c r="A21" s="2" t="s">
        <v>270</v>
      </c>
      <c r="B21" s="2"/>
      <c r="C21" s="51">
        <v>400918.2</v>
      </c>
      <c r="D21" s="2"/>
      <c r="E21" s="54">
        <v>0</v>
      </c>
      <c r="F21" s="2"/>
      <c r="G21" s="2" t="s">
        <v>303</v>
      </c>
      <c r="H21" s="2"/>
      <c r="I21" s="51">
        <v>2106.4699999999998</v>
      </c>
      <c r="J21" s="2"/>
      <c r="K21" s="54">
        <v>0</v>
      </c>
      <c r="L21" s="2"/>
    </row>
    <row r="22" spans="1:12" x14ac:dyDescent="0.25">
      <c r="A22" s="2" t="s">
        <v>271</v>
      </c>
      <c r="B22" s="2"/>
      <c r="C22" s="51">
        <v>85905.75</v>
      </c>
      <c r="D22" s="2"/>
      <c r="E22" s="54">
        <v>0</v>
      </c>
      <c r="F22" s="2"/>
      <c r="G22" s="2" t="s">
        <v>304</v>
      </c>
      <c r="H22" s="2"/>
      <c r="I22" s="51">
        <v>33073.050000000003</v>
      </c>
      <c r="J22" s="2"/>
      <c r="K22" s="54">
        <v>0</v>
      </c>
      <c r="L22" s="2"/>
    </row>
    <row r="23" spans="1:12" x14ac:dyDescent="0.25">
      <c r="A23" s="2" t="s">
        <v>334</v>
      </c>
      <c r="B23" s="2"/>
      <c r="C23" s="51">
        <v>89558.85</v>
      </c>
      <c r="D23" s="2"/>
      <c r="E23" s="54">
        <v>0</v>
      </c>
      <c r="F23" s="2"/>
      <c r="G23" s="2" t="s">
        <v>305</v>
      </c>
      <c r="H23" s="2"/>
      <c r="I23" s="51">
        <v>13166.41</v>
      </c>
      <c r="J23" s="2"/>
      <c r="K23" s="54">
        <v>0</v>
      </c>
      <c r="L23" s="2"/>
    </row>
    <row r="24" spans="1:12" x14ac:dyDescent="0.25">
      <c r="A24" s="2" t="s">
        <v>272</v>
      </c>
      <c r="B24" s="2"/>
      <c r="C24" s="51">
        <v>914967.02</v>
      </c>
      <c r="D24" s="2"/>
      <c r="E24" s="54">
        <v>0</v>
      </c>
      <c r="F24" s="2"/>
      <c r="G24" s="3" t="s">
        <v>306</v>
      </c>
      <c r="H24" s="2"/>
      <c r="I24" s="52">
        <v>118577241.23</v>
      </c>
      <c r="J24" s="2"/>
      <c r="K24" s="55">
        <v>0</v>
      </c>
      <c r="L24" s="2"/>
    </row>
    <row r="25" spans="1:12" x14ac:dyDescent="0.25">
      <c r="A25" s="2" t="s">
        <v>273</v>
      </c>
      <c r="B25" s="2"/>
      <c r="C25" s="51">
        <v>36949.11</v>
      </c>
      <c r="D25" s="2"/>
      <c r="E25" s="54">
        <v>0</v>
      </c>
      <c r="F25" s="2"/>
      <c r="G25" s="2" t="s">
        <v>307</v>
      </c>
      <c r="H25" s="2"/>
      <c r="I25" s="51">
        <v>38455.9</v>
      </c>
      <c r="J25" s="2"/>
      <c r="K25" s="54">
        <v>0</v>
      </c>
      <c r="L25" s="2"/>
    </row>
    <row r="26" spans="1:12" x14ac:dyDescent="0.25">
      <c r="A26" s="2" t="s">
        <v>274</v>
      </c>
      <c r="B26" s="2"/>
      <c r="C26" s="51">
        <v>158265.5</v>
      </c>
      <c r="D26" s="2"/>
      <c r="E26" s="54">
        <v>0</v>
      </c>
      <c r="F26" s="2"/>
      <c r="G26" s="2" t="s">
        <v>308</v>
      </c>
      <c r="H26" s="2"/>
      <c r="I26" s="51">
        <v>2674199.48</v>
      </c>
      <c r="J26" s="2"/>
      <c r="K26" s="54">
        <v>0</v>
      </c>
      <c r="L26" s="2"/>
    </row>
    <row r="27" spans="1:12" x14ac:dyDescent="0.25">
      <c r="A27" s="2" t="s">
        <v>275</v>
      </c>
      <c r="B27" s="2"/>
      <c r="C27" s="51">
        <v>492799.27</v>
      </c>
      <c r="D27" s="2"/>
      <c r="E27" s="54">
        <v>0</v>
      </c>
      <c r="F27" s="2"/>
      <c r="G27" s="2" t="s">
        <v>309</v>
      </c>
      <c r="H27" s="2"/>
      <c r="I27" s="51">
        <v>23693953.640000001</v>
      </c>
      <c r="J27" s="2"/>
      <c r="K27" s="54">
        <v>0</v>
      </c>
      <c r="L27" s="2"/>
    </row>
    <row r="28" spans="1:12" x14ac:dyDescent="0.25">
      <c r="A28" s="2" t="s">
        <v>276</v>
      </c>
      <c r="B28" s="2"/>
      <c r="C28" s="51">
        <v>3982199.46</v>
      </c>
      <c r="D28" s="2"/>
      <c r="E28" s="54">
        <v>0</v>
      </c>
      <c r="F28" s="2"/>
      <c r="G28" s="2" t="s">
        <v>310</v>
      </c>
      <c r="H28" s="2"/>
      <c r="I28" s="51">
        <v>92170632.209999993</v>
      </c>
      <c r="J28" s="2"/>
      <c r="K28" s="54">
        <v>0</v>
      </c>
      <c r="L28" s="2"/>
    </row>
    <row r="29" spans="1:12" x14ac:dyDescent="0.25">
      <c r="A29" s="2" t="s">
        <v>277</v>
      </c>
      <c r="B29" s="2"/>
      <c r="C29" s="51">
        <v>135131.88</v>
      </c>
      <c r="D29" s="2"/>
      <c r="E29" s="54">
        <v>0</v>
      </c>
      <c r="F29" s="2"/>
      <c r="G29" s="56" t="s">
        <v>311</v>
      </c>
      <c r="H29" s="2"/>
      <c r="I29" s="52">
        <f>I24+I17+I15+I12+I8</f>
        <v>311651736.29000002</v>
      </c>
      <c r="J29" s="2"/>
      <c r="K29" s="54">
        <v>0</v>
      </c>
      <c r="L29" s="2"/>
    </row>
    <row r="30" spans="1:12" x14ac:dyDescent="0.25">
      <c r="A30" s="2" t="s">
        <v>278</v>
      </c>
      <c r="B30" s="2"/>
      <c r="C30" s="51">
        <v>869003</v>
      </c>
      <c r="D30" s="2"/>
      <c r="E30" s="54">
        <v>0</v>
      </c>
      <c r="F30" s="2"/>
      <c r="G30" s="56" t="s">
        <v>312</v>
      </c>
      <c r="H30" s="2"/>
      <c r="I30" s="52">
        <f>C69-I29</f>
        <v>7253338.8599999547</v>
      </c>
      <c r="J30" s="2"/>
      <c r="K30" s="54">
        <v>0</v>
      </c>
      <c r="L30" s="2"/>
    </row>
    <row r="31" spans="1:12" x14ac:dyDescent="0.25">
      <c r="A31" s="2" t="s">
        <v>279</v>
      </c>
      <c r="B31" s="2"/>
      <c r="C31" s="51">
        <v>1797920.92</v>
      </c>
      <c r="D31" s="2"/>
      <c r="E31" s="55">
        <v>0</v>
      </c>
      <c r="F31" s="2"/>
      <c r="G31" s="56" t="s">
        <v>313</v>
      </c>
      <c r="H31" s="2"/>
      <c r="I31" s="52">
        <f>I29+I30</f>
        <v>318905075.14999998</v>
      </c>
      <c r="J31" s="2"/>
      <c r="K31" s="55">
        <v>0</v>
      </c>
      <c r="L31" s="2"/>
    </row>
    <row r="32" spans="1:12" x14ac:dyDescent="0.25">
      <c r="A32" s="3" t="s">
        <v>280</v>
      </c>
      <c r="B32" s="2"/>
      <c r="C32" s="52">
        <v>435868.82</v>
      </c>
      <c r="D32" s="2"/>
      <c r="E32" s="54">
        <v>0</v>
      </c>
      <c r="F32" s="2"/>
      <c r="L32" s="2"/>
    </row>
    <row r="33" spans="1:12" x14ac:dyDescent="0.25">
      <c r="A33" s="2" t="s">
        <v>281</v>
      </c>
      <c r="B33" s="2"/>
      <c r="C33" s="51">
        <v>23285.18</v>
      </c>
      <c r="D33" s="2"/>
      <c r="E33" s="54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282</v>
      </c>
      <c r="B34" s="2"/>
      <c r="C34" s="51">
        <v>860.81</v>
      </c>
      <c r="D34" s="2"/>
      <c r="E34" s="54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283</v>
      </c>
      <c r="B35" s="2"/>
      <c r="C35" s="51">
        <v>5600.98</v>
      </c>
      <c r="D35" s="2"/>
      <c r="E35" s="54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284</v>
      </c>
      <c r="B36" s="2"/>
      <c r="C36" s="51">
        <v>103139.23</v>
      </c>
      <c r="D36" s="2"/>
      <c r="E36" s="54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285</v>
      </c>
      <c r="B37" s="2"/>
      <c r="C37" s="51">
        <v>1711.26</v>
      </c>
      <c r="D37" s="2"/>
      <c r="E37" s="54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286</v>
      </c>
      <c r="B38" s="2"/>
      <c r="C38" s="51">
        <v>215714.29</v>
      </c>
      <c r="D38" s="2"/>
      <c r="E38" s="54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258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409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176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177</v>
      </c>
      <c r="B43" s="3"/>
      <c r="C43" s="2"/>
      <c r="D43" s="2"/>
      <c r="E43" s="2"/>
      <c r="F43" s="2"/>
      <c r="G43" s="2"/>
    </row>
    <row r="44" spans="1:12" x14ac:dyDescent="0.25">
      <c r="A44" s="2" t="s">
        <v>287</v>
      </c>
      <c r="B44" s="2"/>
      <c r="C44" s="51">
        <v>85557.07</v>
      </c>
      <c r="D44" s="2"/>
      <c r="E44" s="54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127</v>
      </c>
      <c r="B45" s="2"/>
      <c r="C45" s="52">
        <v>112389216.68000001</v>
      </c>
      <c r="D45" s="2"/>
      <c r="E45" s="54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288</v>
      </c>
      <c r="B46" s="2"/>
      <c r="C46" s="51">
        <v>79728.429999999993</v>
      </c>
      <c r="D46" s="2"/>
      <c r="E46" s="54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129</v>
      </c>
      <c r="B47" s="2"/>
      <c r="C47" s="51">
        <v>107813.1</v>
      </c>
      <c r="D47" s="2"/>
      <c r="E47" s="54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289</v>
      </c>
      <c r="B48" s="2"/>
      <c r="C48" s="51">
        <v>38792688.469999999</v>
      </c>
      <c r="D48" s="2"/>
      <c r="E48" s="54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314</v>
      </c>
      <c r="B49" s="2"/>
      <c r="C49" s="51">
        <v>71842223.370000005</v>
      </c>
      <c r="D49" s="2"/>
      <c r="E49" s="54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315</v>
      </c>
      <c r="B50" s="2"/>
      <c r="C50" s="51">
        <v>15668763.310000001</v>
      </c>
      <c r="D50" s="2"/>
      <c r="E50" s="54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316</v>
      </c>
      <c r="B51" s="2"/>
      <c r="C51" s="52">
        <v>50211812.299999997</v>
      </c>
      <c r="D51" s="2"/>
      <c r="E51" s="54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317</v>
      </c>
      <c r="B52" s="2"/>
      <c r="C52" s="51">
        <v>0</v>
      </c>
      <c r="D52" s="2"/>
      <c r="E52" s="54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318</v>
      </c>
      <c r="B53" s="2"/>
      <c r="C53" s="51">
        <v>17280350.73</v>
      </c>
      <c r="D53" s="2"/>
      <c r="E53" s="54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154</v>
      </c>
      <c r="B54" s="2"/>
      <c r="C54" s="51">
        <v>207292.15</v>
      </c>
      <c r="D54" s="2"/>
      <c r="E54" s="54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319</v>
      </c>
      <c r="B55" s="2"/>
      <c r="C55" s="51">
        <v>25717924.960000001</v>
      </c>
      <c r="D55" s="2"/>
      <c r="E55" s="54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320</v>
      </c>
      <c r="B56" s="2"/>
      <c r="C56" s="51">
        <v>3992035.69</v>
      </c>
      <c r="D56" s="2"/>
      <c r="E56" s="54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321</v>
      </c>
      <c r="B57" s="2"/>
      <c r="C57" s="52">
        <v>49449078.170000002</v>
      </c>
      <c r="D57" s="2"/>
      <c r="E57" s="54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322</v>
      </c>
      <c r="B58" s="2"/>
      <c r="C58" s="51">
        <v>3105969.94</v>
      </c>
      <c r="D58" s="2"/>
      <c r="E58" s="54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323</v>
      </c>
      <c r="B59" s="2"/>
      <c r="C59" s="51">
        <v>1416.71</v>
      </c>
      <c r="D59" s="2"/>
      <c r="E59" s="54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324</v>
      </c>
      <c r="B60" s="2"/>
      <c r="C60" s="51">
        <v>23480.27</v>
      </c>
      <c r="D60" s="2"/>
      <c r="E60" s="54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325</v>
      </c>
      <c r="B61" s="2"/>
      <c r="C61" s="51">
        <v>44918201.520000003</v>
      </c>
      <c r="D61" s="2"/>
      <c r="E61" s="54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326</v>
      </c>
      <c r="B62" s="2"/>
      <c r="C62" s="51">
        <v>1398017.08</v>
      </c>
      <c r="D62" s="2"/>
      <c r="E62" s="54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327</v>
      </c>
      <c r="B63" s="2"/>
      <c r="C63" s="51">
        <v>1992.65</v>
      </c>
      <c r="D63" s="2"/>
      <c r="E63" s="54">
        <v>0</v>
      </c>
      <c r="F63" s="2"/>
      <c r="G63" s="2"/>
      <c r="H63" s="2"/>
      <c r="I63" s="2"/>
      <c r="J63" s="2"/>
      <c r="K63" s="2"/>
      <c r="L63" s="2"/>
    </row>
    <row r="64" spans="1:12" x14ac:dyDescent="0.25">
      <c r="A64" s="2" t="s">
        <v>328</v>
      </c>
      <c r="B64" s="2"/>
      <c r="C64" s="53">
        <v>0</v>
      </c>
      <c r="D64" s="2"/>
      <c r="E64" s="54">
        <v>0</v>
      </c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329</v>
      </c>
      <c r="B65" s="2"/>
      <c r="C65" s="52">
        <v>65306746.119999997</v>
      </c>
      <c r="D65" s="2"/>
      <c r="E65" s="54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330</v>
      </c>
      <c r="B66" s="2"/>
      <c r="C66" s="51">
        <v>757579.16</v>
      </c>
      <c r="D66" s="2"/>
      <c r="E66" s="54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331</v>
      </c>
      <c r="B67" s="2"/>
      <c r="C67" s="51">
        <v>1687.59</v>
      </c>
      <c r="D67" s="2"/>
      <c r="E67" s="54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310</v>
      </c>
      <c r="B68" s="2"/>
      <c r="C68" s="51">
        <v>64547479.369999997</v>
      </c>
      <c r="D68" s="2"/>
      <c r="E68" s="54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6" t="s">
        <v>332</v>
      </c>
      <c r="C69" s="52">
        <v>318905075.14999998</v>
      </c>
      <c r="E69" s="54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opLeftCell="A13" workbookViewId="0">
      <selection activeCell="H62" sqref="H62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233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258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413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176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177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389</v>
      </c>
      <c r="B7" s="23" t="s">
        <v>335</v>
      </c>
      <c r="C7" s="34"/>
      <c r="D7" s="23" t="s">
        <v>336</v>
      </c>
    </row>
    <row r="8" spans="1:11" x14ac:dyDescent="0.25">
      <c r="A8" s="3" t="s">
        <v>337</v>
      </c>
      <c r="B8" s="51"/>
      <c r="C8" s="51"/>
      <c r="D8" s="52">
        <f>B9+B13</f>
        <v>3566565.66</v>
      </c>
      <c r="E8" s="51"/>
    </row>
    <row r="9" spans="1:11" x14ac:dyDescent="0.25">
      <c r="A9" s="3" t="s">
        <v>338</v>
      </c>
      <c r="B9" s="52">
        <f>B10+B11+B12</f>
        <v>1742881.55</v>
      </c>
      <c r="C9" s="51"/>
      <c r="D9" s="51"/>
      <c r="E9" s="51"/>
    </row>
    <row r="10" spans="1:11" x14ac:dyDescent="0.25">
      <c r="A10" s="2" t="s">
        <v>339</v>
      </c>
      <c r="B10" s="51">
        <v>1010059.01</v>
      </c>
      <c r="C10" s="51"/>
      <c r="D10" s="51"/>
      <c r="E10" s="51"/>
    </row>
    <row r="11" spans="1:11" x14ac:dyDescent="0.25">
      <c r="A11" s="2" t="s">
        <v>340</v>
      </c>
      <c r="B11" s="51">
        <v>712781.24</v>
      </c>
      <c r="C11" s="51"/>
      <c r="D11" s="51"/>
      <c r="E11" s="51"/>
    </row>
    <row r="12" spans="1:11" x14ac:dyDescent="0.25">
      <c r="A12" s="2" t="s">
        <v>341</v>
      </c>
      <c r="B12" s="51">
        <v>20041.3</v>
      </c>
      <c r="C12" s="51"/>
      <c r="D12" s="51"/>
      <c r="E12" s="51"/>
    </row>
    <row r="13" spans="1:11" x14ac:dyDescent="0.25">
      <c r="A13" s="3" t="s">
        <v>342</v>
      </c>
      <c r="B13" s="52">
        <f>SUM(B14:B16)</f>
        <v>1823684.1099999999</v>
      </c>
      <c r="C13" s="51"/>
      <c r="D13" s="51"/>
      <c r="E13" s="51"/>
    </row>
    <row r="14" spans="1:11" x14ac:dyDescent="0.25">
      <c r="A14" s="2" t="s">
        <v>251</v>
      </c>
      <c r="B14" s="51">
        <v>91915.3</v>
      </c>
      <c r="C14" s="51"/>
      <c r="D14" s="51"/>
      <c r="E14" s="51"/>
    </row>
    <row r="15" spans="1:11" x14ac:dyDescent="0.25">
      <c r="A15" s="2" t="s">
        <v>252</v>
      </c>
      <c r="B15" s="51">
        <v>1731357.92</v>
      </c>
      <c r="C15" s="51"/>
      <c r="D15" s="51"/>
      <c r="E15" s="51"/>
    </row>
    <row r="16" spans="1:11" x14ac:dyDescent="0.25">
      <c r="A16" s="2" t="s">
        <v>343</v>
      </c>
      <c r="B16" s="51">
        <v>410.89</v>
      </c>
      <c r="C16" s="51"/>
      <c r="D16" s="51"/>
      <c r="E16" s="51"/>
    </row>
    <row r="17" spans="1:5" x14ac:dyDescent="0.25">
      <c r="A17" s="3" t="s">
        <v>344</v>
      </c>
      <c r="B17" s="51"/>
      <c r="C17" s="51"/>
      <c r="D17" s="52">
        <f>B18+B20+B22+B26</f>
        <v>78335094.649999991</v>
      </c>
      <c r="E17" s="51"/>
    </row>
    <row r="18" spans="1:5" x14ac:dyDescent="0.25">
      <c r="A18" s="3" t="s">
        <v>345</v>
      </c>
      <c r="B18" s="52">
        <f>B19</f>
        <v>1641199.04</v>
      </c>
      <c r="C18" s="51"/>
      <c r="D18" s="51"/>
      <c r="E18" s="51"/>
    </row>
    <row r="19" spans="1:5" x14ac:dyDescent="0.25">
      <c r="A19" s="2" t="s">
        <v>346</v>
      </c>
      <c r="B19" s="51">
        <v>1641199.04</v>
      </c>
      <c r="C19" s="51"/>
      <c r="D19" s="51"/>
      <c r="E19" s="51"/>
    </row>
    <row r="20" spans="1:5" x14ac:dyDescent="0.25">
      <c r="A20" s="3" t="s">
        <v>394</v>
      </c>
      <c r="B20" s="52">
        <f>B21</f>
        <v>75714572.879999995</v>
      </c>
      <c r="C20" s="51"/>
      <c r="D20" s="51"/>
      <c r="E20" s="51"/>
    </row>
    <row r="21" spans="1:5" x14ac:dyDescent="0.25">
      <c r="A21" s="2" t="s">
        <v>347</v>
      </c>
      <c r="B21" s="51">
        <v>75714572.879999995</v>
      </c>
      <c r="C21" s="51"/>
      <c r="D21" s="51"/>
      <c r="E21" s="51"/>
    </row>
    <row r="22" spans="1:5" x14ac:dyDescent="0.25">
      <c r="A22" s="3" t="s">
        <v>348</v>
      </c>
      <c r="B22" s="52">
        <f>B23+B24+B25</f>
        <v>946595.1</v>
      </c>
      <c r="C22" s="51"/>
      <c r="D22" s="51"/>
      <c r="E22" s="51"/>
    </row>
    <row r="23" spans="1:5" x14ac:dyDescent="0.25">
      <c r="A23" s="2" t="s">
        <v>349</v>
      </c>
      <c r="B23" s="51">
        <v>2631.27</v>
      </c>
      <c r="C23" s="51"/>
      <c r="D23" s="51"/>
      <c r="E23" s="51"/>
    </row>
    <row r="24" spans="1:5" x14ac:dyDescent="0.25">
      <c r="A24" s="2" t="s">
        <v>350</v>
      </c>
      <c r="B24" s="51">
        <v>74792.73</v>
      </c>
      <c r="C24" s="51"/>
      <c r="D24" s="51"/>
      <c r="E24" s="51"/>
    </row>
    <row r="25" spans="1:5" x14ac:dyDescent="0.25">
      <c r="A25" s="2" t="s">
        <v>351</v>
      </c>
      <c r="B25" s="51">
        <v>869171.1</v>
      </c>
      <c r="C25" s="51"/>
      <c r="D25" s="51"/>
      <c r="E25" s="51"/>
    </row>
    <row r="26" spans="1:5" x14ac:dyDescent="0.25">
      <c r="A26" s="3" t="s">
        <v>387</v>
      </c>
      <c r="B26" s="52">
        <f>B27+B28+B29</f>
        <v>32727.630000000005</v>
      </c>
      <c r="C26" s="51"/>
      <c r="D26" s="51"/>
      <c r="E26" s="51"/>
    </row>
    <row r="27" spans="1:5" x14ac:dyDescent="0.25">
      <c r="A27" s="2" t="s">
        <v>352</v>
      </c>
      <c r="B27" s="51">
        <v>50084.21</v>
      </c>
      <c r="C27" s="51"/>
      <c r="D27" s="51"/>
      <c r="E27" s="51"/>
    </row>
    <row r="28" spans="1:5" x14ac:dyDescent="0.25">
      <c r="A28" s="2" t="s">
        <v>353</v>
      </c>
      <c r="B28" s="51">
        <v>69158.8</v>
      </c>
      <c r="C28" s="51"/>
      <c r="D28" s="51"/>
      <c r="E28" s="51"/>
    </row>
    <row r="29" spans="1:5" x14ac:dyDescent="0.25">
      <c r="A29" s="2" t="s">
        <v>354</v>
      </c>
      <c r="B29" s="51">
        <v>-86515.38</v>
      </c>
      <c r="C29" s="51"/>
      <c r="D29" s="51"/>
      <c r="E29" s="51"/>
    </row>
    <row r="30" spans="1:5" x14ac:dyDescent="0.25">
      <c r="A30" s="3" t="s">
        <v>355</v>
      </c>
      <c r="B30" s="51"/>
      <c r="C30" s="51"/>
      <c r="D30" s="52">
        <f>SUM(B31)</f>
        <v>50713341.350000001</v>
      </c>
      <c r="E30" s="51"/>
    </row>
    <row r="31" spans="1:5" x14ac:dyDescent="0.25">
      <c r="A31" s="3" t="s">
        <v>356</v>
      </c>
      <c r="B31" s="52">
        <f>B32+B33+B34+B35+B36+B37+B38+B39+B40</f>
        <v>50713341.350000001</v>
      </c>
      <c r="C31" s="51"/>
      <c r="D31" s="51"/>
      <c r="E31" s="51"/>
    </row>
    <row r="32" spans="1:5" x14ac:dyDescent="0.25">
      <c r="A32" s="2" t="s">
        <v>357</v>
      </c>
      <c r="B32" s="51">
        <v>1603.9</v>
      </c>
      <c r="C32" s="51"/>
      <c r="D32" s="51"/>
      <c r="E32" s="51"/>
    </row>
    <row r="33" spans="1:5" x14ac:dyDescent="0.25">
      <c r="A33" s="2" t="s">
        <v>51</v>
      </c>
      <c r="B33" s="51">
        <v>1310.8</v>
      </c>
      <c r="C33" s="51"/>
      <c r="D33" s="51"/>
      <c r="E33" s="51"/>
    </row>
    <row r="34" spans="1:5" x14ac:dyDescent="0.25">
      <c r="A34" s="2" t="s">
        <v>358</v>
      </c>
      <c r="B34" s="51">
        <v>18123.3</v>
      </c>
      <c r="C34" s="51"/>
      <c r="D34" s="51"/>
      <c r="E34" s="51"/>
    </row>
    <row r="35" spans="1:5" x14ac:dyDescent="0.25">
      <c r="A35" s="2" t="s">
        <v>55</v>
      </c>
      <c r="B35" s="51">
        <v>8343.35</v>
      </c>
      <c r="C35" s="51"/>
      <c r="D35" s="51"/>
      <c r="E35" s="51"/>
    </row>
    <row r="36" spans="1:5" x14ac:dyDescent="0.25">
      <c r="A36" s="2" t="s">
        <v>359</v>
      </c>
      <c r="B36" s="51">
        <v>194788.55</v>
      </c>
      <c r="C36" s="51"/>
      <c r="D36" s="51"/>
      <c r="E36" s="51"/>
    </row>
    <row r="37" spans="1:5" x14ac:dyDescent="0.25">
      <c r="A37" s="2" t="s">
        <v>271</v>
      </c>
      <c r="B37" s="51">
        <v>3118.28</v>
      </c>
      <c r="C37" s="51"/>
      <c r="D37" s="51"/>
      <c r="E37" s="51"/>
    </row>
    <row r="38" spans="1:5" x14ac:dyDescent="0.25">
      <c r="A38" s="2" t="s">
        <v>360</v>
      </c>
      <c r="B38" s="51">
        <v>45979.8</v>
      </c>
      <c r="C38" s="51"/>
      <c r="D38" s="51"/>
      <c r="E38" s="51"/>
    </row>
    <row r="39" spans="1:5" x14ac:dyDescent="0.25">
      <c r="A39" s="2" t="s">
        <v>81</v>
      </c>
      <c r="B39" s="51">
        <v>45186.04</v>
      </c>
      <c r="C39" s="51"/>
      <c r="D39" s="51"/>
      <c r="E39" s="51"/>
    </row>
    <row r="40" spans="1:5" x14ac:dyDescent="0.25">
      <c r="A40" s="2" t="s">
        <v>361</v>
      </c>
      <c r="B40" s="51">
        <v>50394887.329999998</v>
      </c>
      <c r="C40" s="51"/>
      <c r="D40" s="51"/>
      <c r="E40" s="51"/>
    </row>
    <row r="41" spans="1:5" x14ac:dyDescent="0.25">
      <c r="A41" s="3" t="s">
        <v>362</v>
      </c>
      <c r="B41" s="51"/>
      <c r="C41" s="51"/>
      <c r="D41" s="52">
        <f>SUM(B42)</f>
        <v>1552560.42</v>
      </c>
      <c r="E41" s="51"/>
    </row>
    <row r="42" spans="1:5" x14ac:dyDescent="0.25">
      <c r="A42" s="3" t="s">
        <v>363</v>
      </c>
      <c r="B42" s="52">
        <f>B43+B44+B45+B46+B47+B48+B49+B50</f>
        <v>1552560.42</v>
      </c>
      <c r="C42" s="51"/>
      <c r="D42" s="51"/>
      <c r="E42" s="51"/>
    </row>
    <row r="43" spans="1:5" x14ac:dyDescent="0.25">
      <c r="A43" s="2" t="s">
        <v>364</v>
      </c>
      <c r="B43" s="51">
        <v>670118.37</v>
      </c>
      <c r="C43" s="51"/>
      <c r="D43" s="51"/>
      <c r="E43" s="51"/>
    </row>
    <row r="44" spans="1:5" x14ac:dyDescent="0.25">
      <c r="A44" s="2" t="s">
        <v>365</v>
      </c>
      <c r="B44" s="51">
        <v>14768.34</v>
      </c>
      <c r="C44" s="51"/>
      <c r="D44" s="51"/>
      <c r="E44" s="51"/>
    </row>
    <row r="45" spans="1:5" x14ac:dyDescent="0.25">
      <c r="A45" s="2" t="s">
        <v>366</v>
      </c>
      <c r="B45" s="51">
        <v>21690.67</v>
      </c>
      <c r="C45" s="51"/>
      <c r="D45" s="51"/>
      <c r="E45" s="51"/>
    </row>
    <row r="46" spans="1:5" x14ac:dyDescent="0.25">
      <c r="A46" s="2" t="s">
        <v>367</v>
      </c>
      <c r="B46" s="51">
        <v>260104.04</v>
      </c>
      <c r="C46" s="51"/>
      <c r="D46" s="51"/>
      <c r="E46" s="51"/>
    </row>
    <row r="47" spans="1:5" x14ac:dyDescent="0.25">
      <c r="A47" s="2" t="s">
        <v>368</v>
      </c>
      <c r="B47" s="51">
        <v>12438.81</v>
      </c>
      <c r="C47" s="51"/>
      <c r="D47" s="51"/>
      <c r="E47" s="51"/>
    </row>
    <row r="48" spans="1:5" x14ac:dyDescent="0.25">
      <c r="A48" s="2" t="s">
        <v>369</v>
      </c>
      <c r="B48" s="51">
        <v>2606353.7799999998</v>
      </c>
      <c r="C48" s="51"/>
      <c r="D48" s="51"/>
      <c r="E48" s="51"/>
    </row>
    <row r="49" spans="1:5" x14ac:dyDescent="0.25">
      <c r="A49" s="2" t="s">
        <v>370</v>
      </c>
      <c r="B49" s="51">
        <v>881914.21</v>
      </c>
      <c r="C49" s="51"/>
      <c r="D49" s="51"/>
      <c r="E49" s="51"/>
    </row>
    <row r="50" spans="1:5" x14ac:dyDescent="0.25">
      <c r="A50" s="2" t="s">
        <v>371</v>
      </c>
      <c r="B50" s="51">
        <v>-2914827.8</v>
      </c>
      <c r="C50" s="51"/>
      <c r="D50" s="51"/>
      <c r="E50" s="51"/>
    </row>
    <row r="51" spans="1:5" x14ac:dyDescent="0.25">
      <c r="A51" s="3" t="s">
        <v>372</v>
      </c>
      <c r="B51" s="51"/>
      <c r="C51" s="51"/>
      <c r="D51" s="58">
        <f>SUM(D8:D48)</f>
        <v>134167562.08</v>
      </c>
      <c r="E51" s="51"/>
    </row>
    <row r="52" spans="1:5" s="1" customFormat="1" x14ac:dyDescent="0.25">
      <c r="A52" s="3"/>
      <c r="B52" s="51"/>
      <c r="C52" s="51"/>
      <c r="D52" s="58"/>
      <c r="E52" s="51"/>
    </row>
    <row r="53" spans="1:5" s="1" customFormat="1" x14ac:dyDescent="0.25">
      <c r="A53" s="81" t="s">
        <v>233</v>
      </c>
      <c r="B53" s="81"/>
      <c r="C53" s="81"/>
      <c r="D53" s="81"/>
      <c r="E53" s="51"/>
    </row>
    <row r="54" spans="1:5" s="1" customFormat="1" x14ac:dyDescent="0.25">
      <c r="A54" s="81" t="s">
        <v>258</v>
      </c>
      <c r="B54" s="81"/>
      <c r="C54" s="81"/>
      <c r="D54" s="81"/>
      <c r="E54" s="51"/>
    </row>
    <row r="55" spans="1:5" s="1" customFormat="1" x14ac:dyDescent="0.25">
      <c r="A55" s="81" t="s">
        <v>413</v>
      </c>
      <c r="B55" s="81"/>
      <c r="C55" s="81"/>
      <c r="D55" s="81"/>
      <c r="E55" s="51"/>
    </row>
    <row r="56" spans="1:5" s="1" customFormat="1" x14ac:dyDescent="0.25">
      <c r="A56" s="81" t="s">
        <v>176</v>
      </c>
      <c r="B56" s="81"/>
      <c r="C56" s="81"/>
      <c r="D56" s="81"/>
      <c r="E56" s="51"/>
    </row>
    <row r="57" spans="1:5" s="1" customFormat="1" x14ac:dyDescent="0.25">
      <c r="A57" s="3" t="s">
        <v>177</v>
      </c>
      <c r="B57" s="3"/>
      <c r="C57" s="3"/>
      <c r="D57" s="2"/>
      <c r="E57" s="51"/>
    </row>
    <row r="58" spans="1:5" s="16" customFormat="1" ht="15" customHeight="1" x14ac:dyDescent="0.2"/>
    <row r="59" spans="1:5" x14ac:dyDescent="0.25">
      <c r="A59" s="23" t="s">
        <v>390</v>
      </c>
      <c r="B59" s="57" t="s">
        <v>335</v>
      </c>
      <c r="C59" s="58"/>
      <c r="D59" s="57" t="s">
        <v>336</v>
      </c>
    </row>
    <row r="60" spans="1:5" x14ac:dyDescent="0.25">
      <c r="A60" s="3" t="s">
        <v>373</v>
      </c>
      <c r="B60" s="51"/>
      <c r="C60" s="51"/>
      <c r="D60" s="52">
        <f>B61</f>
        <v>1441893.06</v>
      </c>
    </row>
    <row r="61" spans="1:5" x14ac:dyDescent="0.25">
      <c r="A61" s="3" t="s">
        <v>374</v>
      </c>
      <c r="B61" s="52">
        <f>B62+B63</f>
        <v>1441893.06</v>
      </c>
      <c r="C61" s="51"/>
      <c r="D61" s="51"/>
    </row>
    <row r="62" spans="1:5" x14ac:dyDescent="0.25">
      <c r="A62" s="2" t="s">
        <v>253</v>
      </c>
      <c r="B62" s="51">
        <v>1441810.97</v>
      </c>
      <c r="C62" s="51"/>
      <c r="D62" s="51"/>
    </row>
    <row r="63" spans="1:5" x14ac:dyDescent="0.25">
      <c r="A63" s="2" t="s">
        <v>255</v>
      </c>
      <c r="B63" s="51">
        <v>82.09</v>
      </c>
      <c r="C63" s="51"/>
      <c r="D63" s="52"/>
    </row>
    <row r="64" spans="1:5" x14ac:dyDescent="0.25">
      <c r="A64" s="3" t="s">
        <v>395</v>
      </c>
      <c r="B64" s="51"/>
      <c r="C64" s="51"/>
      <c r="D64" s="52">
        <f>B65+B68</f>
        <v>236357204.62</v>
      </c>
    </row>
    <row r="65" spans="1:4" x14ac:dyDescent="0.25">
      <c r="A65" s="3" t="s">
        <v>375</v>
      </c>
      <c r="B65" s="52">
        <f>B66+B67</f>
        <v>162378997.59999999</v>
      </c>
      <c r="C65" s="51"/>
      <c r="D65" s="51"/>
    </row>
    <row r="66" spans="1:4" x14ac:dyDescent="0.25">
      <c r="A66" s="2" t="s">
        <v>376</v>
      </c>
      <c r="B66" s="51">
        <v>48190719.520000003</v>
      </c>
      <c r="C66" s="51"/>
      <c r="D66" s="51"/>
    </row>
    <row r="67" spans="1:4" x14ac:dyDescent="0.25">
      <c r="A67" s="2" t="s">
        <v>377</v>
      </c>
      <c r="B67" s="51">
        <v>114188278.08</v>
      </c>
      <c r="C67" s="51"/>
      <c r="D67" s="51"/>
    </row>
    <row r="68" spans="1:4" x14ac:dyDescent="0.25">
      <c r="A68" s="3" t="s">
        <v>378</v>
      </c>
      <c r="B68" s="52">
        <f>B69+B70</f>
        <v>73978207.019999996</v>
      </c>
      <c r="C68" s="51"/>
      <c r="D68" s="51"/>
    </row>
    <row r="69" spans="1:4" x14ac:dyDescent="0.25">
      <c r="A69" s="2" t="s">
        <v>379</v>
      </c>
      <c r="B69" s="51">
        <v>2143778.92</v>
      </c>
      <c r="C69" s="51"/>
      <c r="D69" s="51"/>
    </row>
    <row r="70" spans="1:4" x14ac:dyDescent="0.25">
      <c r="A70" s="2" t="s">
        <v>380</v>
      </c>
      <c r="B70" s="51">
        <v>71834428.099999994</v>
      </c>
      <c r="C70" s="51"/>
      <c r="D70" s="51"/>
    </row>
    <row r="71" spans="1:4" x14ac:dyDescent="0.25">
      <c r="A71" s="3" t="s">
        <v>381</v>
      </c>
      <c r="B71" s="51"/>
      <c r="C71" s="51"/>
      <c r="D71" s="52"/>
    </row>
    <row r="72" spans="1:4" x14ac:dyDescent="0.25">
      <c r="A72" s="3" t="s">
        <v>382</v>
      </c>
      <c r="B72" s="52">
        <f>B73+B74+B75+B76</f>
        <v>-96375291.589999989</v>
      </c>
      <c r="C72" s="51"/>
      <c r="D72" s="51">
        <f>B72+B77</f>
        <v>-96378196.739999995</v>
      </c>
    </row>
    <row r="73" spans="1:4" x14ac:dyDescent="0.25">
      <c r="A73" s="2" t="s">
        <v>383</v>
      </c>
      <c r="B73" s="51">
        <v>21052789.75</v>
      </c>
      <c r="C73" s="51"/>
      <c r="D73" s="51"/>
    </row>
    <row r="74" spans="1:4" x14ac:dyDescent="0.25">
      <c r="A74" s="2" t="s">
        <v>384</v>
      </c>
      <c r="B74" s="51">
        <v>524134.67</v>
      </c>
      <c r="C74" s="51"/>
      <c r="D74" s="51"/>
    </row>
    <row r="75" spans="1:4" x14ac:dyDescent="0.25">
      <c r="A75" s="2" t="s">
        <v>385</v>
      </c>
      <c r="B75" s="51">
        <v>-118088866.09999999</v>
      </c>
      <c r="C75" s="51"/>
      <c r="D75" s="51"/>
    </row>
    <row r="76" spans="1:4" s="1" customFormat="1" x14ac:dyDescent="0.25">
      <c r="A76" s="2" t="s">
        <v>415</v>
      </c>
      <c r="B76" s="51">
        <v>136650.09</v>
      </c>
      <c r="C76" s="51"/>
      <c r="D76" s="51"/>
    </row>
    <row r="77" spans="1:4" s="1" customFormat="1" x14ac:dyDescent="0.25">
      <c r="A77" s="3" t="s">
        <v>405</v>
      </c>
      <c r="B77" s="52">
        <f>B78</f>
        <v>-2905.15</v>
      </c>
      <c r="C77" s="51"/>
      <c r="D77" s="51"/>
    </row>
    <row r="78" spans="1:4" s="1" customFormat="1" x14ac:dyDescent="0.25">
      <c r="A78" s="2" t="s">
        <v>406</v>
      </c>
      <c r="B78" s="51">
        <v>-2905.15</v>
      </c>
      <c r="C78" s="51"/>
      <c r="D78" s="51"/>
    </row>
    <row r="79" spans="1:4" x14ac:dyDescent="0.25">
      <c r="A79" s="3" t="s">
        <v>386</v>
      </c>
      <c r="B79" s="52">
        <v>-7253338.8600000003</v>
      </c>
      <c r="C79" s="51"/>
      <c r="D79" s="52">
        <f>B79</f>
        <v>-7253338.8600000003</v>
      </c>
    </row>
    <row r="80" spans="1:4" x14ac:dyDescent="0.25">
      <c r="A80" s="3" t="s">
        <v>388</v>
      </c>
      <c r="B80" s="51"/>
      <c r="C80" s="51"/>
      <c r="D80" s="52">
        <f>SUM(D60+D64+D79+D72)</f>
        <v>134167562.08</v>
      </c>
    </row>
    <row r="81" spans="1:4" x14ac:dyDescent="0.25">
      <c r="A81" s="2"/>
      <c r="B81" s="51"/>
      <c r="C81" s="51"/>
      <c r="D81" s="51"/>
    </row>
    <row r="82" spans="1:4" x14ac:dyDescent="0.25">
      <c r="A82" s="2"/>
      <c r="B82" s="51"/>
      <c r="C82" s="51"/>
      <c r="D82" s="51"/>
    </row>
  </sheetData>
  <mergeCells count="8">
    <mergeCell ref="A53:D53"/>
    <mergeCell ref="A54:D54"/>
    <mergeCell ref="A55:D55"/>
    <mergeCell ref="A56:D56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16</vt:lpstr>
      <vt:lpstr>ESTADO EJEC. PRES. INGRESOS 16</vt:lpstr>
      <vt:lpstr> FLUJO DE FONDOS DIC  2016</vt:lpstr>
      <vt:lpstr>composicion de Flujo fondos</vt:lpstr>
      <vt:lpstr>Rendimiento Economico 2016</vt:lpstr>
      <vt:lpstr>Estado Situacion Financiera 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2017-02-21T17:01:05Z</dcterms:modified>
</cp:coreProperties>
</file>