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D26" i="3" l="1"/>
  <c r="E54" i="2" l="1"/>
  <c r="E53" i="2"/>
  <c r="C114" i="2"/>
  <c r="E67" i="2"/>
  <c r="E108" i="2"/>
  <c r="B88" i="7" l="1"/>
  <c r="D84" i="7" s="1"/>
  <c r="B22" i="7"/>
  <c r="B46" i="7"/>
  <c r="B35" i="7"/>
  <c r="B26" i="7"/>
  <c r="E109" i="2" l="1"/>
  <c r="D90" i="7" l="1"/>
  <c r="B76" i="7"/>
  <c r="D75" i="7" s="1"/>
  <c r="B68" i="7"/>
  <c r="B65" i="7"/>
  <c r="D45" i="7"/>
  <c r="B30" i="7"/>
  <c r="D34" i="7"/>
  <c r="B24" i="7"/>
  <c r="B18" i="7"/>
  <c r="B14" i="7"/>
  <c r="B9" i="7"/>
  <c r="D64" i="7" l="1"/>
  <c r="D91" i="7" s="1"/>
  <c r="D8" i="7"/>
  <c r="D21" i="7"/>
  <c r="I29" i="5"/>
  <c r="C69" i="5"/>
  <c r="D27" i="3"/>
  <c r="D28" i="3" s="1"/>
  <c r="C26" i="3"/>
  <c r="E26" i="3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4" i="2"/>
  <c r="D115" i="2" s="1"/>
  <c r="D116" i="2" s="1"/>
  <c r="C115" i="2"/>
  <c r="C116" i="2" s="1"/>
  <c r="E113" i="2"/>
  <c r="E112" i="2"/>
  <c r="E111" i="2"/>
  <c r="E110" i="2"/>
  <c r="E107" i="2"/>
  <c r="E106" i="2"/>
  <c r="E105" i="2"/>
  <c r="E104" i="2"/>
  <c r="E103" i="2"/>
  <c r="E102" i="2"/>
  <c r="E101" i="2"/>
  <c r="E100" i="2"/>
  <c r="E99" i="2"/>
  <c r="E98" i="2"/>
  <c r="E97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27" i="3" l="1"/>
  <c r="C28" i="3" s="1"/>
  <c r="D55" i="7"/>
  <c r="I30" i="5"/>
  <c r="I31" i="5" s="1"/>
  <c r="E27" i="3"/>
  <c r="E28" i="3" s="1"/>
  <c r="E114" i="2"/>
  <c r="E115" i="2" s="1"/>
  <c r="E116" i="2" s="1"/>
</calcChain>
</file>

<file path=xl/sharedStrings.xml><?xml version="1.0" encoding="utf-8"?>
<sst xmlns="http://schemas.openxmlformats.org/spreadsheetml/2006/main" count="511" uniqueCount="423">
  <si>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</si>
  <si>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</si>
  <si>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</si>
  <si>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</si>
  <si>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</si>
  <si>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</si>
  <si>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</si>
  <si>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</si>
  <si>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</si>
  <si>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</si>
  <si>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</si>
  <si>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</si>
  <si>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</si>
  <si>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</si>
  <si>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</si>
  <si>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</si>
  <si>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</si>
  <si>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</si>
  <si>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</si>
  <si>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</si>
  <si>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</si>
  <si>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</si>
  <si>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</si>
  <si>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</si>
  <si>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</si>
  <si>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</si>
  <si>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</si>
  <si>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</si>
  <si>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</si>
  <si>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</si>
  <si>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</si>
  <si>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</si>
  <si>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</si>
  <si>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</si>
  <si>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</si>
  <si>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</si>
  <si>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</si>
  <si>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</si>
  <si>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</si>
  <si>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</si>
  <si>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</si>
  <si>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</si>
  <si>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</si>
  <si>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</si>
  <si>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</si>
  <si>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</si>
  <si>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</si>
  <si>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</si>
  <si>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</si>
  <si>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</si>
  <si>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</si>
  <si>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</si>
  <si>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</si>
  <si>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</si>
  <si>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</si>
  <si>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</si>
  <si>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</si>
  <si>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</si>
  <si>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</si>
  <si>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</si>
  <si>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</si>
  <si>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</si>
  <si>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</si>
  <si>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</si>
  <si>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</si>
  <si>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</si>
  <si>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</si>
  <si>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</si>
  <si>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</si>
  <si>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</si>
  <si>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</si>
  <si>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</si>
  <si>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</si>
  <si>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</si>
  <si>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</si>
  <si>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</si>
  <si>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</si>
  <si>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</si>
  <si>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</si>
  <si>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</si>
  <si>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</si>
  <si>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</si>
  <si>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</si>
  <si>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</si>
  <si>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</si>
  <si>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</si>
  <si>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</si>
  <si>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</si>
  <si>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</si>
  <si>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</si>
  <si>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</si>
  <si>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</si>
  <si>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</si>
  <si>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</si>
  <si>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</si>
  <si>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</si>
  <si>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</si>
  <si>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</si>
  <si>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</si>
  <si>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</si>
  <si>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</si>
  <si>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</si>
  <si>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</si>
  <si>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</si>
  <si>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</si>
  <si>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</si>
  <si>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</si>
  <si>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</si>
  <si>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</si>
  <si>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</si>
  <si>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</si>
  <si>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</si>
  <si>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</si>
  <si>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</si>
  <si>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</si>
  <si>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</si>
  <si>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</si>
  <si>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</si>
  <si>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</si>
  <si>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</si>
  <si>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</si>
  <si>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</si>
  <si>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</si>
  <si>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</si>
  <si>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</si>
  <si>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</si>
  <si>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</si>
  <si>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</si>
  <si>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</si>
  <si>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</si>
  <si>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</si>
  <si>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</si>
  <si>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</si>
  <si>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</si>
  <si>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</si>
  <si>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</si>
  <si>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</si>
  <si>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</si>
  <si>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</si>
  <si>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</si>
  <si>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</si>
  <si>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</si>
  <si>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</si>
  <si>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</si>
  <si>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</si>
  <si>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</si>
  <si>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</si>
  <si>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</si>
  <si>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</si>
  <si>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</si>
  <si>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</si>
  <si>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</si>
  <si>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</si>
  <si>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</si>
  <si>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</si>
  <si>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</si>
  <si>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</si>
  <si>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</si>
  <si>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</si>
  <si>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</si>
  <si>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</si>
  <si>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</si>
  <si>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</si>
  <si>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</si>
  <si>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</si>
  <si>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</si>
  <si>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</si>
  <si>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</si>
  <si>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</si>
  <si>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</si>
  <si>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</si>
  <si>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</si>
  <si>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</si>
  <si>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</si>
  <si>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</si>
  <si>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</si>
  <si>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</si>
  <si>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</si>
  <si>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</si>
  <si>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</si>
  <si>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</si>
  <si>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</si>
  <si>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</si>
  <si>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</si>
  <si>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</si>
  <si>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</si>
  <si>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</si>
  <si>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</si>
  <si>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</si>
  <si>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</si>
  <si>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</si>
  <si>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</si>
  <si>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</si>
  <si>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</si>
  <si>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</si>
  <si>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</si>
  <si>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</si>
  <si>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</si>
  <si>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</si>
  <si>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</si>
  <si>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</si>
  <si>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</si>
  <si>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</si>
  <si>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</si>
  <si>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</si>
  <si>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</si>
  <si>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</si>
  <si>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</si>
  <si>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</si>
  <si>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</si>
  <si>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</si>
  <si>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</si>
  <si>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</si>
  <si>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</si>
  <si>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</si>
  <si>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</si>
  <si>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</si>
  <si>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</si>
  <si>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</si>
  <si>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</si>
  <si>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</si>
  <si>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</si>
  <si>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</si>
  <si>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</si>
  <si>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</si>
  <si>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</si>
  <si>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</si>
  <si>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</si>
  <si>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</si>
  <si>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</si>
  <si>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</si>
  <si>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</si>
  <si>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</si>
  <si>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</si>
  <si>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</si>
  <si>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</si>
  <si>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</si>
  <si>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</si>
  <si>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</si>
  <si>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</si>
  <si>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</si>
  <si>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</si>
  <si>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</si>
  <si>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</si>
  <si>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</si>
  <si>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</si>
  <si>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</si>
  <si>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</si>
  <si>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</si>
  <si>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</si>
  <si>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</si>
  <si>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</si>
  <si>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</si>
  <si>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</si>
  <si>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</si>
  <si>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</si>
  <si>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</si>
  <si>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</si>
  <si>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</si>
  <si>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</si>
  <si>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</si>
  <si>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</si>
  <si>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</si>
  <si>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</si>
  <si>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</si>
  <si>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</si>
  <si>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</si>
  <si>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</si>
  <si>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</si>
  <si>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</si>
  <si>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</si>
  <si>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</si>
  <si>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</si>
  <si>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</si>
  <si>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</si>
  <si>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</si>
  <si>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</si>
  <si>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</si>
  <si>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</si>
  <si>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</si>
  <si>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</si>
  <si>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</si>
  <si>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</si>
  <si>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</si>
  <si>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</si>
  <si>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</si>
  <si>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</si>
  <si>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</si>
  <si>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</si>
  <si>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</si>
  <si>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</si>
  <si>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</si>
  <si>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</si>
  <si>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</si>
  <si>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</si>
  <si>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</si>
  <si>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</si>
  <si>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</si>
  <si>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</si>
  <si>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</si>
  <si>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</si>
  <si>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</si>
  <si>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</si>
  <si>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</si>
  <si>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</si>
  <si>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</si>
  <si>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</si>
  <si>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</si>
  <si>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</si>
  <si>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</si>
  <si>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</si>
  <si>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</si>
  <si>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</si>
  <si>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</si>
  <si>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</si>
  <si>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</si>
  <si>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</si>
  <si>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</si>
  <si>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</si>
  <si>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</si>
  <si>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</si>
  <si>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</si>
  <si>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</si>
  <si>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</si>
  <si>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</si>
  <si>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</si>
  <si>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</si>
  <si>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</si>
  <si>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</si>
  <si>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</si>
  <si>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</si>
  <si>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</si>
  <si>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</si>
  <si>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</si>
  <si>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</si>
  <si>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</si>
  <si>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</si>
  <si>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</si>
  <si>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</si>
  <si>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</si>
  <si>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</si>
  <si>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</si>
  <si>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</si>
  <si>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</si>
  <si>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</si>
  <si>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</si>
  <si>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</si>
  <si>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</si>
  <si>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</si>
  <si>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</si>
  <si>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</si>
  <si>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</si>
  <si>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</si>
  <si>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</si>
  <si>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</si>
  <si>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</si>
  <si>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</si>
  <si>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</si>
  <si>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</si>
  <si>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</si>
  <si>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</si>
  <si>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</si>
  <si>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</si>
  <si>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</si>
  <si>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</si>
  <si>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</si>
  <si>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</si>
  <si>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</si>
  <si>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</si>
  <si>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</si>
  <si>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</si>
  <si>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</si>
  <si>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</si>
  <si>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</si>
  <si>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</si>
  <si>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</si>
  <si>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</si>
  <si>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</si>
  <si>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</si>
  <si>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</si>
  <si>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</si>
  <si>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</si>
  <si>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</si>
  <si>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</si>
  <si>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</si>
  <si>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</si>
  <si>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</si>
  <si>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</si>
  <si>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</si>
  <si>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</si>
  <si>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</si>
  <si>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</si>
  <si>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</si>
  <si>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</si>
  <si>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</si>
  <si>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</si>
  <si>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</si>
  <si>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</si>
  <si>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</si>
  <si>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</si>
  <si>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</si>
  <si>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</si>
  <si>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</si>
  <si>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</si>
  <si>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</si>
  <si>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</si>
  <si>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</si>
  <si>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</si>
  <si>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</si>
  <si>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servicios de limpieza y fumigaciones</t>
  </si>
  <si>
    <t>Herramientas y repuestos principales</t>
  </si>
  <si>
    <t>FINANCIAMIENTO DE TERCEROS NETO</t>
  </si>
  <si>
    <t xml:space="preserve">                 SERVICIOS DE DEUDA</t>
  </si>
  <si>
    <t>DISPONIBILIDADES NETA DE DISPONIBILIDADES</t>
  </si>
  <si>
    <t xml:space="preserve">A.M. x Inversiones Financieras </t>
  </si>
  <si>
    <t>SERVICIOS DE LA DEUDA</t>
  </si>
  <si>
    <t>A.M. x Amortizacion de Endeudamiento Publico</t>
  </si>
  <si>
    <t>Detrimento Patrimonial</t>
  </si>
  <si>
    <t>Detrimento de Inversiones en Bienes de Uso</t>
  </si>
  <si>
    <t>Materiales de Defensa y Seguridad Publica</t>
  </si>
  <si>
    <t>Vehiculos de Transporte</t>
  </si>
  <si>
    <t>Reporte Acumulado del 1 de Enero al 30 de Noviembre de 2016</t>
  </si>
  <si>
    <t>Del 1 de Enero al 30 de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</si>
</sst>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zoomScaleNormal="100" workbookViewId="0">
      <selection activeCell="A4" sqref="A4:E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175</v>
      </c>
      <c r="B1" s="81"/>
      <c r="C1" s="81"/>
      <c r="D1" s="81"/>
      <c r="E1" s="81"/>
    </row>
    <row r="2" spans="1:5" s="1" customFormat="1" x14ac:dyDescent="0.25">
      <c r="A2" s="81" t="s">
        <v>394</v>
      </c>
      <c r="B2" s="81"/>
      <c r="C2" s="81"/>
      <c r="D2" s="81"/>
      <c r="E2" s="81"/>
    </row>
    <row r="3" spans="1:5" s="1" customFormat="1" x14ac:dyDescent="0.25">
      <c r="A3" s="81" t="s">
        <v>421</v>
      </c>
      <c r="B3" s="81"/>
      <c r="C3" s="81"/>
      <c r="D3" s="81"/>
      <c r="E3" s="81"/>
    </row>
    <row r="4" spans="1:5" s="1" customFormat="1" x14ac:dyDescent="0.25">
      <c r="A4" s="81" t="s">
        <v>176</v>
      </c>
      <c r="B4" s="81"/>
      <c r="C4" s="81"/>
      <c r="D4" s="81"/>
      <c r="E4" s="81"/>
    </row>
    <row r="5" spans="1:5" s="1" customFormat="1" x14ac:dyDescent="0.25">
      <c r="A5" s="3" t="s">
        <v>177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178</v>
      </c>
      <c r="B7" s="48" t="s">
        <v>179</v>
      </c>
      <c r="C7" s="49" t="s">
        <v>180</v>
      </c>
      <c r="D7" s="48" t="s">
        <v>181</v>
      </c>
      <c r="E7" s="50" t="s">
        <v>182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1851121.8</v>
      </c>
      <c r="E8" s="6">
        <f>C8-D8</f>
        <v>215538.84999999986</v>
      </c>
    </row>
    <row r="9" spans="1:5" x14ac:dyDescent="0.25">
      <c r="A9" s="4" t="s">
        <v>2</v>
      </c>
      <c r="B9" s="4" t="s">
        <v>3</v>
      </c>
      <c r="C9" s="5">
        <v>1539268.51</v>
      </c>
      <c r="D9" s="5">
        <v>1388660.33</v>
      </c>
      <c r="E9" s="6">
        <f t="shared" ref="E9:E46" si="0">C9-D9</f>
        <v>150608.17999999993</v>
      </c>
    </row>
    <row r="10" spans="1:5" x14ac:dyDescent="0.25">
      <c r="A10" s="4" t="s">
        <v>4</v>
      </c>
      <c r="B10" s="4" t="s">
        <v>5</v>
      </c>
      <c r="C10" s="5">
        <v>1205299.3700000001</v>
      </c>
      <c r="D10" s="5">
        <v>1088758.26</v>
      </c>
      <c r="E10" s="6">
        <f t="shared" si="0"/>
        <v>116541.1100000001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99384.4</v>
      </c>
      <c r="E11" s="6">
        <f t="shared" si="0"/>
        <v>2830.6000000000058</v>
      </c>
    </row>
    <row r="12" spans="1:5" x14ac:dyDescent="0.25">
      <c r="A12" s="4" t="s">
        <v>8</v>
      </c>
      <c r="B12" s="4" t="s">
        <v>9</v>
      </c>
      <c r="C12" s="5">
        <v>13836.38</v>
      </c>
      <c r="D12" s="5">
        <v>11977.33</v>
      </c>
      <c r="E12" s="6">
        <f t="shared" si="0"/>
        <v>1859.0499999999993</v>
      </c>
    </row>
    <row r="13" spans="1:5" x14ac:dyDescent="0.25">
      <c r="A13" s="4" t="s">
        <v>10</v>
      </c>
      <c r="B13" s="4" t="s">
        <v>11</v>
      </c>
      <c r="C13" s="5">
        <v>217917.76</v>
      </c>
      <c r="D13" s="5">
        <v>188540.34</v>
      </c>
      <c r="E13" s="6">
        <f t="shared" si="0"/>
        <v>29377.420000000013</v>
      </c>
    </row>
    <row r="14" spans="1:5" x14ac:dyDescent="0.25">
      <c r="A14" s="4" t="s">
        <v>12</v>
      </c>
      <c r="B14" s="4" t="s">
        <v>13</v>
      </c>
      <c r="C14" s="5">
        <v>157681.32</v>
      </c>
      <c r="D14" s="5">
        <v>138348.82</v>
      </c>
      <c r="E14" s="6">
        <f t="shared" si="0"/>
        <v>19332.5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112915.38</v>
      </c>
      <c r="E15" s="6">
        <f t="shared" si="0"/>
        <v>14279.919999999998</v>
      </c>
    </row>
    <row r="16" spans="1:5" x14ac:dyDescent="0.25">
      <c r="A16" s="4" t="s">
        <v>15</v>
      </c>
      <c r="B16" s="4" t="s">
        <v>7</v>
      </c>
      <c r="C16" s="5">
        <v>12110</v>
      </c>
      <c r="D16" s="5">
        <v>10267.52</v>
      </c>
      <c r="E16" s="6">
        <f t="shared" si="0"/>
        <v>1842.4799999999996</v>
      </c>
    </row>
    <row r="17" spans="1:5" x14ac:dyDescent="0.25">
      <c r="A17" s="4" t="s">
        <v>16</v>
      </c>
      <c r="B17" s="4" t="s">
        <v>11</v>
      </c>
      <c r="C17" s="5">
        <v>18376.02</v>
      </c>
      <c r="D17" s="5">
        <v>15165.92</v>
      </c>
      <c r="E17" s="6">
        <f t="shared" si="0"/>
        <v>3210.1000000000004</v>
      </c>
    </row>
    <row r="18" spans="1:5" x14ac:dyDescent="0.25">
      <c r="A18" s="4" t="s">
        <v>17</v>
      </c>
      <c r="B18" s="4" t="s">
        <v>18</v>
      </c>
      <c r="C18" s="5">
        <v>37516.589999999997</v>
      </c>
      <c r="D18" s="5">
        <v>23531.42</v>
      </c>
      <c r="E18" s="6">
        <f t="shared" si="0"/>
        <v>13985.169999999998</v>
      </c>
    </row>
    <row r="19" spans="1:5" x14ac:dyDescent="0.25">
      <c r="A19" s="4" t="s">
        <v>19</v>
      </c>
      <c r="B19" s="4" t="s">
        <v>20</v>
      </c>
      <c r="C19" s="5">
        <v>37516.589999999997</v>
      </c>
      <c r="D19" s="5">
        <v>23531.42</v>
      </c>
      <c r="E19" s="6">
        <f t="shared" si="0"/>
        <v>13985.169999999998</v>
      </c>
    </row>
    <row r="20" spans="1:5" x14ac:dyDescent="0.25">
      <c r="A20" s="4" t="s">
        <v>21</v>
      </c>
      <c r="B20" s="4" t="s">
        <v>22</v>
      </c>
      <c r="C20" s="5">
        <v>116674.7</v>
      </c>
      <c r="D20" s="5">
        <v>98694.23</v>
      </c>
      <c r="E20" s="6">
        <f t="shared" si="0"/>
        <v>17980.47</v>
      </c>
    </row>
    <row r="21" spans="1:5" x14ac:dyDescent="0.25">
      <c r="A21" s="4" t="s">
        <v>23</v>
      </c>
      <c r="B21" s="4" t="s">
        <v>24</v>
      </c>
      <c r="C21" s="5">
        <v>102773.03</v>
      </c>
      <c r="D21" s="5">
        <v>87621.78</v>
      </c>
      <c r="E21" s="6">
        <f t="shared" si="0"/>
        <v>15151.25</v>
      </c>
    </row>
    <row r="22" spans="1:5" x14ac:dyDescent="0.25">
      <c r="A22" s="4" t="s">
        <v>25</v>
      </c>
      <c r="B22" s="4" t="s">
        <v>26</v>
      </c>
      <c r="C22" s="5">
        <v>10463.16</v>
      </c>
      <c r="D22" s="5">
        <v>8956.7800000000007</v>
      </c>
      <c r="E22" s="6">
        <f t="shared" si="0"/>
        <v>1506.3799999999992</v>
      </c>
    </row>
    <row r="23" spans="1:5" x14ac:dyDescent="0.25">
      <c r="A23" s="4" t="s">
        <v>27</v>
      </c>
      <c r="B23" s="4" t="s">
        <v>28</v>
      </c>
      <c r="C23" s="5">
        <v>3438.51</v>
      </c>
      <c r="D23" s="5">
        <v>2115.67</v>
      </c>
      <c r="E23" s="6">
        <f t="shared" si="0"/>
        <v>1322.8400000000001</v>
      </c>
    </row>
    <row r="24" spans="1:5" x14ac:dyDescent="0.25">
      <c r="A24" s="4" t="s">
        <v>29</v>
      </c>
      <c r="B24" s="4" t="s">
        <v>30</v>
      </c>
      <c r="C24" s="5">
        <v>84137.73</v>
      </c>
      <c r="D24" s="5">
        <v>70505.2</v>
      </c>
      <c r="E24" s="6">
        <f t="shared" si="0"/>
        <v>13632.529999999999</v>
      </c>
    </row>
    <row r="25" spans="1:5" x14ac:dyDescent="0.25">
      <c r="A25" s="4" t="s">
        <v>31</v>
      </c>
      <c r="B25" s="4" t="s">
        <v>24</v>
      </c>
      <c r="C25" s="5">
        <v>72577.75</v>
      </c>
      <c r="D25" s="5">
        <v>61360.66</v>
      </c>
      <c r="E25" s="6">
        <f t="shared" si="0"/>
        <v>11217.089999999997</v>
      </c>
    </row>
    <row r="26" spans="1:5" x14ac:dyDescent="0.25">
      <c r="A26" s="4" t="s">
        <v>32</v>
      </c>
      <c r="B26" s="4" t="s">
        <v>26</v>
      </c>
      <c r="C26" s="5">
        <v>9342.7000000000007</v>
      </c>
      <c r="D26" s="5">
        <v>7910.06</v>
      </c>
      <c r="E26" s="6">
        <f t="shared" si="0"/>
        <v>1432.6400000000003</v>
      </c>
    </row>
    <row r="27" spans="1:5" x14ac:dyDescent="0.25">
      <c r="A27" s="4" t="s">
        <v>33</v>
      </c>
      <c r="B27" s="4" t="s">
        <v>28</v>
      </c>
      <c r="C27" s="5">
        <v>2217.2800000000002</v>
      </c>
      <c r="D27" s="5">
        <v>1234.48</v>
      </c>
      <c r="E27" s="6">
        <f t="shared" si="0"/>
        <v>982.80000000000018</v>
      </c>
    </row>
    <row r="28" spans="1:5" x14ac:dyDescent="0.25">
      <c r="A28" s="4" t="s">
        <v>34</v>
      </c>
      <c r="B28" s="4" t="s">
        <v>35</v>
      </c>
      <c r="C28" s="5">
        <v>131381.79999999999</v>
      </c>
      <c r="D28" s="5">
        <v>131381.79999999999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110217.82</v>
      </c>
      <c r="D29" s="5">
        <v>110217.82</v>
      </c>
      <c r="E29" s="6">
        <f t="shared" si="0"/>
        <v>0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2117008.12</v>
      </c>
      <c r="D31" s="5">
        <v>1698639.17</v>
      </c>
      <c r="E31" s="6">
        <f t="shared" si="0"/>
        <v>418368.95000000019</v>
      </c>
    </row>
    <row r="32" spans="1:5" x14ac:dyDescent="0.25">
      <c r="A32" s="4" t="s">
        <v>42</v>
      </c>
      <c r="B32" s="4" t="s">
        <v>43</v>
      </c>
      <c r="C32" s="5">
        <v>1038109.9</v>
      </c>
      <c r="D32" s="5">
        <v>870779.73</v>
      </c>
      <c r="E32" s="6">
        <f t="shared" si="0"/>
        <v>167330.17000000004</v>
      </c>
    </row>
    <row r="33" spans="1:5" x14ac:dyDescent="0.25">
      <c r="A33" s="4" t="s">
        <v>44</v>
      </c>
      <c r="B33" s="4" t="s">
        <v>45</v>
      </c>
      <c r="C33" s="5">
        <v>343849.11</v>
      </c>
      <c r="D33" s="5">
        <v>283574.08</v>
      </c>
      <c r="E33" s="6">
        <f t="shared" si="0"/>
        <v>60275.02999999997</v>
      </c>
    </row>
    <row r="34" spans="1:5" x14ac:dyDescent="0.25">
      <c r="A34" s="4" t="s">
        <v>46</v>
      </c>
      <c r="B34" s="4" t="s">
        <v>47</v>
      </c>
      <c r="C34" s="5">
        <v>37180.959999999999</v>
      </c>
      <c r="D34" s="5">
        <v>37180.959999999999</v>
      </c>
      <c r="E34" s="6">
        <f t="shared" si="0"/>
        <v>0</v>
      </c>
    </row>
    <row r="35" spans="1:5" x14ac:dyDescent="0.25">
      <c r="A35" s="4" t="s">
        <v>48</v>
      </c>
      <c r="B35" s="4" t="s">
        <v>49</v>
      </c>
      <c r="C35" s="5">
        <v>12043.64</v>
      </c>
      <c r="D35" s="5">
        <v>10426.19</v>
      </c>
      <c r="E35" s="6">
        <f t="shared" si="0"/>
        <v>1617.4499999999989</v>
      </c>
    </row>
    <row r="36" spans="1:5" x14ac:dyDescent="0.25">
      <c r="A36" s="4" t="s">
        <v>50</v>
      </c>
      <c r="B36" s="4" t="s">
        <v>51</v>
      </c>
      <c r="C36" s="5">
        <v>79070.149999999994</v>
      </c>
      <c r="D36" s="5">
        <v>9517.58</v>
      </c>
      <c r="E36" s="6">
        <f t="shared" si="0"/>
        <v>69552.569999999992</v>
      </c>
    </row>
    <row r="37" spans="1:5" x14ac:dyDescent="0.25">
      <c r="A37" s="4" t="s">
        <v>52</v>
      </c>
      <c r="B37" s="4" t="s">
        <v>53</v>
      </c>
      <c r="C37" s="5">
        <v>36979.839999999997</v>
      </c>
      <c r="D37" s="5">
        <v>29538.95</v>
      </c>
      <c r="E37" s="6">
        <f t="shared" si="0"/>
        <v>7440.8899999999958</v>
      </c>
    </row>
    <row r="38" spans="1:5" x14ac:dyDescent="0.25">
      <c r="A38" s="4" t="s">
        <v>54</v>
      </c>
      <c r="B38" s="4" t="s">
        <v>55</v>
      </c>
      <c r="C38" s="5">
        <v>407.04</v>
      </c>
      <c r="D38" s="5">
        <v>366.36</v>
      </c>
      <c r="E38" s="6">
        <f t="shared" si="0"/>
        <v>40.680000000000007</v>
      </c>
    </row>
    <row r="39" spans="1:5" x14ac:dyDescent="0.25">
      <c r="A39" s="4" t="s">
        <v>56</v>
      </c>
      <c r="B39" s="4" t="s">
        <v>57</v>
      </c>
      <c r="C39" s="5">
        <v>62168.94</v>
      </c>
      <c r="D39" s="5">
        <v>57174.59</v>
      </c>
      <c r="E39" s="6">
        <f t="shared" si="0"/>
        <v>4994.3500000000058</v>
      </c>
    </row>
    <row r="40" spans="1:5" x14ac:dyDescent="0.25">
      <c r="A40" s="4" t="s">
        <v>58</v>
      </c>
      <c r="B40" s="4" t="s">
        <v>59</v>
      </c>
      <c r="C40" s="5">
        <v>54733.93</v>
      </c>
      <c r="D40" s="5">
        <v>54733.93</v>
      </c>
      <c r="E40" s="6">
        <f t="shared" si="0"/>
        <v>0</v>
      </c>
    </row>
    <row r="41" spans="1:5" x14ac:dyDescent="0.25">
      <c r="A41" s="4" t="s">
        <v>60</v>
      </c>
      <c r="B41" s="4" t="s">
        <v>61</v>
      </c>
      <c r="C41" s="5">
        <v>24026.42</v>
      </c>
      <c r="D41" s="5">
        <v>24026.42</v>
      </c>
      <c r="E41" s="6">
        <f t="shared" si="0"/>
        <v>0</v>
      </c>
    </row>
    <row r="42" spans="1:5" x14ac:dyDescent="0.25">
      <c r="A42" s="4" t="s">
        <v>62</v>
      </c>
      <c r="B42" s="4" t="s">
        <v>63</v>
      </c>
      <c r="C42" s="5">
        <v>144721.12</v>
      </c>
      <c r="D42" s="5">
        <v>143145.97</v>
      </c>
      <c r="E42" s="6">
        <f t="shared" si="0"/>
        <v>1575.1499999999942</v>
      </c>
    </row>
    <row r="43" spans="1:5" x14ac:dyDescent="0.25">
      <c r="A43" s="4" t="s">
        <v>64</v>
      </c>
      <c r="B43" s="4" t="s">
        <v>65</v>
      </c>
      <c r="C43" s="5">
        <v>2525.31</v>
      </c>
      <c r="D43" s="5">
        <v>2135.6799999999998</v>
      </c>
      <c r="E43" s="6">
        <f t="shared" si="0"/>
        <v>389.63000000000011</v>
      </c>
    </row>
    <row r="44" spans="1:5" x14ac:dyDescent="0.25">
      <c r="A44" s="4" t="s">
        <v>66</v>
      </c>
      <c r="B44" s="4" t="s">
        <v>67</v>
      </c>
      <c r="C44" s="5">
        <v>12201.16</v>
      </c>
      <c r="D44" s="5">
        <v>11190.46</v>
      </c>
      <c r="E44" s="6">
        <f t="shared" si="0"/>
        <v>1010.7000000000007</v>
      </c>
    </row>
    <row r="45" spans="1:5" x14ac:dyDescent="0.25">
      <c r="A45" s="4" t="s">
        <v>68</v>
      </c>
      <c r="B45" s="4" t="s">
        <v>69</v>
      </c>
      <c r="C45" s="5">
        <v>2162.2399999999998</v>
      </c>
      <c r="D45" s="5">
        <v>2162.2399999999998</v>
      </c>
      <c r="E45" s="6">
        <f t="shared" si="0"/>
        <v>0</v>
      </c>
    </row>
    <row r="46" spans="1:5" x14ac:dyDescent="0.25">
      <c r="A46" s="4" t="s">
        <v>70</v>
      </c>
      <c r="B46" s="4" t="s">
        <v>71</v>
      </c>
      <c r="C46" s="5">
        <v>6481.77</v>
      </c>
      <c r="D46" s="5">
        <v>6295.09</v>
      </c>
      <c r="E46" s="6">
        <f t="shared" si="0"/>
        <v>186.68000000000029</v>
      </c>
    </row>
    <row r="47" spans="1:5" x14ac:dyDescent="0.25">
      <c r="A47" s="81" t="s">
        <v>175</v>
      </c>
      <c r="B47" s="81"/>
      <c r="C47" s="81"/>
      <c r="D47" s="81"/>
      <c r="E47" s="81"/>
    </row>
    <row r="48" spans="1:5" x14ac:dyDescent="0.25">
      <c r="A48" s="81" t="s">
        <v>394</v>
      </c>
      <c r="B48" s="81"/>
      <c r="C48" s="81"/>
      <c r="D48" s="81"/>
      <c r="E48" s="81"/>
    </row>
    <row r="49" spans="1:5" x14ac:dyDescent="0.25">
      <c r="A49" s="81" t="s">
        <v>421</v>
      </c>
      <c r="B49" s="81"/>
      <c r="C49" s="81"/>
      <c r="D49" s="81"/>
      <c r="E49" s="81"/>
    </row>
    <row r="50" spans="1:5" x14ac:dyDescent="0.25">
      <c r="A50" s="81" t="s">
        <v>176</v>
      </c>
      <c r="B50" s="81"/>
      <c r="C50" s="81"/>
      <c r="D50" s="81"/>
      <c r="E50" s="81"/>
    </row>
    <row r="51" spans="1:5" x14ac:dyDescent="0.25">
      <c r="A51" s="3" t="s">
        <v>177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19070.599999999999</v>
      </c>
      <c r="D52" s="5">
        <v>16105.13</v>
      </c>
      <c r="E52" s="6">
        <f t="shared" ref="E52:E91" si="1">C52-D52</f>
        <v>2965.4699999999993</v>
      </c>
    </row>
    <row r="53" spans="1:5" x14ac:dyDescent="0.25">
      <c r="A53" s="4" t="s">
        <v>74</v>
      </c>
      <c r="B53" s="4" t="s">
        <v>75</v>
      </c>
      <c r="C53" s="5">
        <v>495</v>
      </c>
      <c r="D53" s="5">
        <v>495</v>
      </c>
      <c r="E53" s="6">
        <f t="shared" si="1"/>
        <v>0</v>
      </c>
    </row>
    <row r="54" spans="1:5" s="1" customFormat="1" x14ac:dyDescent="0.25">
      <c r="A54" s="15">
        <v>54117</v>
      </c>
      <c r="B54" s="4" t="s">
        <v>419</v>
      </c>
      <c r="C54" s="5">
        <v>17.5</v>
      </c>
      <c r="D54" s="5">
        <v>17.5</v>
      </c>
      <c r="E54" s="6">
        <f t="shared" si="1"/>
        <v>0</v>
      </c>
    </row>
    <row r="55" spans="1:5" x14ac:dyDescent="0.25">
      <c r="A55" s="4" t="s">
        <v>76</v>
      </c>
      <c r="B55" s="4" t="s">
        <v>77</v>
      </c>
      <c r="C55" s="5">
        <v>78431.070000000007</v>
      </c>
      <c r="D55" s="5">
        <v>73116.490000000005</v>
      </c>
      <c r="E55" s="6">
        <f t="shared" si="1"/>
        <v>5314.5800000000017</v>
      </c>
    </row>
    <row r="56" spans="1:5" x14ac:dyDescent="0.25">
      <c r="A56" s="4" t="s">
        <v>78</v>
      </c>
      <c r="B56" s="4" t="s">
        <v>79</v>
      </c>
      <c r="C56" s="5">
        <v>9679.1</v>
      </c>
      <c r="D56" s="5">
        <v>8128.71</v>
      </c>
      <c r="E56" s="6">
        <f t="shared" si="1"/>
        <v>1550.3900000000003</v>
      </c>
    </row>
    <row r="57" spans="1:5" s="1" customFormat="1" x14ac:dyDescent="0.25">
      <c r="A57" s="4" t="s">
        <v>80</v>
      </c>
      <c r="B57" s="4" t="s">
        <v>81</v>
      </c>
      <c r="C57" s="5">
        <v>109865</v>
      </c>
      <c r="D57" s="5">
        <v>101448.5</v>
      </c>
      <c r="E57" s="6">
        <f t="shared" si="1"/>
        <v>8416.5</v>
      </c>
    </row>
    <row r="58" spans="1:5" x14ac:dyDescent="0.25">
      <c r="A58" s="4" t="s">
        <v>82</v>
      </c>
      <c r="B58" s="4" t="s">
        <v>83</v>
      </c>
      <c r="C58" s="5">
        <v>223175.73</v>
      </c>
      <c r="D58" s="5">
        <v>190272.96</v>
      </c>
      <c r="E58" s="6">
        <f t="shared" si="1"/>
        <v>32902.770000000019</v>
      </c>
    </row>
    <row r="59" spans="1:5" x14ac:dyDescent="0.25">
      <c r="A59" s="4" t="s">
        <v>84</v>
      </c>
      <c r="B59" s="4" t="s">
        <v>85</v>
      </c>
      <c r="C59" s="5">
        <v>116072.36</v>
      </c>
      <c r="D59" s="5">
        <v>98165.23</v>
      </c>
      <c r="E59" s="6">
        <f t="shared" si="1"/>
        <v>17907.130000000005</v>
      </c>
    </row>
    <row r="60" spans="1:5" s="1" customFormat="1" x14ac:dyDescent="0.25">
      <c r="A60" s="4" t="s">
        <v>86</v>
      </c>
      <c r="B60" s="4" t="s">
        <v>87</v>
      </c>
      <c r="C60" s="5">
        <v>32505.64</v>
      </c>
      <c r="D60" s="5">
        <v>30386.639999999999</v>
      </c>
      <c r="E60" s="6">
        <f t="shared" si="1"/>
        <v>2119</v>
      </c>
    </row>
    <row r="61" spans="1:5" x14ac:dyDescent="0.25">
      <c r="A61" s="4" t="s">
        <v>88</v>
      </c>
      <c r="B61" s="4" t="s">
        <v>89</v>
      </c>
      <c r="C61" s="5">
        <v>74597.73</v>
      </c>
      <c r="D61" s="5">
        <v>61721.09</v>
      </c>
      <c r="E61" s="6">
        <f t="shared" si="1"/>
        <v>12876.64</v>
      </c>
    </row>
    <row r="62" spans="1:5" x14ac:dyDescent="0.25">
      <c r="A62" s="4" t="s">
        <v>90</v>
      </c>
      <c r="B62" s="4" t="s">
        <v>91</v>
      </c>
      <c r="C62" s="5">
        <v>557190.30000000005</v>
      </c>
      <c r="D62" s="5">
        <v>377712.14</v>
      </c>
      <c r="E62" s="6">
        <f t="shared" si="1"/>
        <v>179478.16000000003</v>
      </c>
    </row>
    <row r="63" spans="1:5" x14ac:dyDescent="0.25">
      <c r="A63" s="4" t="s">
        <v>92</v>
      </c>
      <c r="B63" s="4" t="s">
        <v>93</v>
      </c>
      <c r="C63" s="5">
        <v>6944.72</v>
      </c>
      <c r="D63" s="5">
        <v>5923.72</v>
      </c>
      <c r="E63" s="6">
        <f t="shared" si="1"/>
        <v>1021</v>
      </c>
    </row>
    <row r="64" spans="1:5" x14ac:dyDescent="0.25">
      <c r="A64" s="4" t="s">
        <v>94</v>
      </c>
      <c r="B64" s="4" t="s">
        <v>95</v>
      </c>
      <c r="C64" s="5">
        <v>10545.21</v>
      </c>
      <c r="D64" s="5">
        <v>9490.91</v>
      </c>
      <c r="E64" s="6">
        <f t="shared" si="1"/>
        <v>1054.2999999999993</v>
      </c>
    </row>
    <row r="65" spans="1:5" x14ac:dyDescent="0.25">
      <c r="A65" s="4" t="s">
        <v>96</v>
      </c>
      <c r="B65" s="4" t="s">
        <v>97</v>
      </c>
      <c r="C65" s="5">
        <v>9750.93</v>
      </c>
      <c r="D65" s="5">
        <v>4719.82</v>
      </c>
      <c r="E65" s="6">
        <f t="shared" si="1"/>
        <v>5031.1100000000006</v>
      </c>
    </row>
    <row r="66" spans="1:5" x14ac:dyDescent="0.25">
      <c r="A66" s="4" t="s">
        <v>98</v>
      </c>
      <c r="B66" s="4" t="s">
        <v>99</v>
      </c>
      <c r="C66" s="5">
        <v>97920</v>
      </c>
      <c r="D66" s="5">
        <v>81600</v>
      </c>
      <c r="E66" s="6">
        <f t="shared" si="1"/>
        <v>16320</v>
      </c>
    </row>
    <row r="67" spans="1:5" s="1" customFormat="1" x14ac:dyDescent="0.25">
      <c r="A67" s="15">
        <v>54307</v>
      </c>
      <c r="B67" s="4" t="s">
        <v>409</v>
      </c>
      <c r="C67" s="5">
        <v>525</v>
      </c>
      <c r="D67" s="5">
        <v>350</v>
      </c>
      <c r="E67" s="6">
        <f t="shared" si="1"/>
        <v>175</v>
      </c>
    </row>
    <row r="68" spans="1:5" x14ac:dyDescent="0.25">
      <c r="A68" s="4" t="s">
        <v>100</v>
      </c>
      <c r="B68" s="4" t="s">
        <v>101</v>
      </c>
      <c r="C68" s="5">
        <v>424.56</v>
      </c>
      <c r="D68" s="5">
        <v>362.24</v>
      </c>
      <c r="E68" s="6">
        <f t="shared" si="1"/>
        <v>62.319999999999993</v>
      </c>
    </row>
    <row r="69" spans="1:5" x14ac:dyDescent="0.25">
      <c r="A69" s="4" t="s">
        <v>102</v>
      </c>
      <c r="B69" s="4" t="s">
        <v>103</v>
      </c>
      <c r="C69" s="5">
        <v>90</v>
      </c>
      <c r="D69" s="5">
        <v>90</v>
      </c>
      <c r="E69" s="6">
        <f t="shared" si="1"/>
        <v>0</v>
      </c>
    </row>
    <row r="70" spans="1:5" s="1" customFormat="1" x14ac:dyDescent="0.25">
      <c r="A70" s="4" t="s">
        <v>104</v>
      </c>
      <c r="B70" s="4" t="s">
        <v>105</v>
      </c>
      <c r="C70" s="5">
        <v>16845.330000000002</v>
      </c>
      <c r="D70" s="5">
        <v>7785.08</v>
      </c>
      <c r="E70" s="6">
        <f t="shared" si="1"/>
        <v>9060.2500000000018</v>
      </c>
    </row>
    <row r="71" spans="1:5" s="1" customFormat="1" x14ac:dyDescent="0.25">
      <c r="A71" s="4" t="s">
        <v>106</v>
      </c>
      <c r="B71" s="4" t="s">
        <v>107</v>
      </c>
      <c r="C71" s="5">
        <v>25821.54</v>
      </c>
      <c r="D71" s="5">
        <v>19537.580000000002</v>
      </c>
      <c r="E71" s="6">
        <f t="shared" si="1"/>
        <v>6283.9599999999991</v>
      </c>
    </row>
    <row r="72" spans="1:5" x14ac:dyDescent="0.25">
      <c r="A72" s="4" t="s">
        <v>108</v>
      </c>
      <c r="B72" s="4" t="s">
        <v>109</v>
      </c>
      <c r="C72" s="5">
        <v>30982.68</v>
      </c>
      <c r="D72" s="5">
        <v>21355.39</v>
      </c>
      <c r="E72" s="6">
        <f t="shared" si="1"/>
        <v>9627.2900000000009</v>
      </c>
    </row>
    <row r="73" spans="1:5" x14ac:dyDescent="0.25">
      <c r="A73" s="4" t="s">
        <v>110</v>
      </c>
      <c r="B73" s="4" t="s">
        <v>111</v>
      </c>
      <c r="C73" s="5">
        <v>357340.33</v>
      </c>
      <c r="D73" s="5">
        <v>226497.4</v>
      </c>
      <c r="E73" s="6">
        <f t="shared" si="1"/>
        <v>130842.93000000002</v>
      </c>
    </row>
    <row r="74" spans="1:5" x14ac:dyDescent="0.25">
      <c r="A74" s="4" t="s">
        <v>112</v>
      </c>
      <c r="B74" s="4" t="s">
        <v>113</v>
      </c>
      <c r="C74" s="5">
        <v>204540.5</v>
      </c>
      <c r="D74" s="5">
        <v>179472.5</v>
      </c>
      <c r="E74" s="6">
        <f t="shared" si="1"/>
        <v>25068</v>
      </c>
    </row>
    <row r="75" spans="1:5" x14ac:dyDescent="0.25">
      <c r="A75" s="4" t="s">
        <v>114</v>
      </c>
      <c r="B75" s="4" t="s">
        <v>115</v>
      </c>
      <c r="C75" s="5">
        <v>199078</v>
      </c>
      <c r="D75" s="5">
        <v>177010</v>
      </c>
      <c r="E75" s="6">
        <f t="shared" si="1"/>
        <v>22068</v>
      </c>
    </row>
    <row r="76" spans="1:5" x14ac:dyDescent="0.25">
      <c r="A76" s="4" t="s">
        <v>116</v>
      </c>
      <c r="B76" s="4" t="s">
        <v>117</v>
      </c>
      <c r="C76" s="5">
        <v>5462.5</v>
      </c>
      <c r="D76" s="5">
        <v>2462.5</v>
      </c>
      <c r="E76" s="6">
        <f t="shared" si="1"/>
        <v>3000</v>
      </c>
    </row>
    <row r="77" spans="1:5" x14ac:dyDescent="0.25">
      <c r="A77" s="4" t="s">
        <v>118</v>
      </c>
      <c r="B77" s="4" t="s">
        <v>119</v>
      </c>
      <c r="C77" s="5">
        <v>95991.69</v>
      </c>
      <c r="D77" s="5">
        <v>80401.84</v>
      </c>
      <c r="E77" s="6">
        <f t="shared" si="1"/>
        <v>15589.850000000006</v>
      </c>
    </row>
    <row r="78" spans="1:5" x14ac:dyDescent="0.25">
      <c r="A78" s="4" t="s">
        <v>120</v>
      </c>
      <c r="B78" s="4" t="s">
        <v>121</v>
      </c>
      <c r="C78" s="5">
        <v>84072.99</v>
      </c>
      <c r="D78" s="5">
        <v>69350.44</v>
      </c>
      <c r="E78" s="6">
        <f t="shared" si="1"/>
        <v>14722.550000000003</v>
      </c>
    </row>
    <row r="79" spans="1:5" x14ac:dyDescent="0.25">
      <c r="A79" s="4" t="s">
        <v>122</v>
      </c>
      <c r="B79" s="4" t="s">
        <v>123</v>
      </c>
      <c r="C79" s="5">
        <v>11408.7</v>
      </c>
      <c r="D79" s="5">
        <v>10541.4</v>
      </c>
      <c r="E79" s="6">
        <f t="shared" si="1"/>
        <v>867.30000000000109</v>
      </c>
    </row>
    <row r="80" spans="1:5" x14ac:dyDescent="0.25">
      <c r="A80" s="4" t="s">
        <v>124</v>
      </c>
      <c r="B80" s="4" t="s">
        <v>125</v>
      </c>
      <c r="C80" s="5">
        <v>510</v>
      </c>
      <c r="D80" s="5">
        <v>510</v>
      </c>
      <c r="E80" s="6">
        <f t="shared" si="1"/>
        <v>0</v>
      </c>
    </row>
    <row r="81" spans="1:5" x14ac:dyDescent="0.25">
      <c r="A81" s="12" t="s">
        <v>126</v>
      </c>
      <c r="B81" s="12" t="s">
        <v>127</v>
      </c>
      <c r="C81" s="5">
        <v>87519.34</v>
      </c>
      <c r="D81" s="5">
        <v>84955.07</v>
      </c>
      <c r="E81" s="6">
        <f t="shared" si="1"/>
        <v>2564.2699999999895</v>
      </c>
    </row>
    <row r="82" spans="1:5" x14ac:dyDescent="0.25">
      <c r="A82" s="4" t="s">
        <v>128</v>
      </c>
      <c r="B82" s="4" t="s">
        <v>129</v>
      </c>
      <c r="C82" s="5">
        <v>29462.66</v>
      </c>
      <c r="D82" s="5">
        <v>27832.48</v>
      </c>
      <c r="E82" s="6">
        <f t="shared" si="1"/>
        <v>1630.1800000000003</v>
      </c>
    </row>
    <row r="83" spans="1:5" x14ac:dyDescent="0.25">
      <c r="A83" s="4" t="s">
        <v>130</v>
      </c>
      <c r="B83" s="4" t="s">
        <v>131</v>
      </c>
      <c r="C83" s="5">
        <v>29462.66</v>
      </c>
      <c r="D83" s="5">
        <v>27832.48</v>
      </c>
      <c r="E83" s="6">
        <f t="shared" si="1"/>
        <v>1630.1800000000003</v>
      </c>
    </row>
    <row r="84" spans="1:5" x14ac:dyDescent="0.25">
      <c r="A84" s="4" t="s">
        <v>132</v>
      </c>
      <c r="B84" s="4" t="s">
        <v>133</v>
      </c>
      <c r="C84" s="5">
        <v>50372.81</v>
      </c>
      <c r="D84" s="5">
        <v>49957.38</v>
      </c>
      <c r="E84" s="6">
        <f t="shared" si="1"/>
        <v>415.43000000000029</v>
      </c>
    </row>
    <row r="85" spans="1:5" x14ac:dyDescent="0.25">
      <c r="A85" s="4" t="s">
        <v>134</v>
      </c>
      <c r="B85" s="4" t="s">
        <v>135</v>
      </c>
      <c r="C85" s="5">
        <v>2858.9</v>
      </c>
      <c r="D85" s="5">
        <v>2858.9</v>
      </c>
      <c r="E85" s="6">
        <f t="shared" si="1"/>
        <v>0</v>
      </c>
    </row>
    <row r="86" spans="1:5" x14ac:dyDescent="0.25">
      <c r="A86" s="4" t="s">
        <v>136</v>
      </c>
      <c r="B86" s="4" t="s">
        <v>137</v>
      </c>
      <c r="C86" s="5">
        <v>47232.9</v>
      </c>
      <c r="D86" s="5">
        <v>47023.48</v>
      </c>
      <c r="E86" s="6">
        <f t="shared" si="1"/>
        <v>209.41999999999825</v>
      </c>
    </row>
    <row r="87" spans="1:5" s="1" customFormat="1" x14ac:dyDescent="0.25">
      <c r="A87" s="4" t="s">
        <v>138</v>
      </c>
      <c r="B87" s="4" t="s">
        <v>139</v>
      </c>
      <c r="C87" s="5">
        <v>281.01</v>
      </c>
      <c r="D87" s="5">
        <v>75</v>
      </c>
      <c r="E87" s="6">
        <f t="shared" si="1"/>
        <v>206.01</v>
      </c>
    </row>
    <row r="88" spans="1:5" s="1" customFormat="1" x14ac:dyDescent="0.25">
      <c r="A88" s="4" t="s">
        <v>140</v>
      </c>
      <c r="B88" s="4" t="s">
        <v>141</v>
      </c>
      <c r="C88" s="5">
        <v>7683.87</v>
      </c>
      <c r="D88" s="5">
        <v>7165.21</v>
      </c>
      <c r="E88" s="6">
        <f t="shared" si="1"/>
        <v>518.65999999999985</v>
      </c>
    </row>
    <row r="89" spans="1:5" x14ac:dyDescent="0.25">
      <c r="A89" s="4" t="s">
        <v>142</v>
      </c>
      <c r="B89" s="4" t="s">
        <v>143</v>
      </c>
      <c r="C89" s="5">
        <v>12.5</v>
      </c>
      <c r="D89" s="5">
        <v>12.5</v>
      </c>
      <c r="E89" s="6">
        <f t="shared" si="1"/>
        <v>0</v>
      </c>
    </row>
    <row r="90" spans="1:5" x14ac:dyDescent="0.25">
      <c r="A90" s="4" t="s">
        <v>144</v>
      </c>
      <c r="B90" s="4" t="s">
        <v>145</v>
      </c>
      <c r="C90" s="5">
        <v>6687.57</v>
      </c>
      <c r="D90" s="5">
        <v>6687.57</v>
      </c>
      <c r="E90" s="6">
        <f t="shared" si="1"/>
        <v>0</v>
      </c>
    </row>
    <row r="91" spans="1:5" x14ac:dyDescent="0.25">
      <c r="A91" s="4" t="s">
        <v>146</v>
      </c>
      <c r="B91" s="4" t="s">
        <v>147</v>
      </c>
      <c r="C91" s="5">
        <v>983.8</v>
      </c>
      <c r="D91" s="5">
        <v>465.14</v>
      </c>
      <c r="E91" s="6">
        <f t="shared" si="1"/>
        <v>518.66</v>
      </c>
    </row>
    <row r="92" spans="1:5" x14ac:dyDescent="0.25">
      <c r="A92" s="81" t="s">
        <v>175</v>
      </c>
      <c r="B92" s="81"/>
      <c r="C92" s="81"/>
      <c r="D92" s="81"/>
      <c r="E92" s="81"/>
    </row>
    <row r="93" spans="1:5" x14ac:dyDescent="0.25">
      <c r="A93" s="81" t="s">
        <v>394</v>
      </c>
      <c r="B93" s="81"/>
      <c r="C93" s="81"/>
      <c r="D93" s="81"/>
      <c r="E93" s="81"/>
    </row>
    <row r="94" spans="1:5" x14ac:dyDescent="0.25">
      <c r="A94" s="81" t="s">
        <v>421</v>
      </c>
      <c r="B94" s="81"/>
      <c r="C94" s="81"/>
      <c r="D94" s="81"/>
      <c r="E94" s="81"/>
    </row>
    <row r="95" spans="1:5" x14ac:dyDescent="0.25">
      <c r="A95" s="81" t="s">
        <v>176</v>
      </c>
      <c r="B95" s="81"/>
      <c r="C95" s="81"/>
      <c r="D95" s="81"/>
      <c r="E95" s="81"/>
    </row>
    <row r="96" spans="1:5" x14ac:dyDescent="0.25">
      <c r="A96" s="3" t="s">
        <v>177</v>
      </c>
      <c r="B96" s="2"/>
      <c r="C96" s="2"/>
      <c r="D96" s="2"/>
      <c r="E96" s="2"/>
    </row>
    <row r="97" spans="1:5" x14ac:dyDescent="0.25">
      <c r="A97" s="12" t="s">
        <v>148</v>
      </c>
      <c r="B97" s="12" t="s">
        <v>149</v>
      </c>
      <c r="C97" s="5">
        <v>3290602.85</v>
      </c>
      <c r="D97" s="5">
        <v>3013708.77</v>
      </c>
      <c r="E97" s="6">
        <f t="shared" ref="E97:E113" si="2">C97-D97</f>
        <v>276894.08000000007</v>
      </c>
    </row>
    <row r="98" spans="1:5" x14ac:dyDescent="0.25">
      <c r="A98" s="4" t="s">
        <v>150</v>
      </c>
      <c r="B98" s="4" t="s">
        <v>151</v>
      </c>
      <c r="C98" s="5">
        <v>3218844.92</v>
      </c>
      <c r="D98" s="5">
        <v>2942553.51</v>
      </c>
      <c r="E98" s="6">
        <f t="shared" si="2"/>
        <v>276291.41000000015</v>
      </c>
    </row>
    <row r="99" spans="1:5" x14ac:dyDescent="0.25">
      <c r="A99" s="4" t="s">
        <v>152</v>
      </c>
      <c r="B99" s="4" t="s">
        <v>151</v>
      </c>
      <c r="C99" s="5">
        <v>3218844.92</v>
      </c>
      <c r="D99" s="5">
        <v>2942553.51</v>
      </c>
      <c r="E99" s="6">
        <f t="shared" si="2"/>
        <v>276291.41000000015</v>
      </c>
    </row>
    <row r="100" spans="1:5" x14ac:dyDescent="0.25">
      <c r="A100" s="4" t="s">
        <v>153</v>
      </c>
      <c r="B100" s="4" t="s">
        <v>154</v>
      </c>
      <c r="C100" s="5">
        <v>71757.929999999993</v>
      </c>
      <c r="D100" s="5">
        <v>71155.259999999995</v>
      </c>
      <c r="E100" s="6">
        <f t="shared" si="2"/>
        <v>602.66999999999825</v>
      </c>
    </row>
    <row r="101" spans="1:5" x14ac:dyDescent="0.25">
      <c r="A101" s="4" t="s">
        <v>155</v>
      </c>
      <c r="B101" s="4" t="s">
        <v>156</v>
      </c>
      <c r="C101" s="5">
        <v>6100</v>
      </c>
      <c r="D101" s="5">
        <v>5808</v>
      </c>
      <c r="E101" s="6">
        <f t="shared" si="2"/>
        <v>292</v>
      </c>
    </row>
    <row r="102" spans="1:5" x14ac:dyDescent="0.25">
      <c r="A102" s="4" t="s">
        <v>157</v>
      </c>
      <c r="B102" s="4" t="s">
        <v>158</v>
      </c>
      <c r="C102" s="5">
        <v>65657.929999999993</v>
      </c>
      <c r="D102" s="5">
        <v>65347.26</v>
      </c>
      <c r="E102" s="6">
        <f t="shared" si="2"/>
        <v>310.66999999999098</v>
      </c>
    </row>
    <row r="103" spans="1:5" x14ac:dyDescent="0.25">
      <c r="A103" s="12" t="s">
        <v>159</v>
      </c>
      <c r="B103" s="12" t="s">
        <v>160</v>
      </c>
      <c r="C103" s="5">
        <v>136034.04</v>
      </c>
      <c r="D103" s="5">
        <v>74555.570000000007</v>
      </c>
      <c r="E103" s="6">
        <f t="shared" si="2"/>
        <v>61478.47</v>
      </c>
    </row>
    <row r="104" spans="1:5" x14ac:dyDescent="0.25">
      <c r="A104" s="4" t="s">
        <v>161</v>
      </c>
      <c r="B104" s="4" t="s">
        <v>162</v>
      </c>
      <c r="C104" s="5">
        <v>114199.03999999999</v>
      </c>
      <c r="D104" s="5">
        <v>65154.92</v>
      </c>
      <c r="E104" s="6">
        <f t="shared" si="2"/>
        <v>49044.119999999995</v>
      </c>
    </row>
    <row r="105" spans="1:5" x14ac:dyDescent="0.25">
      <c r="A105" s="4" t="s">
        <v>163</v>
      </c>
      <c r="B105" s="4" t="s">
        <v>164</v>
      </c>
      <c r="C105" s="5">
        <v>10994.14</v>
      </c>
      <c r="D105" s="5">
        <v>10993.94</v>
      </c>
      <c r="E105" s="6">
        <f t="shared" si="2"/>
        <v>0.19999999999890861</v>
      </c>
    </row>
    <row r="106" spans="1:5" x14ac:dyDescent="0.25">
      <c r="A106" s="4" t="s">
        <v>165</v>
      </c>
      <c r="B106" s="4" t="s">
        <v>166</v>
      </c>
      <c r="C106" s="5">
        <v>12210.62</v>
      </c>
      <c r="D106" s="5">
        <v>12210.62</v>
      </c>
      <c r="E106" s="6">
        <f t="shared" si="2"/>
        <v>0</v>
      </c>
    </row>
    <row r="107" spans="1:5" x14ac:dyDescent="0.25">
      <c r="A107" s="4" t="s">
        <v>167</v>
      </c>
      <c r="B107" s="4" t="s">
        <v>168</v>
      </c>
      <c r="C107" s="5">
        <v>38596.629999999997</v>
      </c>
      <c r="D107" s="5">
        <v>38011.08</v>
      </c>
      <c r="E107" s="6">
        <f t="shared" si="2"/>
        <v>585.54999999999563</v>
      </c>
    </row>
    <row r="108" spans="1:5" s="1" customFormat="1" x14ac:dyDescent="0.25">
      <c r="A108" s="15">
        <v>61105</v>
      </c>
      <c r="B108" s="4" t="s">
        <v>420</v>
      </c>
      <c r="C108" s="5">
        <v>45000</v>
      </c>
      <c r="D108" s="5">
        <v>0</v>
      </c>
      <c r="E108" s="6">
        <f t="shared" ref="E108" si="3">C108-D108</f>
        <v>45000</v>
      </c>
    </row>
    <row r="109" spans="1:5" s="1" customFormat="1" x14ac:dyDescent="0.25">
      <c r="A109" s="15">
        <v>61108</v>
      </c>
      <c r="B109" s="4" t="s">
        <v>410</v>
      </c>
      <c r="C109" s="5">
        <v>2297.21</v>
      </c>
      <c r="D109" s="5">
        <v>698.34</v>
      </c>
      <c r="E109" s="6">
        <f t="shared" si="2"/>
        <v>1598.87</v>
      </c>
    </row>
    <row r="110" spans="1:5" x14ac:dyDescent="0.25">
      <c r="A110" s="4" t="s">
        <v>395</v>
      </c>
      <c r="B110" s="4" t="s">
        <v>396</v>
      </c>
      <c r="C110" s="5">
        <v>151.93</v>
      </c>
      <c r="D110" s="5">
        <v>151.93</v>
      </c>
      <c r="E110" s="6">
        <f t="shared" si="2"/>
        <v>0</v>
      </c>
    </row>
    <row r="111" spans="1:5" x14ac:dyDescent="0.25">
      <c r="A111" s="4" t="s">
        <v>169</v>
      </c>
      <c r="B111" s="4" t="s">
        <v>170</v>
      </c>
      <c r="C111" s="5">
        <v>4948.51</v>
      </c>
      <c r="D111" s="5">
        <v>3089.01</v>
      </c>
      <c r="E111" s="6">
        <f t="shared" si="2"/>
        <v>1859.5</v>
      </c>
    </row>
    <row r="112" spans="1:5" x14ac:dyDescent="0.25">
      <c r="A112" s="4" t="s">
        <v>171</v>
      </c>
      <c r="B112" s="4" t="s">
        <v>172</v>
      </c>
      <c r="C112" s="5">
        <v>21835</v>
      </c>
      <c r="D112" s="5">
        <v>9400.65</v>
      </c>
      <c r="E112" s="6">
        <f t="shared" si="2"/>
        <v>12434.35</v>
      </c>
    </row>
    <row r="113" spans="1:5" x14ac:dyDescent="0.25">
      <c r="A113" s="4" t="s">
        <v>173</v>
      </c>
      <c r="B113" s="4" t="s">
        <v>174</v>
      </c>
      <c r="C113" s="5">
        <v>21835</v>
      </c>
      <c r="D113" s="5">
        <v>9400.65</v>
      </c>
      <c r="E113" s="6">
        <f t="shared" si="2"/>
        <v>12434.35</v>
      </c>
    </row>
    <row r="114" spans="1:5" x14ac:dyDescent="0.25">
      <c r="A114" s="2"/>
      <c r="B114" s="8" t="s">
        <v>183</v>
      </c>
      <c r="C114" s="11">
        <f>C8+C31+C81+C97+C103</f>
        <v>7697825.0000000009</v>
      </c>
      <c r="D114" s="11">
        <f>D8+D31+D81+D97+D103</f>
        <v>6722980.3799999999</v>
      </c>
      <c r="E114" s="11">
        <f>E8+E31+E81+E97+E103</f>
        <v>974844.62000000011</v>
      </c>
    </row>
    <row r="115" spans="1:5" x14ac:dyDescent="0.25">
      <c r="A115" s="1"/>
      <c r="B115" s="10" t="s">
        <v>184</v>
      </c>
      <c r="C115" s="9">
        <f t="shared" ref="C115:E116" si="4">C114</f>
        <v>7697825.0000000009</v>
      </c>
      <c r="D115" s="9">
        <f t="shared" si="4"/>
        <v>6722980.3799999999</v>
      </c>
      <c r="E115" s="9">
        <f t="shared" si="4"/>
        <v>974844.62000000011</v>
      </c>
    </row>
    <row r="116" spans="1:5" x14ac:dyDescent="0.25">
      <c r="A116" s="1"/>
      <c r="B116" s="10" t="s">
        <v>185</v>
      </c>
      <c r="C116" s="9">
        <f t="shared" si="4"/>
        <v>7697825.0000000009</v>
      </c>
      <c r="D116" s="9">
        <f t="shared" si="4"/>
        <v>6722980.3799999999</v>
      </c>
      <c r="E116" s="9">
        <f t="shared" si="4"/>
        <v>974844.62000000011</v>
      </c>
    </row>
    <row r="117" spans="1:5" x14ac:dyDescent="0.25">
      <c r="A117" s="62"/>
      <c r="B117" s="62"/>
      <c r="C117" s="60"/>
      <c r="D117" s="60"/>
      <c r="E117" s="61"/>
    </row>
    <row r="118" spans="1:5" s="1" customFormat="1" x14ac:dyDescent="0.25">
      <c r="A118" s="63"/>
      <c r="B118" s="62"/>
      <c r="C118" s="60"/>
      <c r="D118" s="60"/>
      <c r="E118" s="61"/>
    </row>
    <row r="119" spans="1:5" x14ac:dyDescent="0.25">
      <c r="A119" s="63"/>
      <c r="B119" s="62"/>
      <c r="C119" s="60"/>
      <c r="D119" s="60"/>
      <c r="E119" s="61"/>
    </row>
    <row r="120" spans="1:5" x14ac:dyDescent="0.25">
      <c r="A120" s="62"/>
      <c r="B120" s="62"/>
      <c r="C120" s="60"/>
      <c r="D120" s="60"/>
      <c r="E120" s="61"/>
    </row>
    <row r="121" spans="1:5" x14ac:dyDescent="0.25">
      <c r="A121" s="62"/>
      <c r="B121" s="62"/>
      <c r="C121" s="60"/>
      <c r="D121" s="60"/>
      <c r="E121" s="61"/>
    </row>
    <row r="122" spans="1:5" x14ac:dyDescent="0.25">
      <c r="A122" s="62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62"/>
      <c r="B124" s="62"/>
      <c r="C124" s="60"/>
      <c r="D124" s="60"/>
      <c r="E124" s="61"/>
    </row>
    <row r="125" spans="1:5" x14ac:dyDescent="0.25">
      <c r="A125" s="59"/>
      <c r="B125" s="64"/>
      <c r="C125" s="65"/>
      <c r="D125" s="65"/>
      <c r="E125" s="65"/>
    </row>
    <row r="126" spans="1:5" x14ac:dyDescent="0.25">
      <c r="A126" s="66"/>
      <c r="B126" s="67"/>
      <c r="C126" s="65"/>
      <c r="D126" s="65"/>
      <c r="E126" s="65"/>
    </row>
    <row r="127" spans="1:5" x14ac:dyDescent="0.25">
      <c r="A127" s="66"/>
      <c r="B127" s="67"/>
      <c r="C127" s="65"/>
      <c r="D127" s="65"/>
      <c r="E127" s="65"/>
    </row>
    <row r="128" spans="1:5" x14ac:dyDescent="0.25">
      <c r="A128" s="66"/>
      <c r="B128" s="66"/>
      <c r="C128" s="66"/>
      <c r="D128" s="66"/>
      <c r="E128" s="66"/>
    </row>
  </sheetData>
  <mergeCells count="12">
    <mergeCell ref="A93:E93"/>
    <mergeCell ref="A94:E94"/>
    <mergeCell ref="A95:E95"/>
    <mergeCell ref="A1:E1"/>
    <mergeCell ref="A2:E2"/>
    <mergeCell ref="A3:E3"/>
    <mergeCell ref="A4:E4"/>
    <mergeCell ref="A47:E47"/>
    <mergeCell ref="A48:E48"/>
    <mergeCell ref="A49:E49"/>
    <mergeCell ref="A50:E50"/>
    <mergeCell ref="A92:E92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3" workbookViewId="0">
      <selection activeCell="D26" sqref="D26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175</v>
      </c>
      <c r="B1" s="81"/>
      <c r="C1" s="81"/>
      <c r="D1" s="81"/>
      <c r="E1" s="81"/>
    </row>
    <row r="2" spans="1:5" x14ac:dyDescent="0.25">
      <c r="A2" s="81" t="s">
        <v>407</v>
      </c>
      <c r="B2" s="81"/>
      <c r="C2" s="81"/>
      <c r="D2" s="81"/>
      <c r="E2" s="81"/>
    </row>
    <row r="3" spans="1:5" x14ac:dyDescent="0.25">
      <c r="A3" s="81" t="s">
        <v>421</v>
      </c>
      <c r="B3" s="81"/>
      <c r="C3" s="81"/>
      <c r="D3" s="81"/>
      <c r="E3" s="81"/>
    </row>
    <row r="4" spans="1:5" x14ac:dyDescent="0.25">
      <c r="A4" s="81" t="s">
        <v>176</v>
      </c>
      <c r="B4" s="81"/>
      <c r="C4" s="81"/>
      <c r="D4" s="81"/>
      <c r="E4" s="81"/>
    </row>
    <row r="5" spans="1:5" x14ac:dyDescent="0.25">
      <c r="A5" s="3" t="s">
        <v>177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178</v>
      </c>
      <c r="B7" s="74" t="s">
        <v>179</v>
      </c>
      <c r="C7" s="75" t="s">
        <v>180</v>
      </c>
      <c r="D7" s="74" t="s">
        <v>181</v>
      </c>
      <c r="E7" s="76" t="s">
        <v>182</v>
      </c>
    </row>
    <row r="8" spans="1:5" x14ac:dyDescent="0.25">
      <c r="A8" s="19" t="s">
        <v>186</v>
      </c>
      <c r="B8" s="13" t="s">
        <v>187</v>
      </c>
      <c r="C8" s="69">
        <v>1930</v>
      </c>
      <c r="D8" s="69">
        <v>20289.66</v>
      </c>
      <c r="E8" s="69">
        <f>C8-D8</f>
        <v>-18359.66</v>
      </c>
    </row>
    <row r="9" spans="1:5" x14ac:dyDescent="0.25">
      <c r="A9" s="15" t="s">
        <v>188</v>
      </c>
      <c r="B9" s="17" t="s">
        <v>189</v>
      </c>
      <c r="C9" s="70">
        <v>180</v>
      </c>
      <c r="D9" s="70">
        <v>0</v>
      </c>
      <c r="E9" s="70">
        <f t="shared" ref="E9:E25" si="0">C9-D9</f>
        <v>180</v>
      </c>
    </row>
    <row r="10" spans="1:5" x14ac:dyDescent="0.25">
      <c r="A10" s="15" t="s">
        <v>190</v>
      </c>
      <c r="B10" s="17" t="s">
        <v>191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192</v>
      </c>
      <c r="B11" s="16" t="s">
        <v>193</v>
      </c>
      <c r="C11" s="69">
        <v>1750</v>
      </c>
      <c r="D11" s="69">
        <v>20289.66</v>
      </c>
      <c r="E11" s="69">
        <f t="shared" si="0"/>
        <v>-18539.66</v>
      </c>
    </row>
    <row r="12" spans="1:5" x14ac:dyDescent="0.25">
      <c r="A12" s="15" t="s">
        <v>194</v>
      </c>
      <c r="B12" s="17" t="s">
        <v>195</v>
      </c>
      <c r="C12" s="70">
        <v>1750</v>
      </c>
      <c r="D12" s="70">
        <v>20289.66</v>
      </c>
      <c r="E12" s="70">
        <f t="shared" si="0"/>
        <v>-18539.66</v>
      </c>
    </row>
    <row r="13" spans="1:5" x14ac:dyDescent="0.25">
      <c r="A13" s="20" t="s">
        <v>196</v>
      </c>
      <c r="B13" s="21" t="s">
        <v>197</v>
      </c>
      <c r="C13" s="70">
        <v>1050</v>
      </c>
      <c r="D13" s="70">
        <v>3711.02</v>
      </c>
      <c r="E13" s="70">
        <f t="shared" si="0"/>
        <v>-2661.02</v>
      </c>
    </row>
    <row r="14" spans="1:5" x14ac:dyDescent="0.25">
      <c r="A14" s="14" t="s">
        <v>198</v>
      </c>
      <c r="B14" s="16" t="s">
        <v>199</v>
      </c>
      <c r="C14" s="69">
        <v>930</v>
      </c>
      <c r="D14" s="69">
        <v>3645.93</v>
      </c>
      <c r="E14" s="69">
        <f t="shared" si="0"/>
        <v>-2715.93</v>
      </c>
    </row>
    <row r="15" spans="1:5" x14ac:dyDescent="0.25">
      <c r="A15" s="15" t="s">
        <v>200</v>
      </c>
      <c r="B15" s="17" t="s">
        <v>201</v>
      </c>
      <c r="C15" s="70">
        <v>930</v>
      </c>
      <c r="D15" s="70">
        <v>3645.93</v>
      </c>
      <c r="E15" s="70">
        <f t="shared" si="0"/>
        <v>-2715.93</v>
      </c>
    </row>
    <row r="16" spans="1:5" x14ac:dyDescent="0.25">
      <c r="A16" s="15" t="s">
        <v>202</v>
      </c>
      <c r="B16" s="17" t="s">
        <v>203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204</v>
      </c>
      <c r="B17" s="16" t="s">
        <v>205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206</v>
      </c>
      <c r="B18" s="17" t="s">
        <v>207</v>
      </c>
      <c r="C18" s="70">
        <v>0</v>
      </c>
      <c r="D18" s="70">
        <v>65.09</v>
      </c>
      <c r="E18" s="70">
        <f t="shared" si="0"/>
        <v>-65.09</v>
      </c>
    </row>
    <row r="19" spans="1:5" s="1" customFormat="1" x14ac:dyDescent="0.25">
      <c r="A19" s="15" t="s">
        <v>208</v>
      </c>
      <c r="B19" s="17" t="s">
        <v>209</v>
      </c>
      <c r="C19" s="70">
        <v>0</v>
      </c>
      <c r="D19" s="70">
        <v>65.09</v>
      </c>
      <c r="E19" s="70">
        <f t="shared" si="0"/>
        <v>-65.09</v>
      </c>
    </row>
    <row r="20" spans="1:5" x14ac:dyDescent="0.25">
      <c r="A20" s="19" t="s">
        <v>210</v>
      </c>
      <c r="B20" s="13" t="s">
        <v>211</v>
      </c>
      <c r="C20" s="69">
        <v>7677825</v>
      </c>
      <c r="D20" s="69">
        <v>6672399.3799999999</v>
      </c>
      <c r="E20" s="69">
        <f t="shared" si="0"/>
        <v>1005425.6200000001</v>
      </c>
    </row>
    <row r="21" spans="1:5" x14ac:dyDescent="0.25">
      <c r="A21" s="15" t="s">
        <v>212</v>
      </c>
      <c r="B21" s="17" t="s">
        <v>213</v>
      </c>
      <c r="C21" s="70">
        <v>7677825</v>
      </c>
      <c r="D21" s="70">
        <v>6672399.3799999999</v>
      </c>
      <c r="E21" s="70">
        <f t="shared" si="0"/>
        <v>1005425.6200000001</v>
      </c>
    </row>
    <row r="22" spans="1:5" x14ac:dyDescent="0.25">
      <c r="A22" s="15" t="s">
        <v>214</v>
      </c>
      <c r="B22" s="17" t="s">
        <v>215</v>
      </c>
      <c r="C22" s="70">
        <v>7677825</v>
      </c>
      <c r="D22" s="70">
        <v>6672399.3799999999</v>
      </c>
      <c r="E22" s="70">
        <f t="shared" si="0"/>
        <v>1005425.6200000001</v>
      </c>
    </row>
    <row r="23" spans="1:5" x14ac:dyDescent="0.25">
      <c r="A23" s="19" t="s">
        <v>216</v>
      </c>
      <c r="B23" s="13" t="s">
        <v>217</v>
      </c>
      <c r="C23" s="69">
        <v>17020</v>
      </c>
      <c r="D23" s="72">
        <v>67042.91</v>
      </c>
      <c r="E23" s="69">
        <f t="shared" si="0"/>
        <v>-50022.91</v>
      </c>
    </row>
    <row r="24" spans="1:5" x14ac:dyDescent="0.25">
      <c r="A24" s="15" t="s">
        <v>218</v>
      </c>
      <c r="B24" s="17" t="s">
        <v>219</v>
      </c>
      <c r="C24" s="70">
        <v>17020</v>
      </c>
      <c r="D24" s="70">
        <v>67042.91</v>
      </c>
      <c r="E24" s="70">
        <f t="shared" si="0"/>
        <v>-50022.91</v>
      </c>
    </row>
    <row r="25" spans="1:5" x14ac:dyDescent="0.25">
      <c r="A25" s="15" t="s">
        <v>220</v>
      </c>
      <c r="B25" s="18" t="s">
        <v>201</v>
      </c>
      <c r="C25" s="70">
        <v>17020</v>
      </c>
      <c r="D25" s="70">
        <v>67042.91</v>
      </c>
      <c r="E25" s="70">
        <f t="shared" si="0"/>
        <v>-50022.91</v>
      </c>
    </row>
    <row r="26" spans="1:5" x14ac:dyDescent="0.25">
      <c r="A26" s="7"/>
      <c r="B26" s="8" t="s">
        <v>183</v>
      </c>
      <c r="C26" s="71">
        <f>C8+C13+C20+C23</f>
        <v>7697825</v>
      </c>
      <c r="D26" s="71">
        <f>D8+D13+D20+D23</f>
        <v>6763442.9699999997</v>
      </c>
      <c r="E26" s="71">
        <f>C26-D26</f>
        <v>934382.03000000026</v>
      </c>
    </row>
    <row r="27" spans="1:5" x14ac:dyDescent="0.25">
      <c r="A27" s="1"/>
      <c r="B27" s="10" t="s">
        <v>184</v>
      </c>
      <c r="C27" s="72">
        <f t="shared" ref="C27:E28" si="1">C26</f>
        <v>7697825</v>
      </c>
      <c r="D27" s="72">
        <f t="shared" si="1"/>
        <v>6763442.9699999997</v>
      </c>
      <c r="E27" s="72">
        <f t="shared" si="1"/>
        <v>934382.03000000026</v>
      </c>
    </row>
    <row r="28" spans="1:5" x14ac:dyDescent="0.25">
      <c r="A28" s="1"/>
      <c r="B28" s="10" t="s">
        <v>185</v>
      </c>
      <c r="C28" s="72">
        <f t="shared" si="1"/>
        <v>7697825</v>
      </c>
      <c r="D28" s="72">
        <f t="shared" si="1"/>
        <v>6763442.9699999997</v>
      </c>
      <c r="E28" s="72">
        <f t="shared" si="1"/>
        <v>934382.03000000026</v>
      </c>
    </row>
    <row r="29" spans="1:5" x14ac:dyDescent="0.25">
      <c r="A29" s="66"/>
      <c r="B29" s="67"/>
      <c r="C29" s="68"/>
      <c r="D29" s="68"/>
      <c r="E29" s="68"/>
    </row>
    <row r="30" spans="1:5" x14ac:dyDescent="0.25">
      <c r="A30" s="66"/>
      <c r="B30" s="67"/>
      <c r="C30" s="68"/>
      <c r="D30" s="68"/>
      <c r="E30" s="68"/>
    </row>
    <row r="31" spans="1:5" x14ac:dyDescent="0.25">
      <c r="A31" s="66"/>
      <c r="B31" s="66"/>
      <c r="C31" s="66"/>
      <c r="D31" s="66"/>
      <c r="E31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4" sqref="A4:F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233</v>
      </c>
      <c r="B1" s="81"/>
      <c r="C1" s="81"/>
      <c r="D1" s="81"/>
      <c r="E1" s="81"/>
      <c r="F1" s="81"/>
    </row>
    <row r="2" spans="1:6" x14ac:dyDescent="0.25">
      <c r="A2" s="81" t="s">
        <v>232</v>
      </c>
      <c r="B2" s="81"/>
      <c r="C2" s="81"/>
      <c r="D2" s="81"/>
      <c r="E2" s="81"/>
      <c r="F2" s="81"/>
    </row>
    <row r="3" spans="1:6" x14ac:dyDescent="0.25">
      <c r="A3" s="81" t="s">
        <v>422</v>
      </c>
      <c r="B3" s="81"/>
      <c r="C3" s="81"/>
      <c r="D3" s="81"/>
      <c r="E3" s="81"/>
      <c r="F3" s="81"/>
    </row>
    <row r="4" spans="1:6" x14ac:dyDescent="0.25">
      <c r="A4" s="81" t="s">
        <v>176</v>
      </c>
      <c r="B4" s="81"/>
      <c r="C4" s="81"/>
      <c r="D4" s="81"/>
      <c r="E4" s="81"/>
      <c r="F4" s="81"/>
    </row>
    <row r="5" spans="1:6" x14ac:dyDescent="0.25">
      <c r="A5" s="3" t="s">
        <v>177</v>
      </c>
      <c r="B5" s="3"/>
      <c r="C5" s="2"/>
      <c r="D5" s="2"/>
      <c r="E5" s="2"/>
      <c r="F5" s="2"/>
    </row>
    <row r="7" spans="1:6" s="1" customFormat="1" x14ac:dyDescent="0.25">
      <c r="A7" s="23" t="s">
        <v>222</v>
      </c>
      <c r="B7" s="34"/>
      <c r="C7" s="23" t="s">
        <v>223</v>
      </c>
      <c r="D7" s="34"/>
      <c r="E7" s="23" t="s">
        <v>224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221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221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225</v>
      </c>
      <c r="B11" s="28"/>
      <c r="C11" s="43">
        <v>-376663.4</v>
      </c>
      <c r="D11" s="29"/>
      <c r="E11" s="39">
        <v>0</v>
      </c>
      <c r="F11" s="22"/>
    </row>
    <row r="12" spans="1:6" x14ac:dyDescent="0.25">
      <c r="A12" s="17" t="s">
        <v>228</v>
      </c>
      <c r="B12" s="32"/>
      <c r="C12" s="26">
        <v>10094230.869999999</v>
      </c>
      <c r="D12" s="33"/>
      <c r="E12" s="25">
        <v>0</v>
      </c>
      <c r="F12" s="22"/>
    </row>
    <row r="13" spans="1:6" x14ac:dyDescent="0.25">
      <c r="A13" s="26" t="s">
        <v>229</v>
      </c>
      <c r="B13" s="33"/>
      <c r="C13" s="5">
        <v>10470894.27</v>
      </c>
      <c r="D13" s="29"/>
      <c r="E13" s="25">
        <v>0</v>
      </c>
      <c r="F13" s="22"/>
    </row>
    <row r="14" spans="1:6" s="1" customFormat="1" x14ac:dyDescent="0.25">
      <c r="A14" s="24" t="s">
        <v>411</v>
      </c>
      <c r="B14" s="28"/>
      <c r="C14" s="43">
        <v>-1142.8599999999999</v>
      </c>
      <c r="D14" s="29"/>
      <c r="E14" s="39">
        <v>0</v>
      </c>
      <c r="F14" s="22"/>
    </row>
    <row r="15" spans="1:6" s="1" customFormat="1" x14ac:dyDescent="0.25">
      <c r="A15" s="27" t="s">
        <v>412</v>
      </c>
      <c r="B15" s="36"/>
      <c r="C15" s="27">
        <v>1142.8599999999999</v>
      </c>
      <c r="D15" s="36"/>
      <c r="E15" s="25">
        <v>0</v>
      </c>
      <c r="F15" s="22"/>
    </row>
    <row r="16" spans="1:6" x14ac:dyDescent="0.25">
      <c r="A16" s="24" t="s">
        <v>226</v>
      </c>
      <c r="B16" s="28"/>
      <c r="C16" s="43">
        <v>-174858.44</v>
      </c>
      <c r="D16" s="29"/>
      <c r="E16" s="39">
        <v>0</v>
      </c>
      <c r="F16" s="22"/>
    </row>
    <row r="17" spans="1:5" x14ac:dyDescent="0.25">
      <c r="A17" s="27" t="s">
        <v>230</v>
      </c>
      <c r="B17" s="36"/>
      <c r="C17" s="27">
        <v>1313508.96</v>
      </c>
      <c r="D17" s="36"/>
      <c r="E17" s="25">
        <v>0</v>
      </c>
    </row>
    <row r="18" spans="1:5" x14ac:dyDescent="0.25">
      <c r="A18" s="5" t="s">
        <v>231</v>
      </c>
      <c r="B18" s="29"/>
      <c r="C18" s="27">
        <v>1488367.4</v>
      </c>
      <c r="D18" s="36"/>
      <c r="E18" s="25">
        <v>0</v>
      </c>
    </row>
    <row r="19" spans="1:5" s="1" customFormat="1" ht="8.25" customHeight="1" x14ac:dyDescent="0.25">
      <c r="A19" s="5"/>
      <c r="B19" s="29"/>
      <c r="C19" s="27"/>
      <c r="D19" s="36"/>
      <c r="E19" s="25"/>
    </row>
    <row r="20" spans="1:5" x14ac:dyDescent="0.25">
      <c r="A20" s="23" t="s">
        <v>227</v>
      </c>
      <c r="B20" s="34"/>
      <c r="C20" s="43">
        <v>1665565.9</v>
      </c>
      <c r="D20" s="29"/>
      <c r="E20" s="39">
        <v>0</v>
      </c>
    </row>
    <row r="21" spans="1:5" x14ac:dyDescent="0.25">
      <c r="C21" s="5"/>
      <c r="D21" s="5"/>
      <c r="E21" s="25"/>
    </row>
    <row r="22" spans="1:5" x14ac:dyDescent="0.25">
      <c r="C22" s="5"/>
      <c r="D22" s="5"/>
      <c r="E22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workbookViewId="0">
      <selection activeCell="H28" sqref="H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233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232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422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176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177</v>
      </c>
      <c r="B5" s="3"/>
      <c r="C5" s="2"/>
      <c r="D5" s="2"/>
      <c r="E5" s="2"/>
      <c r="F5" s="2"/>
      <c r="G5" s="2"/>
    </row>
    <row r="7" spans="1:10" x14ac:dyDescent="0.25">
      <c r="A7" s="23" t="s">
        <v>234</v>
      </c>
      <c r="B7" s="34"/>
      <c r="C7" s="23" t="s">
        <v>223</v>
      </c>
      <c r="D7" s="34"/>
      <c r="E7" s="23" t="s">
        <v>224</v>
      </c>
      <c r="F7" s="34"/>
      <c r="G7" s="23" t="s">
        <v>235</v>
      </c>
      <c r="H7" s="23" t="s">
        <v>223</v>
      </c>
      <c r="I7" s="34"/>
      <c r="J7" s="23" t="s">
        <v>224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236</v>
      </c>
      <c r="B9" s="24"/>
      <c r="C9" s="40">
        <v>10094230.869999999</v>
      </c>
      <c r="D9" s="41"/>
      <c r="E9" s="39">
        <v>0</v>
      </c>
      <c r="F9" s="25"/>
      <c r="G9" s="24" t="s">
        <v>236</v>
      </c>
      <c r="H9" s="40">
        <v>10470894.27</v>
      </c>
      <c r="I9" s="41"/>
      <c r="J9" s="39">
        <v>0</v>
      </c>
    </row>
    <row r="10" spans="1:10" x14ac:dyDescent="0.25">
      <c r="A10" s="31" t="s">
        <v>237</v>
      </c>
      <c r="B10" s="31"/>
      <c r="C10" s="38">
        <v>197070.34</v>
      </c>
      <c r="D10" s="38"/>
      <c r="E10" s="25">
        <v>0</v>
      </c>
      <c r="F10" s="25"/>
      <c r="G10" s="31" t="s">
        <v>243</v>
      </c>
      <c r="H10" s="38">
        <v>4362045.3</v>
      </c>
      <c r="I10" s="38"/>
      <c r="J10" s="25">
        <v>0</v>
      </c>
    </row>
    <row r="11" spans="1:10" x14ac:dyDescent="0.25">
      <c r="A11" s="31" t="s">
        <v>238</v>
      </c>
      <c r="B11" s="31"/>
      <c r="C11" s="38">
        <v>72368.92</v>
      </c>
      <c r="D11" s="38"/>
      <c r="E11" s="25">
        <v>0</v>
      </c>
      <c r="F11" s="25"/>
      <c r="G11" s="31" t="s">
        <v>244</v>
      </c>
      <c r="H11" s="38">
        <v>1061020.94</v>
      </c>
      <c r="I11" s="38"/>
      <c r="J11" s="25">
        <v>0</v>
      </c>
    </row>
    <row r="12" spans="1:10" x14ac:dyDescent="0.25">
      <c r="A12" s="31" t="s">
        <v>239</v>
      </c>
      <c r="B12" s="31"/>
      <c r="C12" s="38">
        <v>8429258.25</v>
      </c>
      <c r="D12" s="38"/>
      <c r="E12" s="25">
        <v>0</v>
      </c>
      <c r="F12" s="25"/>
      <c r="G12" s="31" t="s">
        <v>245</v>
      </c>
      <c r="H12" s="38">
        <v>59041.59</v>
      </c>
      <c r="I12" s="38"/>
      <c r="J12" s="25">
        <v>0</v>
      </c>
    </row>
    <row r="13" spans="1:10" x14ac:dyDescent="0.25">
      <c r="A13" s="31" t="s">
        <v>240</v>
      </c>
      <c r="B13" s="31"/>
      <c r="C13" s="38">
        <v>366647.33</v>
      </c>
      <c r="D13" s="38"/>
      <c r="E13" s="25">
        <v>0</v>
      </c>
      <c r="F13" s="25"/>
      <c r="G13" s="31" t="s">
        <v>246</v>
      </c>
      <c r="H13" s="38">
        <v>2802862.33</v>
      </c>
      <c r="I13" s="38"/>
      <c r="J13" s="25">
        <v>0</v>
      </c>
    </row>
    <row r="14" spans="1:10" x14ac:dyDescent="0.25">
      <c r="A14" s="31" t="s">
        <v>241</v>
      </c>
      <c r="B14" s="31"/>
      <c r="C14" s="38">
        <v>241199.04</v>
      </c>
      <c r="D14" s="38"/>
      <c r="E14" s="25">
        <v>0</v>
      </c>
      <c r="F14" s="25"/>
      <c r="G14" s="31" t="s">
        <v>248</v>
      </c>
      <c r="H14" s="38">
        <v>37591.019999999997</v>
      </c>
      <c r="I14" s="38"/>
      <c r="J14" s="25">
        <v>0</v>
      </c>
    </row>
    <row r="15" spans="1:10" x14ac:dyDescent="0.25">
      <c r="A15" s="31" t="s">
        <v>242</v>
      </c>
      <c r="B15" s="31"/>
      <c r="C15" s="38">
        <v>787686.99</v>
      </c>
      <c r="D15" s="38"/>
      <c r="E15" s="25">
        <v>0</v>
      </c>
      <c r="F15" s="25"/>
      <c r="G15" s="31" t="s">
        <v>414</v>
      </c>
      <c r="H15" s="38">
        <v>500000</v>
      </c>
      <c r="I15" s="38"/>
      <c r="J15" s="25"/>
    </row>
    <row r="16" spans="1:10" x14ac:dyDescent="0.25">
      <c r="A16" s="24" t="s">
        <v>250</v>
      </c>
      <c r="B16" s="28"/>
      <c r="C16" s="40">
        <v>1313508.96</v>
      </c>
      <c r="D16" s="38"/>
      <c r="E16" s="25">
        <v>0</v>
      </c>
      <c r="F16" s="25"/>
      <c r="G16" s="31" t="s">
        <v>247</v>
      </c>
      <c r="H16" s="38">
        <v>332398.08000000002</v>
      </c>
      <c r="I16" s="38"/>
      <c r="J16" s="25">
        <v>0</v>
      </c>
    </row>
    <row r="17" spans="1:10" x14ac:dyDescent="0.25">
      <c r="A17" s="28" t="s">
        <v>251</v>
      </c>
      <c r="B17" s="28"/>
      <c r="C17" s="38">
        <v>443058.68</v>
      </c>
      <c r="D17" s="38"/>
      <c r="E17" s="25">
        <v>0</v>
      </c>
      <c r="F17" s="25"/>
      <c r="G17" s="31" t="s">
        <v>249</v>
      </c>
      <c r="H17" s="38">
        <v>915935.01</v>
      </c>
      <c r="I17" s="38"/>
      <c r="J17" s="25">
        <v>0</v>
      </c>
    </row>
    <row r="18" spans="1:10" x14ac:dyDescent="0.25">
      <c r="A18" s="32" t="s">
        <v>252</v>
      </c>
      <c r="B18" s="32"/>
      <c r="C18" s="38">
        <v>850291.18</v>
      </c>
      <c r="D18" s="38"/>
      <c r="E18" s="25"/>
      <c r="F18" s="25"/>
      <c r="G18" s="24" t="s">
        <v>415</v>
      </c>
      <c r="H18" s="40">
        <v>1142.8599999999999</v>
      </c>
      <c r="I18" s="41"/>
      <c r="J18" s="39">
        <v>0</v>
      </c>
    </row>
    <row r="19" spans="1:10" x14ac:dyDescent="0.25">
      <c r="A19" s="80" t="s">
        <v>253</v>
      </c>
      <c r="B19" s="33"/>
      <c r="C19" s="38">
        <v>20112.990000000002</v>
      </c>
      <c r="D19" s="38"/>
      <c r="E19" s="25"/>
      <c r="F19" s="25"/>
      <c r="G19" s="31" t="s">
        <v>416</v>
      </c>
      <c r="H19" s="38">
        <v>1142.8599999999999</v>
      </c>
      <c r="I19" s="38"/>
      <c r="J19" s="25"/>
    </row>
    <row r="20" spans="1:10" x14ac:dyDescent="0.25">
      <c r="A20" s="35" t="s">
        <v>254</v>
      </c>
      <c r="B20" s="34"/>
      <c r="C20" s="38">
        <v>20.05</v>
      </c>
      <c r="D20" s="38"/>
      <c r="E20" s="39">
        <v>0</v>
      </c>
      <c r="F20" s="30"/>
      <c r="G20" s="24" t="s">
        <v>250</v>
      </c>
      <c r="H20" s="40">
        <v>1488367.4</v>
      </c>
      <c r="I20" s="41"/>
      <c r="J20" s="39">
        <v>0</v>
      </c>
    </row>
    <row r="21" spans="1:10" ht="15" customHeight="1" x14ac:dyDescent="0.25">
      <c r="A21" s="35" t="s">
        <v>255</v>
      </c>
      <c r="B21" s="35"/>
      <c r="C21" s="38">
        <v>26.06</v>
      </c>
      <c r="D21" s="38"/>
      <c r="E21" s="30">
        <v>0</v>
      </c>
      <c r="F21" s="30"/>
      <c r="G21" s="28" t="s">
        <v>251</v>
      </c>
      <c r="H21" s="38">
        <v>443310.25</v>
      </c>
      <c r="I21" s="38"/>
      <c r="J21" s="25">
        <v>0</v>
      </c>
    </row>
    <row r="22" spans="1:10" x14ac:dyDescent="0.25">
      <c r="A22" s="24" t="s">
        <v>413</v>
      </c>
      <c r="B22" s="42"/>
      <c r="C22" s="42">
        <v>552664.69999999995</v>
      </c>
      <c r="D22" s="38"/>
      <c r="E22" s="30">
        <v>0</v>
      </c>
      <c r="F22" s="30"/>
      <c r="G22" s="32" t="s">
        <v>252</v>
      </c>
      <c r="H22" s="38">
        <v>796782.09</v>
      </c>
      <c r="I22" s="38"/>
      <c r="J22" s="25">
        <v>0</v>
      </c>
    </row>
    <row r="23" spans="1:10" x14ac:dyDescent="0.25">
      <c r="A23" s="43" t="s">
        <v>257</v>
      </c>
      <c r="B23" s="43"/>
      <c r="C23" s="40">
        <v>11960404.529999999</v>
      </c>
      <c r="D23" s="38"/>
      <c r="E23" s="30">
        <v>0</v>
      </c>
      <c r="F23" s="30"/>
      <c r="G23" s="33" t="s">
        <v>253</v>
      </c>
      <c r="H23" s="38">
        <v>248228.95</v>
      </c>
      <c r="I23" s="38"/>
      <c r="J23" s="25">
        <v>0</v>
      </c>
    </row>
    <row r="24" spans="1:10" x14ac:dyDescent="0.25">
      <c r="D24" s="38"/>
      <c r="E24" s="30">
        <v>0</v>
      </c>
      <c r="F24" s="30"/>
      <c r="G24" s="35" t="s">
        <v>254</v>
      </c>
      <c r="H24" s="38">
        <v>20.05</v>
      </c>
      <c r="I24" s="38"/>
      <c r="J24" s="25">
        <v>0</v>
      </c>
    </row>
    <row r="25" spans="1:10" x14ac:dyDescent="0.25">
      <c r="D25" s="46"/>
      <c r="E25" s="44">
        <v>0</v>
      </c>
      <c r="F25" s="30"/>
      <c r="G25" s="35" t="s">
        <v>255</v>
      </c>
      <c r="H25" s="38">
        <v>26.06</v>
      </c>
      <c r="I25" s="38"/>
      <c r="J25" s="25">
        <v>0</v>
      </c>
    </row>
    <row r="26" spans="1:10" x14ac:dyDescent="0.25">
      <c r="D26" s="29"/>
      <c r="E26" s="44">
        <v>0</v>
      </c>
      <c r="F26" s="45"/>
    </row>
    <row r="27" spans="1:10" ht="12.75" customHeight="1" x14ac:dyDescent="0.25">
      <c r="A27" s="34"/>
      <c r="B27" s="34"/>
      <c r="C27" s="29"/>
      <c r="D27" s="29"/>
      <c r="E27" s="30"/>
      <c r="F27" s="30"/>
      <c r="G27" s="24" t="s">
        <v>256</v>
      </c>
      <c r="H27" s="40">
        <v>11960404.529999999</v>
      </c>
      <c r="I27" s="41"/>
      <c r="J27" s="44">
        <v>0</v>
      </c>
    </row>
    <row r="28" spans="1:10" x14ac:dyDescent="0.25">
      <c r="A28" s="37"/>
      <c r="B28" s="37"/>
      <c r="C28" s="37"/>
      <c r="D28" s="37"/>
      <c r="E28" s="37"/>
      <c r="F28" s="37"/>
    </row>
    <row r="29" spans="1:10" ht="7.5" customHeight="1" x14ac:dyDescent="0.25">
      <c r="A29" s="37"/>
      <c r="B29" s="37"/>
      <c r="C29" s="37"/>
      <c r="D29" s="37"/>
      <c r="E29" s="37"/>
      <c r="F29" s="37"/>
    </row>
    <row r="30" spans="1:10" x14ac:dyDescent="0.25">
      <c r="A30" s="37"/>
      <c r="B30" s="37"/>
      <c r="C30" s="37"/>
      <c r="D30" s="37"/>
      <c r="E30" s="37"/>
      <c r="F30" s="37"/>
    </row>
    <row r="31" spans="1:10" x14ac:dyDescent="0.25">
      <c r="A31" s="37"/>
      <c r="B31" s="37"/>
      <c r="C31" s="37"/>
      <c r="D31" s="37"/>
      <c r="E31" s="37"/>
      <c r="F31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sqref="A1:J1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233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258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422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176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177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259</v>
      </c>
      <c r="B7" s="3"/>
      <c r="C7" s="23" t="s">
        <v>223</v>
      </c>
      <c r="D7" s="3"/>
      <c r="E7" s="23" t="s">
        <v>224</v>
      </c>
      <c r="F7" s="3"/>
      <c r="G7" s="23" t="s">
        <v>333</v>
      </c>
      <c r="H7" s="3"/>
      <c r="I7" s="23" t="s">
        <v>223</v>
      </c>
      <c r="J7" s="3"/>
      <c r="K7" s="23" t="s">
        <v>224</v>
      </c>
      <c r="L7" s="2"/>
    </row>
    <row r="8" spans="1:12" x14ac:dyDescent="0.25">
      <c r="A8" s="3" t="s">
        <v>260</v>
      </c>
      <c r="B8" s="2"/>
      <c r="C8" s="52">
        <v>36209853.68</v>
      </c>
      <c r="D8" s="2"/>
      <c r="E8" s="54">
        <v>0</v>
      </c>
      <c r="F8" s="2"/>
      <c r="G8" s="3" t="s">
        <v>290</v>
      </c>
      <c r="H8" s="2"/>
      <c r="I8" s="52">
        <v>33384191.460000001</v>
      </c>
      <c r="J8" s="2"/>
      <c r="K8" s="55">
        <v>0</v>
      </c>
      <c r="L8" s="2"/>
    </row>
    <row r="9" spans="1:12" x14ac:dyDescent="0.25">
      <c r="A9" s="2" t="s">
        <v>261</v>
      </c>
      <c r="B9" s="2"/>
      <c r="C9" s="51">
        <v>1958970.65</v>
      </c>
      <c r="D9" s="2"/>
      <c r="E9" s="54">
        <v>0</v>
      </c>
      <c r="F9" s="2"/>
      <c r="G9" s="2" t="s">
        <v>291</v>
      </c>
      <c r="H9" s="2"/>
      <c r="I9" s="51">
        <v>13245742.279999999</v>
      </c>
      <c r="J9" s="2"/>
      <c r="K9" s="54">
        <v>0</v>
      </c>
      <c r="L9" s="2"/>
    </row>
    <row r="10" spans="1:12" x14ac:dyDescent="0.25">
      <c r="A10" s="2" t="s">
        <v>262</v>
      </c>
      <c r="B10" s="2"/>
      <c r="C10" s="51">
        <v>26093136.719999999</v>
      </c>
      <c r="D10" s="2"/>
      <c r="E10" s="54">
        <v>0</v>
      </c>
      <c r="F10" s="2"/>
      <c r="G10" s="2" t="s">
        <v>292</v>
      </c>
      <c r="H10" s="2"/>
      <c r="I10" s="51">
        <v>20112451.280000001</v>
      </c>
      <c r="J10" s="2"/>
      <c r="K10" s="54">
        <v>0</v>
      </c>
      <c r="L10" s="2"/>
    </row>
    <row r="11" spans="1:12" x14ac:dyDescent="0.25">
      <c r="A11" s="2" t="s">
        <v>263</v>
      </c>
      <c r="B11" s="2"/>
      <c r="C11" s="51">
        <v>1974876.1</v>
      </c>
      <c r="D11" s="2"/>
      <c r="E11" s="54">
        <v>0</v>
      </c>
      <c r="F11" s="2"/>
      <c r="G11" s="2" t="s">
        <v>293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264</v>
      </c>
      <c r="B12" s="2"/>
      <c r="C12" s="51">
        <v>1397372.77</v>
      </c>
      <c r="D12" s="2"/>
      <c r="E12" s="54">
        <v>0</v>
      </c>
      <c r="F12" s="2"/>
      <c r="G12" s="3" t="s">
        <v>294</v>
      </c>
      <c r="H12" s="2"/>
      <c r="I12" s="52">
        <v>28774961.66</v>
      </c>
      <c r="J12" s="2"/>
      <c r="K12" s="55">
        <v>0</v>
      </c>
      <c r="L12" s="2"/>
    </row>
    <row r="13" spans="1:12" x14ac:dyDescent="0.25">
      <c r="A13" s="2" t="s">
        <v>265</v>
      </c>
      <c r="B13" s="2"/>
      <c r="C13" s="51">
        <v>1495777.55</v>
      </c>
      <c r="D13" s="2"/>
      <c r="E13" s="54">
        <v>0</v>
      </c>
      <c r="F13" s="2"/>
      <c r="G13" s="2" t="s">
        <v>295</v>
      </c>
      <c r="H13" s="2"/>
      <c r="I13" s="51">
        <v>24769122.059999999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780585.47</v>
      </c>
      <c r="D14" s="2"/>
      <c r="E14" s="54">
        <v>0</v>
      </c>
      <c r="F14" s="2"/>
      <c r="G14" s="2" t="s">
        <v>296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266</v>
      </c>
      <c r="B15" s="2"/>
      <c r="C15" s="51">
        <v>780585.47</v>
      </c>
      <c r="D15" s="2"/>
      <c r="E15" s="54">
        <v>0</v>
      </c>
      <c r="F15" s="2"/>
      <c r="G15" s="3" t="s">
        <v>297</v>
      </c>
      <c r="H15" s="2"/>
      <c r="I15" s="52">
        <v>130823775.98</v>
      </c>
      <c r="J15" s="2"/>
      <c r="K15" s="54">
        <v>0</v>
      </c>
      <c r="L15" s="2"/>
    </row>
    <row r="16" spans="1:12" x14ac:dyDescent="0.25">
      <c r="A16" s="3" t="s">
        <v>267</v>
      </c>
      <c r="B16" s="3"/>
      <c r="C16" s="52">
        <v>11186424.57</v>
      </c>
      <c r="D16" s="3"/>
      <c r="E16" s="55">
        <v>0</v>
      </c>
      <c r="F16" s="2"/>
      <c r="G16" s="2" t="s">
        <v>298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268</v>
      </c>
      <c r="B17" s="2"/>
      <c r="C17" s="51">
        <v>605314.32999999996</v>
      </c>
      <c r="D17" s="2"/>
      <c r="E17" s="54">
        <v>0</v>
      </c>
      <c r="F17" s="2"/>
      <c r="G17" s="3" t="s">
        <v>299</v>
      </c>
      <c r="H17" s="2"/>
      <c r="I17" s="52">
        <v>6257076.2300000004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84250.71</v>
      </c>
      <c r="D18" s="2"/>
      <c r="E18" s="54">
        <v>0</v>
      </c>
      <c r="F18" s="2"/>
      <c r="G18" s="2" t="s">
        <v>300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269</v>
      </c>
      <c r="B19" s="2"/>
      <c r="C19" s="51">
        <v>112213.15</v>
      </c>
      <c r="D19" s="2"/>
      <c r="E19" s="54">
        <v>0</v>
      </c>
      <c r="F19" s="2"/>
      <c r="G19" s="2" t="s">
        <v>301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94961.66</v>
      </c>
      <c r="D20" s="2"/>
      <c r="E20" s="54">
        <v>0</v>
      </c>
      <c r="F20" s="2"/>
      <c r="G20" s="2" t="s">
        <v>302</v>
      </c>
      <c r="H20" s="2"/>
      <c r="I20" s="51">
        <v>5579469.5599999996</v>
      </c>
      <c r="J20" s="2"/>
      <c r="K20" s="54">
        <v>0</v>
      </c>
      <c r="L20" s="2"/>
    </row>
    <row r="21" spans="1:12" x14ac:dyDescent="0.25">
      <c r="A21" s="2" t="s">
        <v>270</v>
      </c>
      <c r="B21" s="2"/>
      <c r="C21" s="51">
        <v>677078.3</v>
      </c>
      <c r="D21" s="2"/>
      <c r="E21" s="54">
        <v>0</v>
      </c>
      <c r="F21" s="2"/>
      <c r="G21" s="2" t="s">
        <v>303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271</v>
      </c>
      <c r="B22" s="2"/>
      <c r="C22" s="51">
        <v>98315.05</v>
      </c>
      <c r="D22" s="2"/>
      <c r="E22" s="54">
        <v>0</v>
      </c>
      <c r="F22" s="2"/>
      <c r="G22" s="2" t="s">
        <v>304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334</v>
      </c>
      <c r="B23" s="2"/>
      <c r="C23" s="51">
        <v>124699.43</v>
      </c>
      <c r="D23" s="2"/>
      <c r="E23" s="54">
        <v>0</v>
      </c>
      <c r="F23" s="2"/>
      <c r="G23" s="2" t="s">
        <v>305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272</v>
      </c>
      <c r="B24" s="2"/>
      <c r="C24" s="51">
        <v>1089463.3600000001</v>
      </c>
      <c r="D24" s="2"/>
      <c r="E24" s="54">
        <v>0</v>
      </c>
      <c r="F24" s="2"/>
      <c r="G24" s="3" t="s">
        <v>306</v>
      </c>
      <c r="H24" s="2"/>
      <c r="I24" s="52">
        <v>117623238.44</v>
      </c>
      <c r="J24" s="2"/>
      <c r="K24" s="55">
        <v>0</v>
      </c>
      <c r="L24" s="2"/>
    </row>
    <row r="25" spans="1:12" x14ac:dyDescent="0.25">
      <c r="A25" s="2" t="s">
        <v>273</v>
      </c>
      <c r="B25" s="2"/>
      <c r="C25" s="51">
        <v>227222.07</v>
      </c>
      <c r="D25" s="2"/>
      <c r="E25" s="54">
        <v>0</v>
      </c>
      <c r="F25" s="2"/>
      <c r="G25" s="2" t="s">
        <v>307</v>
      </c>
      <c r="H25" s="2"/>
      <c r="I25" s="51">
        <v>40242.879999999997</v>
      </c>
      <c r="J25" s="2"/>
      <c r="K25" s="54">
        <v>0</v>
      </c>
      <c r="L25" s="2"/>
    </row>
    <row r="26" spans="1:12" x14ac:dyDescent="0.25">
      <c r="A26" s="2" t="s">
        <v>274</v>
      </c>
      <c r="B26" s="2"/>
      <c r="C26" s="51">
        <v>173680.13</v>
      </c>
      <c r="D26" s="2"/>
      <c r="E26" s="54">
        <v>0</v>
      </c>
      <c r="F26" s="2"/>
      <c r="G26" s="2" t="s">
        <v>308</v>
      </c>
      <c r="H26" s="2"/>
      <c r="I26" s="51">
        <v>2671834.79</v>
      </c>
      <c r="J26" s="2"/>
      <c r="K26" s="54">
        <v>0</v>
      </c>
      <c r="L26" s="2"/>
    </row>
    <row r="27" spans="1:12" x14ac:dyDescent="0.25">
      <c r="A27" s="2" t="s">
        <v>275</v>
      </c>
      <c r="B27" s="2"/>
      <c r="C27" s="51">
        <v>587706.41</v>
      </c>
      <c r="D27" s="2"/>
      <c r="E27" s="54">
        <v>0</v>
      </c>
      <c r="F27" s="2"/>
      <c r="G27" s="2" t="s">
        <v>309</v>
      </c>
      <c r="H27" s="2"/>
      <c r="I27" s="51">
        <v>22740528.559999999</v>
      </c>
      <c r="J27" s="2"/>
      <c r="K27" s="54">
        <v>0</v>
      </c>
      <c r="L27" s="2"/>
    </row>
    <row r="28" spans="1:12" x14ac:dyDescent="0.25">
      <c r="A28" s="2" t="s">
        <v>276</v>
      </c>
      <c r="B28" s="2"/>
      <c r="C28" s="51">
        <v>4208696.8600000003</v>
      </c>
      <c r="D28" s="2"/>
      <c r="E28" s="54">
        <v>0</v>
      </c>
      <c r="F28" s="2"/>
      <c r="G28" s="2" t="s">
        <v>310</v>
      </c>
      <c r="H28" s="2"/>
      <c r="I28" s="51">
        <v>92170632.209999993</v>
      </c>
      <c r="J28" s="2"/>
      <c r="K28" s="54">
        <v>0</v>
      </c>
      <c r="L28" s="2"/>
    </row>
    <row r="29" spans="1:12" x14ac:dyDescent="0.25">
      <c r="A29" s="2" t="s">
        <v>277</v>
      </c>
      <c r="B29" s="2"/>
      <c r="C29" s="51">
        <v>176024.85</v>
      </c>
      <c r="D29" s="2"/>
      <c r="E29" s="54">
        <v>0</v>
      </c>
      <c r="F29" s="2"/>
      <c r="G29" s="56" t="s">
        <v>311</v>
      </c>
      <c r="H29" s="2"/>
      <c r="I29" s="52">
        <f>I24+I17+I15+I12+I8</f>
        <v>316863243.76999998</v>
      </c>
      <c r="J29" s="2"/>
      <c r="K29" s="54">
        <v>0</v>
      </c>
      <c r="L29" s="2"/>
    </row>
    <row r="30" spans="1:12" x14ac:dyDescent="0.25">
      <c r="A30" s="2" t="s">
        <v>278</v>
      </c>
      <c r="B30" s="2"/>
      <c r="C30" s="51">
        <v>1048475.5</v>
      </c>
      <c r="D30" s="2"/>
      <c r="E30" s="54">
        <v>0</v>
      </c>
      <c r="F30" s="2"/>
      <c r="G30" s="56" t="s">
        <v>312</v>
      </c>
      <c r="H30" s="2"/>
      <c r="I30" s="52">
        <f>C69-I29</f>
        <v>7424578.7699999809</v>
      </c>
      <c r="J30" s="2"/>
      <c r="K30" s="54">
        <v>0</v>
      </c>
      <c r="L30" s="2"/>
    </row>
    <row r="31" spans="1:12" x14ac:dyDescent="0.25">
      <c r="A31" s="2" t="s">
        <v>279</v>
      </c>
      <c r="B31" s="2"/>
      <c r="C31" s="51">
        <v>1878322.76</v>
      </c>
      <c r="D31" s="2"/>
      <c r="E31" s="55">
        <v>0</v>
      </c>
      <c r="F31" s="2"/>
      <c r="G31" s="56" t="s">
        <v>313</v>
      </c>
      <c r="H31" s="2"/>
      <c r="I31" s="52">
        <f>I29+I30</f>
        <v>324287822.53999996</v>
      </c>
      <c r="J31" s="2"/>
      <c r="K31" s="55">
        <v>0</v>
      </c>
      <c r="L31" s="2"/>
    </row>
    <row r="32" spans="1:12" x14ac:dyDescent="0.25">
      <c r="A32" s="3" t="s">
        <v>280</v>
      </c>
      <c r="B32" s="2"/>
      <c r="C32" s="52">
        <v>459333.53</v>
      </c>
      <c r="D32" s="2"/>
      <c r="E32" s="54">
        <v>0</v>
      </c>
      <c r="F32" s="2"/>
      <c r="L32" s="2"/>
    </row>
    <row r="33" spans="1:12" x14ac:dyDescent="0.25">
      <c r="A33" s="2" t="s">
        <v>281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282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283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284</v>
      </c>
      <c r="B36" s="2"/>
      <c r="C36" s="51">
        <v>126603.94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285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286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258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422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176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177</v>
      </c>
      <c r="B43" s="3"/>
      <c r="C43" s="2"/>
      <c r="D43" s="2"/>
      <c r="E43" s="2"/>
      <c r="F43" s="2"/>
      <c r="G43" s="2"/>
    </row>
    <row r="44" spans="1:12" x14ac:dyDescent="0.25">
      <c r="A44" s="2" t="s">
        <v>287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127</v>
      </c>
      <c r="B45" s="2"/>
      <c r="C45" s="52">
        <v>111354591.34999999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288</v>
      </c>
      <c r="B46" s="2"/>
      <c r="C46" s="51">
        <v>79803.429999999993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129</v>
      </c>
      <c r="B47" s="2"/>
      <c r="C47" s="51">
        <v>135645.57999999999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289</v>
      </c>
      <c r="B48" s="2"/>
      <c r="C48" s="51">
        <v>38792688.469999999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314</v>
      </c>
      <c r="B49" s="2"/>
      <c r="C49" s="51">
        <v>70779738.629999995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315</v>
      </c>
      <c r="B50" s="2"/>
      <c r="C50" s="51">
        <v>1566715.24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316</v>
      </c>
      <c r="B51" s="2"/>
      <c r="C51" s="52">
        <v>50211812.299999997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317</v>
      </c>
      <c r="B52" s="2"/>
      <c r="C52" s="51">
        <v>2942553.51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318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154</v>
      </c>
      <c r="B54" s="2"/>
      <c r="C54" s="51">
        <v>278947.40999999997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319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320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321</v>
      </c>
      <c r="B57" s="2"/>
      <c r="C57" s="52">
        <v>49563152.909999996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322</v>
      </c>
      <c r="B58" s="2"/>
      <c r="C58" s="51">
        <v>2993749.59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323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324</v>
      </c>
      <c r="B60" s="2"/>
      <c r="C60" s="51">
        <v>85887.79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325</v>
      </c>
      <c r="B61" s="2"/>
      <c r="C61" s="51">
        <v>44940414.810000002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326</v>
      </c>
      <c r="B62" s="2"/>
      <c r="C62" s="51">
        <v>1533003.79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327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328</v>
      </c>
      <c r="B64" s="2"/>
      <c r="C64" s="53">
        <v>6687.57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329</v>
      </c>
      <c r="B65" s="2"/>
      <c r="C65" s="52">
        <v>65302654.200000003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330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331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310</v>
      </c>
      <c r="B68" s="2"/>
      <c r="C68" s="51">
        <v>64543387.450000003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332</v>
      </c>
      <c r="C69" s="52">
        <f>C65+C57+C51+C45+C32+C16+C8</f>
        <v>324287822.53999996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88" workbookViewId="0">
      <selection activeCell="F105" sqref="F105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233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258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422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176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177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392</v>
      </c>
      <c r="B7" s="23" t="s">
        <v>335</v>
      </c>
      <c r="C7" s="34"/>
      <c r="D7" s="23" t="s">
        <v>336</v>
      </c>
    </row>
    <row r="8" spans="1:11" x14ac:dyDescent="0.25">
      <c r="A8" s="3" t="s">
        <v>337</v>
      </c>
      <c r="B8" s="51"/>
      <c r="C8" s="51"/>
      <c r="D8" s="52">
        <f>B9+B14+B18</f>
        <v>4460651.8100000005</v>
      </c>
      <c r="E8" s="51"/>
    </row>
    <row r="9" spans="1:11" x14ac:dyDescent="0.25">
      <c r="A9" s="3" t="s">
        <v>338</v>
      </c>
      <c r="B9" s="52">
        <f>B10+B11+B12+B13</f>
        <v>1665565.9000000001</v>
      </c>
      <c r="C9" s="51"/>
      <c r="D9" s="51"/>
      <c r="E9" s="51"/>
    </row>
    <row r="10" spans="1:11" s="1" customFormat="1" x14ac:dyDescent="0.25">
      <c r="A10" s="2" t="s">
        <v>408</v>
      </c>
      <c r="B10" s="51">
        <v>7959.19</v>
      </c>
      <c r="C10" s="51"/>
      <c r="D10" s="51"/>
      <c r="E10" s="51"/>
    </row>
    <row r="11" spans="1:11" x14ac:dyDescent="0.25">
      <c r="A11" s="2" t="s">
        <v>339</v>
      </c>
      <c r="B11" s="51">
        <v>924784.17</v>
      </c>
      <c r="C11" s="51"/>
      <c r="D11" s="51"/>
      <c r="E11" s="51"/>
    </row>
    <row r="12" spans="1:11" x14ac:dyDescent="0.25">
      <c r="A12" s="2" t="s">
        <v>340</v>
      </c>
      <c r="B12" s="51">
        <v>712781.24</v>
      </c>
      <c r="C12" s="51"/>
      <c r="D12" s="51"/>
      <c r="E12" s="51"/>
    </row>
    <row r="13" spans="1:11" x14ac:dyDescent="0.25">
      <c r="A13" s="2" t="s">
        <v>341</v>
      </c>
      <c r="B13" s="51">
        <v>20041.3</v>
      </c>
      <c r="C13" s="51"/>
      <c r="D13" s="51"/>
      <c r="E13" s="51"/>
    </row>
    <row r="14" spans="1:11" x14ac:dyDescent="0.25">
      <c r="A14" s="3" t="s">
        <v>342</v>
      </c>
      <c r="B14" s="52">
        <f>SUM(B15:B17)</f>
        <v>1767158.38</v>
      </c>
      <c r="C14" s="51"/>
      <c r="D14" s="51"/>
      <c r="E14" s="51"/>
    </row>
    <row r="15" spans="1:11" x14ac:dyDescent="0.25">
      <c r="A15" s="2" t="s">
        <v>251</v>
      </c>
      <c r="B15" s="51">
        <v>91638.47</v>
      </c>
      <c r="C15" s="51"/>
      <c r="D15" s="51"/>
      <c r="E15" s="51"/>
    </row>
    <row r="16" spans="1:11" x14ac:dyDescent="0.25">
      <c r="A16" s="2" t="s">
        <v>252</v>
      </c>
      <c r="B16" s="51">
        <v>1675109.02</v>
      </c>
      <c r="C16" s="51"/>
      <c r="D16" s="51"/>
      <c r="E16" s="51"/>
    </row>
    <row r="17" spans="1:5" x14ac:dyDescent="0.25">
      <c r="A17" s="2" t="s">
        <v>343</v>
      </c>
      <c r="B17" s="51">
        <v>410.89</v>
      </c>
      <c r="C17" s="51"/>
      <c r="D17" s="51"/>
      <c r="E17" s="51"/>
    </row>
    <row r="18" spans="1:5" x14ac:dyDescent="0.25">
      <c r="A18" s="3" t="s">
        <v>344</v>
      </c>
      <c r="B18" s="52">
        <f>SUM(B19:B20)</f>
        <v>1027927.53</v>
      </c>
      <c r="C18" s="51"/>
      <c r="D18" s="51"/>
      <c r="E18" s="51"/>
    </row>
    <row r="19" spans="1:5" s="1" customFormat="1" x14ac:dyDescent="0.25">
      <c r="A19" s="2" t="s">
        <v>397</v>
      </c>
      <c r="B19" s="51">
        <v>999677.53</v>
      </c>
      <c r="C19" s="51"/>
      <c r="D19" s="51"/>
      <c r="E19" s="51"/>
    </row>
    <row r="20" spans="1:5" s="1" customFormat="1" x14ac:dyDescent="0.25">
      <c r="A20" s="2" t="s">
        <v>398</v>
      </c>
      <c r="B20" s="51">
        <v>28250</v>
      </c>
      <c r="C20" s="51"/>
      <c r="D20" s="51"/>
      <c r="E20" s="51"/>
    </row>
    <row r="21" spans="1:5" x14ac:dyDescent="0.25">
      <c r="A21" s="3" t="s">
        <v>345</v>
      </c>
      <c r="B21" s="51"/>
      <c r="C21" s="51"/>
      <c r="D21" s="52">
        <f>B22+B24+B26+B30</f>
        <v>75776697.400000006</v>
      </c>
      <c r="E21" s="51"/>
    </row>
    <row r="22" spans="1:5" x14ac:dyDescent="0.25">
      <c r="A22" s="3" t="s">
        <v>346</v>
      </c>
      <c r="B22" s="52">
        <f>B23</f>
        <v>1641199.04</v>
      </c>
      <c r="C22" s="51"/>
      <c r="D22" s="51"/>
      <c r="E22" s="51"/>
    </row>
    <row r="23" spans="1:5" x14ac:dyDescent="0.25">
      <c r="A23" s="2" t="s">
        <v>347</v>
      </c>
      <c r="B23" s="51">
        <v>1641199.04</v>
      </c>
      <c r="C23" s="51"/>
      <c r="D23" s="51"/>
      <c r="E23" s="51"/>
    </row>
    <row r="24" spans="1:5" x14ac:dyDescent="0.25">
      <c r="A24" s="3" t="s">
        <v>399</v>
      </c>
      <c r="B24" s="52">
        <f>B25</f>
        <v>74023609.090000004</v>
      </c>
      <c r="C24" s="51"/>
      <c r="D24" s="51"/>
      <c r="E24" s="51"/>
    </row>
    <row r="25" spans="1:5" x14ac:dyDescent="0.25">
      <c r="A25" s="2" t="s">
        <v>348</v>
      </c>
      <c r="B25" s="51">
        <v>74023609.090000004</v>
      </c>
      <c r="C25" s="51"/>
      <c r="D25" s="51"/>
      <c r="E25" s="51"/>
    </row>
    <row r="26" spans="1:5" x14ac:dyDescent="0.25">
      <c r="A26" s="3" t="s">
        <v>349</v>
      </c>
      <c r="B26" s="52">
        <f>B27+B28+B29</f>
        <v>80938.19</v>
      </c>
      <c r="C26" s="51"/>
      <c r="D26" s="51"/>
      <c r="E26" s="51"/>
    </row>
    <row r="27" spans="1:5" x14ac:dyDescent="0.25">
      <c r="A27" s="2" t="s">
        <v>350</v>
      </c>
      <c r="B27" s="51">
        <v>2631.27</v>
      </c>
      <c r="C27" s="51"/>
      <c r="D27" s="51"/>
      <c r="E27" s="51"/>
    </row>
    <row r="28" spans="1:5" x14ac:dyDescent="0.25">
      <c r="A28" s="2" t="s">
        <v>351</v>
      </c>
      <c r="B28" s="51">
        <v>74792.73</v>
      </c>
      <c r="C28" s="51"/>
      <c r="D28" s="51"/>
      <c r="E28" s="51"/>
    </row>
    <row r="29" spans="1:5" x14ac:dyDescent="0.25">
      <c r="A29" s="2" t="s">
        <v>352</v>
      </c>
      <c r="B29" s="51">
        <v>3514.19</v>
      </c>
      <c r="C29" s="51"/>
      <c r="D29" s="51"/>
      <c r="E29" s="51"/>
    </row>
    <row r="30" spans="1:5" x14ac:dyDescent="0.25">
      <c r="A30" s="3" t="s">
        <v>390</v>
      </c>
      <c r="B30" s="52">
        <f>B31+B32+B33</f>
        <v>30951.079999999987</v>
      </c>
      <c r="C30" s="51"/>
      <c r="D30" s="51"/>
      <c r="E30" s="51"/>
    </row>
    <row r="31" spans="1:5" x14ac:dyDescent="0.25">
      <c r="A31" s="2" t="s">
        <v>353</v>
      </c>
      <c r="B31" s="51">
        <v>49882.38</v>
      </c>
      <c r="C31" s="51"/>
      <c r="D31" s="51"/>
      <c r="E31" s="51"/>
    </row>
    <row r="32" spans="1:5" x14ac:dyDescent="0.25">
      <c r="A32" s="2" t="s">
        <v>354</v>
      </c>
      <c r="B32" s="51">
        <v>58159.8</v>
      </c>
      <c r="C32" s="51"/>
      <c r="D32" s="51"/>
      <c r="E32" s="51"/>
    </row>
    <row r="33" spans="1:5" x14ac:dyDescent="0.25">
      <c r="A33" s="2" t="s">
        <v>355</v>
      </c>
      <c r="B33" s="51">
        <v>-77091.100000000006</v>
      </c>
      <c r="C33" s="51"/>
      <c r="D33" s="51"/>
      <c r="E33" s="51"/>
    </row>
    <row r="34" spans="1:5" x14ac:dyDescent="0.25">
      <c r="A34" s="3" t="s">
        <v>356</v>
      </c>
      <c r="B34" s="51"/>
      <c r="C34" s="51"/>
      <c r="D34" s="52">
        <f>SUM(B35)</f>
        <v>51293388.239999995</v>
      </c>
      <c r="E34" s="51"/>
    </row>
    <row r="35" spans="1:5" x14ac:dyDescent="0.25">
      <c r="A35" s="3" t="s">
        <v>357</v>
      </c>
      <c r="B35" s="52">
        <f>B36+B37+B38+B39+B40+B41+B42+B43+B44</f>
        <v>51293388.239999995</v>
      </c>
      <c r="C35" s="51"/>
      <c r="D35" s="51"/>
      <c r="E35" s="51"/>
    </row>
    <row r="36" spans="1:5" x14ac:dyDescent="0.25">
      <c r="A36" s="2" t="s">
        <v>358</v>
      </c>
      <c r="B36" s="51">
        <v>2165.89</v>
      </c>
      <c r="C36" s="51"/>
      <c r="D36" s="51"/>
      <c r="E36" s="51"/>
    </row>
    <row r="37" spans="1:5" x14ac:dyDescent="0.25">
      <c r="A37" s="2" t="s">
        <v>51</v>
      </c>
      <c r="B37" s="51">
        <v>1092.3</v>
      </c>
      <c r="C37" s="51"/>
      <c r="D37" s="51"/>
      <c r="E37" s="51"/>
    </row>
    <row r="38" spans="1:5" x14ac:dyDescent="0.25">
      <c r="A38" s="2" t="s">
        <v>359</v>
      </c>
      <c r="B38" s="51">
        <v>19019.689999999999</v>
      </c>
      <c r="C38" s="51"/>
      <c r="D38" s="51"/>
      <c r="E38" s="51"/>
    </row>
    <row r="39" spans="1:5" x14ac:dyDescent="0.25">
      <c r="A39" s="2" t="s">
        <v>55</v>
      </c>
      <c r="B39" s="51">
        <v>11065.72</v>
      </c>
      <c r="C39" s="51"/>
      <c r="D39" s="51"/>
      <c r="E39" s="51"/>
    </row>
    <row r="40" spans="1:5" x14ac:dyDescent="0.25">
      <c r="A40" s="2" t="s">
        <v>360</v>
      </c>
      <c r="B40" s="51">
        <v>202709.02</v>
      </c>
      <c r="C40" s="51"/>
      <c r="D40" s="51"/>
      <c r="E40" s="51"/>
    </row>
    <row r="41" spans="1:5" x14ac:dyDescent="0.25">
      <c r="A41" s="2" t="s">
        <v>271</v>
      </c>
      <c r="B41" s="51">
        <v>2838.18</v>
      </c>
      <c r="C41" s="51"/>
      <c r="D41" s="51"/>
      <c r="E41" s="51"/>
    </row>
    <row r="42" spans="1:5" x14ac:dyDescent="0.25">
      <c r="A42" s="2" t="s">
        <v>361</v>
      </c>
      <c r="B42" s="51">
        <v>28925.57</v>
      </c>
      <c r="C42" s="51"/>
      <c r="D42" s="51"/>
      <c r="E42" s="51"/>
    </row>
    <row r="43" spans="1:5" x14ac:dyDescent="0.25">
      <c r="A43" s="2" t="s">
        <v>81</v>
      </c>
      <c r="B43" s="51">
        <v>40942.5</v>
      </c>
      <c r="C43" s="51"/>
      <c r="D43" s="51"/>
      <c r="E43" s="51"/>
    </row>
    <row r="44" spans="1:5" x14ac:dyDescent="0.25">
      <c r="A44" s="2" t="s">
        <v>362</v>
      </c>
      <c r="B44" s="51">
        <v>50984629.369999997</v>
      </c>
      <c r="C44" s="51"/>
      <c r="D44" s="51"/>
      <c r="E44" s="51"/>
    </row>
    <row r="45" spans="1:5" x14ac:dyDescent="0.25">
      <c r="A45" s="3" t="s">
        <v>363</v>
      </c>
      <c r="B45" s="51"/>
      <c r="C45" s="51"/>
      <c r="D45" s="52">
        <f>SUM(B46)</f>
        <v>1556350.9600000004</v>
      </c>
      <c r="E45" s="51"/>
    </row>
    <row r="46" spans="1:5" x14ac:dyDescent="0.25">
      <c r="A46" s="3" t="s">
        <v>364</v>
      </c>
      <c r="B46" s="52">
        <f>B47+B48+B49+B50+B51+B52+B53+B54</f>
        <v>1556350.9600000004</v>
      </c>
      <c r="C46" s="51"/>
      <c r="D46" s="51"/>
      <c r="E46" s="51"/>
    </row>
    <row r="47" spans="1:5" x14ac:dyDescent="0.25">
      <c r="A47" s="2" t="s">
        <v>365</v>
      </c>
      <c r="B47" s="51">
        <v>670118.37</v>
      </c>
      <c r="C47" s="51"/>
      <c r="D47" s="51"/>
      <c r="E47" s="51"/>
    </row>
    <row r="48" spans="1:5" x14ac:dyDescent="0.25">
      <c r="A48" s="2" t="s">
        <v>366</v>
      </c>
      <c r="B48" s="51">
        <v>14768.34</v>
      </c>
      <c r="C48" s="51"/>
      <c r="D48" s="51"/>
      <c r="E48" s="51"/>
    </row>
    <row r="49" spans="1:5" x14ac:dyDescent="0.25">
      <c r="A49" s="2" t="s">
        <v>367</v>
      </c>
      <c r="B49" s="51">
        <v>21690.67</v>
      </c>
      <c r="C49" s="51"/>
      <c r="D49" s="51"/>
      <c r="E49" s="51"/>
    </row>
    <row r="50" spans="1:5" x14ac:dyDescent="0.25">
      <c r="A50" s="2" t="s">
        <v>368</v>
      </c>
      <c r="B50" s="51">
        <v>260104.04</v>
      </c>
      <c r="C50" s="51"/>
      <c r="D50" s="51"/>
      <c r="E50" s="51"/>
    </row>
    <row r="51" spans="1:5" x14ac:dyDescent="0.25">
      <c r="A51" s="2" t="s">
        <v>369</v>
      </c>
      <c r="B51" s="51">
        <v>12438.81</v>
      </c>
      <c r="C51" s="51"/>
      <c r="D51" s="51"/>
      <c r="E51" s="51"/>
    </row>
    <row r="52" spans="1:5" x14ac:dyDescent="0.25">
      <c r="A52" s="2" t="s">
        <v>370</v>
      </c>
      <c r="B52" s="51">
        <v>2665511.9900000002</v>
      </c>
      <c r="C52" s="51"/>
      <c r="D52" s="51"/>
      <c r="E52" s="51"/>
    </row>
    <row r="53" spans="1:5" x14ac:dyDescent="0.25">
      <c r="A53" s="2" t="s">
        <v>371</v>
      </c>
      <c r="B53" s="51">
        <v>1080348.02</v>
      </c>
      <c r="C53" s="51"/>
      <c r="D53" s="51"/>
      <c r="E53" s="51"/>
    </row>
    <row r="54" spans="1:5" x14ac:dyDescent="0.25">
      <c r="A54" s="2" t="s">
        <v>372</v>
      </c>
      <c r="B54" s="51">
        <v>-3168629.28</v>
      </c>
      <c r="C54" s="51"/>
      <c r="D54" s="51"/>
      <c r="E54" s="51"/>
    </row>
    <row r="55" spans="1:5" x14ac:dyDescent="0.25">
      <c r="A55" s="3" t="s">
        <v>373</v>
      </c>
      <c r="B55" s="51"/>
      <c r="C55" s="51"/>
      <c r="D55" s="58">
        <f>D8+D21+D34+D45</f>
        <v>133087088.41</v>
      </c>
      <c r="E55" s="51"/>
    </row>
    <row r="56" spans="1:5" s="1" customFormat="1" x14ac:dyDescent="0.25">
      <c r="A56" s="3"/>
      <c r="B56" s="51"/>
      <c r="C56" s="51"/>
      <c r="D56" s="58"/>
      <c r="E56" s="51"/>
    </row>
    <row r="57" spans="1:5" s="1" customFormat="1" x14ac:dyDescent="0.25">
      <c r="A57" s="81" t="s">
        <v>233</v>
      </c>
      <c r="B57" s="81"/>
      <c r="C57" s="81"/>
      <c r="D57" s="81"/>
      <c r="E57" s="51"/>
    </row>
    <row r="58" spans="1:5" s="1" customFormat="1" x14ac:dyDescent="0.25">
      <c r="A58" s="81" t="s">
        <v>258</v>
      </c>
      <c r="B58" s="81"/>
      <c r="C58" s="81"/>
      <c r="D58" s="81"/>
      <c r="E58" s="51"/>
    </row>
    <row r="59" spans="1:5" s="1" customFormat="1" x14ac:dyDescent="0.25">
      <c r="A59" s="81" t="s">
        <v>422</v>
      </c>
      <c r="B59" s="81"/>
      <c r="C59" s="81"/>
      <c r="D59" s="81"/>
      <c r="E59" s="51"/>
    </row>
    <row r="60" spans="1:5" s="1" customFormat="1" x14ac:dyDescent="0.25">
      <c r="A60" s="81" t="s">
        <v>176</v>
      </c>
      <c r="B60" s="81"/>
      <c r="C60" s="81"/>
      <c r="D60" s="81"/>
      <c r="E60" s="51"/>
    </row>
    <row r="61" spans="1:5" s="1" customFormat="1" x14ac:dyDescent="0.25">
      <c r="A61" s="3" t="s">
        <v>177</v>
      </c>
      <c r="B61" s="3"/>
      <c r="C61" s="3"/>
      <c r="D61" s="2"/>
      <c r="E61" s="51"/>
    </row>
    <row r="62" spans="1:5" s="16" customFormat="1" ht="15" customHeight="1" x14ac:dyDescent="0.2"/>
    <row r="63" spans="1:5" x14ac:dyDescent="0.25">
      <c r="A63" s="23" t="s">
        <v>393</v>
      </c>
      <c r="B63" s="57" t="s">
        <v>335</v>
      </c>
      <c r="C63" s="58"/>
      <c r="D63" s="57" t="s">
        <v>336</v>
      </c>
    </row>
    <row r="64" spans="1:5" x14ac:dyDescent="0.25">
      <c r="A64" s="3" t="s">
        <v>374</v>
      </c>
      <c r="B64" s="51"/>
      <c r="C64" s="51"/>
      <c r="D64" s="52">
        <f>B65+B68</f>
        <v>2799219.6799999997</v>
      </c>
    </row>
    <row r="65" spans="1:4" x14ac:dyDescent="0.25">
      <c r="A65" s="3" t="s">
        <v>375</v>
      </c>
      <c r="B65" s="52">
        <f>B66+B67</f>
        <v>1440206.1</v>
      </c>
      <c r="C65" s="51"/>
      <c r="D65" s="51"/>
    </row>
    <row r="66" spans="1:4" x14ac:dyDescent="0.25">
      <c r="A66" s="2" t="s">
        <v>253</v>
      </c>
      <c r="B66" s="51">
        <v>1440124.01</v>
      </c>
      <c r="C66" s="51"/>
      <c r="D66" s="51"/>
    </row>
    <row r="67" spans="1:4" x14ac:dyDescent="0.25">
      <c r="A67" s="2" t="s">
        <v>255</v>
      </c>
      <c r="B67" s="51">
        <v>82.09</v>
      </c>
      <c r="C67" s="51"/>
      <c r="D67" s="52"/>
    </row>
    <row r="68" spans="1:4" x14ac:dyDescent="0.25">
      <c r="A68" s="3" t="s">
        <v>376</v>
      </c>
      <c r="B68" s="52">
        <f>B69+B70+B71+B72+B74+B73</f>
        <v>1359013.5799999998</v>
      </c>
      <c r="C68" s="51"/>
      <c r="D68" s="51"/>
    </row>
    <row r="69" spans="1:4" s="1" customFormat="1" x14ac:dyDescent="0.25">
      <c r="A69" s="2" t="s">
        <v>404</v>
      </c>
      <c r="B69" s="51">
        <v>427582.88</v>
      </c>
      <c r="C69" s="51"/>
      <c r="D69" s="51"/>
    </row>
    <row r="70" spans="1:4" s="1" customFormat="1" x14ac:dyDescent="0.25">
      <c r="A70" s="2" t="s">
        <v>405</v>
      </c>
      <c r="B70" s="51">
        <v>637618.23</v>
      </c>
      <c r="C70" s="51"/>
      <c r="D70" s="51"/>
    </row>
    <row r="71" spans="1:4" s="1" customFormat="1" x14ac:dyDescent="0.25">
      <c r="A71" s="2" t="s">
        <v>400</v>
      </c>
      <c r="B71" s="51">
        <v>30378.44</v>
      </c>
      <c r="C71" s="51"/>
      <c r="D71" s="51"/>
    </row>
    <row r="72" spans="1:4" s="1" customFormat="1" x14ac:dyDescent="0.25">
      <c r="A72" s="2" t="s">
        <v>401</v>
      </c>
      <c r="B72" s="51">
        <v>210846.44</v>
      </c>
      <c r="C72" s="51"/>
      <c r="D72" s="51"/>
    </row>
    <row r="73" spans="1:4" s="1" customFormat="1" x14ac:dyDescent="0.25">
      <c r="A73" s="2" t="s">
        <v>402</v>
      </c>
      <c r="B73" s="51">
        <v>36964.550000000003</v>
      </c>
      <c r="C73" s="51"/>
      <c r="D73" s="51"/>
    </row>
    <row r="74" spans="1:4" s="1" customFormat="1" x14ac:dyDescent="0.25">
      <c r="A74" s="2" t="s">
        <v>403</v>
      </c>
      <c r="B74" s="51">
        <v>15623.04</v>
      </c>
      <c r="C74" s="51"/>
      <c r="D74" s="51"/>
    </row>
    <row r="75" spans="1:4" x14ac:dyDescent="0.25">
      <c r="A75" s="3" t="s">
        <v>406</v>
      </c>
      <c r="B75" s="51"/>
      <c r="C75" s="51"/>
      <c r="D75" s="52">
        <f>B76+B79</f>
        <v>234226571.69</v>
      </c>
    </row>
    <row r="76" spans="1:4" x14ac:dyDescent="0.25">
      <c r="A76" s="3" t="s">
        <v>377</v>
      </c>
      <c r="B76" s="52">
        <f>B77+B78</f>
        <v>162378997.59999999</v>
      </c>
      <c r="C76" s="51"/>
      <c r="D76" s="51"/>
    </row>
    <row r="77" spans="1:4" x14ac:dyDescent="0.25">
      <c r="A77" s="2" t="s">
        <v>378</v>
      </c>
      <c r="B77" s="51">
        <v>48190719.520000003</v>
      </c>
      <c r="C77" s="51"/>
      <c r="D77" s="51"/>
    </row>
    <row r="78" spans="1:4" x14ac:dyDescent="0.25">
      <c r="A78" s="2" t="s">
        <v>379</v>
      </c>
      <c r="B78" s="51">
        <v>114188278.08</v>
      </c>
      <c r="C78" s="51"/>
      <c r="D78" s="51"/>
    </row>
    <row r="79" spans="1:4" x14ac:dyDescent="0.25">
      <c r="A79" s="3" t="s">
        <v>380</v>
      </c>
      <c r="B79" s="52">
        <v>71847574.090000004</v>
      </c>
      <c r="C79" s="51"/>
      <c r="D79" s="51"/>
    </row>
    <row r="80" spans="1:4" x14ac:dyDescent="0.25">
      <c r="A80" s="2" t="s">
        <v>381</v>
      </c>
      <c r="B80" s="51">
        <v>28250</v>
      </c>
      <c r="C80" s="51"/>
      <c r="D80" s="51"/>
    </row>
    <row r="81" spans="1:4" x14ac:dyDescent="0.25">
      <c r="A81" s="2" t="s">
        <v>382</v>
      </c>
      <c r="B81" s="51">
        <v>1047380.73</v>
      </c>
      <c r="C81" s="51"/>
      <c r="D81" s="51"/>
    </row>
    <row r="82" spans="1:4" x14ac:dyDescent="0.25">
      <c r="A82" s="2" t="s">
        <v>383</v>
      </c>
      <c r="B82" s="51">
        <v>70771943.359999999</v>
      </c>
      <c r="C82" s="51"/>
      <c r="D82" s="51"/>
    </row>
    <row r="83" spans="1:4" x14ac:dyDescent="0.25">
      <c r="A83" s="3" t="s">
        <v>384</v>
      </c>
      <c r="B83" s="51"/>
      <c r="C83" s="51"/>
      <c r="D83" s="52"/>
    </row>
    <row r="84" spans="1:4" x14ac:dyDescent="0.25">
      <c r="A84" s="3" t="s">
        <v>385</v>
      </c>
      <c r="B84" s="52">
        <v>-96511941.680000007</v>
      </c>
      <c r="C84" s="51"/>
      <c r="D84" s="51">
        <f>B84+B88</f>
        <v>-96514124.190000013</v>
      </c>
    </row>
    <row r="85" spans="1:4" x14ac:dyDescent="0.25">
      <c r="A85" s="2" t="s">
        <v>386</v>
      </c>
      <c r="B85" s="51">
        <v>21052789.75</v>
      </c>
      <c r="C85" s="51"/>
      <c r="D85" s="51"/>
    </row>
    <row r="86" spans="1:4" x14ac:dyDescent="0.25">
      <c r="A86" s="2" t="s">
        <v>387</v>
      </c>
      <c r="B86" s="51">
        <v>524134.67</v>
      </c>
      <c r="C86" s="51"/>
      <c r="D86" s="51"/>
    </row>
    <row r="87" spans="1:4" x14ac:dyDescent="0.25">
      <c r="A87" s="2" t="s">
        <v>388</v>
      </c>
      <c r="B87" s="51">
        <v>-118088866.09999999</v>
      </c>
      <c r="C87" s="51"/>
      <c r="D87" s="51"/>
    </row>
    <row r="88" spans="1:4" s="1" customFormat="1" x14ac:dyDescent="0.25">
      <c r="A88" s="3" t="s">
        <v>417</v>
      </c>
      <c r="B88" s="51">
        <f>B89</f>
        <v>-2182.5100000000002</v>
      </c>
      <c r="C88" s="51"/>
      <c r="D88" s="51"/>
    </row>
    <row r="89" spans="1:4" s="1" customFormat="1" x14ac:dyDescent="0.25">
      <c r="A89" s="2" t="s">
        <v>418</v>
      </c>
      <c r="B89" s="51">
        <v>-2182.5100000000002</v>
      </c>
      <c r="C89" s="51"/>
      <c r="D89" s="51"/>
    </row>
    <row r="90" spans="1:4" x14ac:dyDescent="0.25">
      <c r="A90" s="3" t="s">
        <v>389</v>
      </c>
      <c r="B90" s="52">
        <v>-7424578.7699999996</v>
      </c>
      <c r="C90" s="51"/>
      <c r="D90" s="52">
        <f>B90</f>
        <v>-7424578.7699999996</v>
      </c>
    </row>
    <row r="91" spans="1:4" x14ac:dyDescent="0.25">
      <c r="A91" s="3" t="s">
        <v>391</v>
      </c>
      <c r="B91" s="51"/>
      <c r="C91" s="51"/>
      <c r="D91" s="52">
        <f>SUM(D64+D75+D90+D84)</f>
        <v>133087088.40999998</v>
      </c>
    </row>
    <row r="92" spans="1:4" x14ac:dyDescent="0.25">
      <c r="A92" s="2"/>
      <c r="B92" s="51"/>
      <c r="C92" s="51"/>
      <c r="D92" s="51"/>
    </row>
    <row r="93" spans="1:4" x14ac:dyDescent="0.25">
      <c r="A93" s="2"/>
      <c r="B93" s="51"/>
      <c r="C93" s="51"/>
      <c r="D93" s="51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2017-02-21T17:00:22Z</dcterms:modified>
</cp:coreProperties>
</file>