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 TAREA\ACTUALIZACIÓN INFORM. AL 30 DE ABIL 2019\"/>
    </mc:Choice>
  </mc:AlternateContent>
  <bookViews>
    <workbookView xWindow="0" yWindow="0" windowWidth="23040" windowHeight="8910"/>
  </bookViews>
  <sheets>
    <sheet name="EGRESOS  ENE-ABRIL" sheetId="5" r:id="rId1"/>
    <sheet name="INGRESOS" sheetId="1" r:id="rId2"/>
    <sheet name="EGRESOS" sheetId="4" state="hidden" r:id="rId3"/>
    <sheet name="Hoja2" sheetId="2" state="hidden" r:id="rId4"/>
    <sheet name="Hoja3" sheetId="3" state="hidden" r:id="rId5"/>
  </sheets>
  <definedNames>
    <definedName name="_xlnm.Print_Area" localSheetId="1">INGRESOS!$A$1:$E$35</definedName>
    <definedName name="_xlnm.Print_Titles" localSheetId="2">EGRESOS!$8:$8</definedName>
    <definedName name="_xlnm.Print_Titles" localSheetId="0">'EGRESOS  ENE-ABRIL'!$1:$8</definedName>
  </definedNames>
  <calcPr calcId="162913"/>
</workbook>
</file>

<file path=xl/calcChain.xml><?xml version="1.0" encoding="utf-8"?>
<calcChain xmlns="http://schemas.openxmlformats.org/spreadsheetml/2006/main">
  <c r="F126" i="5" l="1"/>
  <c r="F125" i="5" s="1"/>
  <c r="G125" i="5"/>
  <c r="E125" i="5"/>
  <c r="F123" i="5"/>
  <c r="F122" i="5"/>
  <c r="F121" i="5"/>
  <c r="G120" i="5"/>
  <c r="G119" i="5" s="1"/>
  <c r="E120" i="5"/>
  <c r="E119" i="5"/>
  <c r="F117" i="5"/>
  <c r="G116" i="5"/>
  <c r="G115" i="5" s="1"/>
  <c r="F116" i="5"/>
  <c r="F115" i="5" s="1"/>
  <c r="E116" i="5"/>
  <c r="E115" i="5" s="1"/>
  <c r="F113" i="5"/>
  <c r="F112" i="5" s="1"/>
  <c r="G112" i="5"/>
  <c r="E112" i="5"/>
  <c r="F110" i="5"/>
  <c r="F109" i="5"/>
  <c r="F108" i="5"/>
  <c r="G107" i="5"/>
  <c r="E107" i="5"/>
  <c r="F105" i="5"/>
  <c r="G104" i="5"/>
  <c r="F104" i="5"/>
  <c r="E104" i="5"/>
  <c r="E103" i="5"/>
  <c r="F101" i="5"/>
  <c r="F100" i="5"/>
  <c r="F99" i="5"/>
  <c r="F98" i="5" s="1"/>
  <c r="G98" i="5"/>
  <c r="E98" i="5"/>
  <c r="F96" i="5"/>
  <c r="F95" i="5"/>
  <c r="F94" i="5" s="1"/>
  <c r="G94" i="5"/>
  <c r="E94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 s="1"/>
  <c r="G80" i="5"/>
  <c r="E80" i="5"/>
  <c r="F78" i="5"/>
  <c r="F77" i="5"/>
  <c r="F76" i="5"/>
  <c r="F75" i="5"/>
  <c r="G74" i="5"/>
  <c r="F74" i="5"/>
  <c r="E74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 s="1"/>
  <c r="F57" i="5"/>
  <c r="G56" i="5"/>
  <c r="G55" i="5" s="1"/>
  <c r="E56" i="5"/>
  <c r="E55" i="5" s="1"/>
  <c r="F53" i="5"/>
  <c r="G52" i="5"/>
  <c r="E52" i="5"/>
  <c r="F52" i="5" s="1"/>
  <c r="F51" i="5"/>
  <c r="F50" i="5"/>
  <c r="F49" i="5"/>
  <c r="F48" i="5"/>
  <c r="F47" i="5"/>
  <c r="F46" i="5" s="1"/>
  <c r="F45" i="5" s="1"/>
  <c r="G46" i="5"/>
  <c r="E46" i="5"/>
  <c r="E45" i="5" s="1"/>
  <c r="G45" i="5"/>
  <c r="F43" i="5"/>
  <c r="F42" i="5"/>
  <c r="F41" i="5" s="1"/>
  <c r="G41" i="5"/>
  <c r="E41" i="5"/>
  <c r="F39" i="5"/>
  <c r="F37" i="5" s="1"/>
  <c r="F38" i="5"/>
  <c r="G37" i="5"/>
  <c r="E37" i="5"/>
  <c r="F35" i="5"/>
  <c r="F34" i="5"/>
  <c r="F33" i="5"/>
  <c r="F32" i="5" s="1"/>
  <c r="G32" i="5"/>
  <c r="E32" i="5"/>
  <c r="F30" i="5"/>
  <c r="F29" i="5"/>
  <c r="F27" i="5" s="1"/>
  <c r="F28" i="5"/>
  <c r="G27" i="5"/>
  <c r="E27" i="5"/>
  <c r="F25" i="5"/>
  <c r="F24" i="5"/>
  <c r="G23" i="5"/>
  <c r="F23" i="5"/>
  <c r="E23" i="5"/>
  <c r="F21" i="5"/>
  <c r="F20" i="5"/>
  <c r="F19" i="5"/>
  <c r="F17" i="5" s="1"/>
  <c r="F18" i="5"/>
  <c r="G17" i="5"/>
  <c r="E17" i="5"/>
  <c r="F15" i="5"/>
  <c r="F14" i="5"/>
  <c r="F13" i="5"/>
  <c r="F12" i="5"/>
  <c r="F10" i="5" s="1"/>
  <c r="F9" i="5" s="1"/>
  <c r="F11" i="5"/>
  <c r="G10" i="5"/>
  <c r="G9" i="5" s="1"/>
  <c r="E10" i="5"/>
  <c r="E9" i="5" s="1"/>
  <c r="F120" i="5" l="1"/>
  <c r="F119" i="5" s="1"/>
  <c r="G103" i="5"/>
  <c r="G128" i="5" s="1"/>
  <c r="F107" i="5"/>
  <c r="F103" i="5" s="1"/>
  <c r="F128" i="5" s="1"/>
  <c r="E128" i="5"/>
  <c r="F55" i="5"/>
  <c r="G125" i="4"/>
  <c r="G119" i="4" s="1"/>
  <c r="G120" i="4"/>
  <c r="G116" i="4"/>
  <c r="G115" i="4"/>
  <c r="G112" i="4"/>
  <c r="G107" i="4"/>
  <c r="G104" i="4"/>
  <c r="G98" i="4"/>
  <c r="G94" i="4"/>
  <c r="G80" i="4"/>
  <c r="G74" i="4"/>
  <c r="G56" i="4"/>
  <c r="G55" i="4" s="1"/>
  <c r="G52" i="4"/>
  <c r="G46" i="4"/>
  <c r="G45" i="4"/>
  <c r="G41" i="4"/>
  <c r="G37" i="4"/>
  <c r="G32" i="4"/>
  <c r="G27" i="4"/>
  <c r="G23" i="4"/>
  <c r="G9" i="4" s="1"/>
  <c r="G17" i="4"/>
  <c r="G10" i="4"/>
  <c r="E52" i="4"/>
  <c r="E28" i="1"/>
  <c r="E26" i="1"/>
  <c r="E25" i="1" s="1"/>
  <c r="G103" i="4" l="1"/>
  <c r="G128" i="4" s="1"/>
  <c r="F126" i="4" l="1"/>
  <c r="F125" i="4" s="1"/>
  <c r="F123" i="4"/>
  <c r="F122" i="4"/>
  <c r="F121" i="4"/>
  <c r="F117" i="4"/>
  <c r="F116" i="4" s="1"/>
  <c r="F115" i="4" s="1"/>
  <c r="F113" i="4"/>
  <c r="F112" i="4" s="1"/>
  <c r="F110" i="4"/>
  <c r="F109" i="4"/>
  <c r="F108" i="4"/>
  <c r="F105" i="4"/>
  <c r="F101" i="4"/>
  <c r="F100" i="4"/>
  <c r="F99" i="4"/>
  <c r="F96" i="4"/>
  <c r="F95" i="4"/>
  <c r="F92" i="4"/>
  <c r="F91" i="4"/>
  <c r="F90" i="4"/>
  <c r="F89" i="4"/>
  <c r="F88" i="4"/>
  <c r="F87" i="4"/>
  <c r="F86" i="4"/>
  <c r="F85" i="4"/>
  <c r="F84" i="4"/>
  <c r="F83" i="4"/>
  <c r="F82" i="4"/>
  <c r="F81" i="4"/>
  <c r="F78" i="4"/>
  <c r="F77" i="4"/>
  <c r="F76" i="4"/>
  <c r="F75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3" i="4"/>
  <c r="F52" i="4"/>
  <c r="F51" i="4"/>
  <c r="F50" i="4"/>
  <c r="F49" i="4"/>
  <c r="F48" i="4"/>
  <c r="F47" i="4"/>
  <c r="F43" i="4"/>
  <c r="F42" i="4"/>
  <c r="F39" i="4"/>
  <c r="F38" i="4"/>
  <c r="F35" i="4"/>
  <c r="F34" i="4"/>
  <c r="F33" i="4"/>
  <c r="F30" i="4"/>
  <c r="F29" i="4"/>
  <c r="F28" i="4"/>
  <c r="F25" i="4"/>
  <c r="F24" i="4"/>
  <c r="F21" i="4"/>
  <c r="F20" i="4"/>
  <c r="F19" i="4"/>
  <c r="F18" i="4"/>
  <c r="F15" i="4"/>
  <c r="F14" i="4"/>
  <c r="F13" i="4"/>
  <c r="F12" i="4"/>
  <c r="F11" i="4"/>
  <c r="F98" i="4" l="1"/>
  <c r="F74" i="4"/>
  <c r="F27" i="4"/>
  <c r="F37" i="4"/>
  <c r="F46" i="4"/>
  <c r="F45" i="4" s="1"/>
  <c r="F41" i="4"/>
  <c r="F10" i="4"/>
  <c r="F32" i="4"/>
  <c r="F56" i="4"/>
  <c r="F120" i="4"/>
  <c r="F119" i="4" s="1"/>
  <c r="F23" i="4"/>
  <c r="F80" i="4"/>
  <c r="F94" i="4"/>
  <c r="F107" i="4"/>
  <c r="E125" i="4"/>
  <c r="E120" i="4"/>
  <c r="E116" i="4"/>
  <c r="E115" i="4" s="1"/>
  <c r="E112" i="4"/>
  <c r="E107" i="4"/>
  <c r="E104" i="4"/>
  <c r="F104" i="4" s="1"/>
  <c r="F103" i="4" s="1"/>
  <c r="E98" i="4"/>
  <c r="E94" i="4"/>
  <c r="E80" i="4"/>
  <c r="E74" i="4"/>
  <c r="E56" i="4"/>
  <c r="E46" i="4"/>
  <c r="E45" i="4" s="1"/>
  <c r="E41" i="4"/>
  <c r="E37" i="4"/>
  <c r="E32" i="4"/>
  <c r="E27" i="4"/>
  <c r="E23" i="4"/>
  <c r="E17" i="4"/>
  <c r="E10" i="4"/>
  <c r="E32" i="1"/>
  <c r="E31" i="1" s="1"/>
  <c r="E21" i="1"/>
  <c r="E18" i="1"/>
  <c r="E15" i="1"/>
  <c r="E10" i="1"/>
  <c r="E9" i="1" s="1"/>
  <c r="F55" i="4" l="1"/>
  <c r="E119" i="4"/>
  <c r="E55" i="4"/>
  <c r="E9" i="4"/>
  <c r="E103" i="4"/>
  <c r="E14" i="1"/>
  <c r="E35" i="1" s="1"/>
  <c r="E128" i="4" l="1"/>
  <c r="F17" i="4" l="1"/>
  <c r="F9" i="4" s="1"/>
  <c r="F128" i="4" s="1"/>
</calcChain>
</file>

<file path=xl/sharedStrings.xml><?xml version="1.0" encoding="utf-8"?>
<sst xmlns="http://schemas.openxmlformats.org/spreadsheetml/2006/main" count="251" uniqueCount="126">
  <si>
    <t>INGRESOS</t>
  </si>
  <si>
    <t>CONTRIBUCIONES A LA SEGURIDAD SOCIAL</t>
  </si>
  <si>
    <t>Del Sector Privado</t>
  </si>
  <si>
    <t>Contribuciones Patronales</t>
  </si>
  <si>
    <t>Contribuciones Laborales</t>
  </si>
  <si>
    <t>INGRESOS FINANCIEROS Y OTROS</t>
  </si>
  <si>
    <t>Rendimientos de Títulos Valores</t>
  </si>
  <si>
    <t>Rentabilidad de Depósitos a Plazos</t>
  </si>
  <si>
    <t>Multas e Intereses por Mora</t>
  </si>
  <si>
    <t>Multas por Mora de Seguridad Social</t>
  </si>
  <si>
    <t>Arrendamiento de Bienes Inmuebles</t>
  </si>
  <si>
    <t>Otros Ingresos no Clasificados</t>
  </si>
  <si>
    <t>Rentabilidad de Cuentas Bancarias</t>
  </si>
  <si>
    <t>Ingresos Diversos</t>
  </si>
  <si>
    <t>TRANSFERENCIAS CORRIENTES</t>
  </si>
  <si>
    <t>Otras Transferencias Corrientes del Sector Público</t>
  </si>
  <si>
    <t>Transferencias Corrientes Diversas del Sector Público</t>
  </si>
  <si>
    <t>RECUPERACION DE INVERSIONES FINANCIERAS</t>
  </si>
  <si>
    <t>Recuperación de Inversiones en Títulos Valores</t>
  </si>
  <si>
    <t>Liquidación de Depósitos a Plazo</t>
  </si>
  <si>
    <t>TOTAL</t>
  </si>
  <si>
    <t>CODIGO</t>
  </si>
  <si>
    <t>PRESUPUESTO VOTADO</t>
  </si>
  <si>
    <t>REMUNERACIONES</t>
  </si>
  <si>
    <t>Remuneraciones Permanentes</t>
  </si>
  <si>
    <t>Sueldos</t>
  </si>
  <si>
    <t>Aguinaldos</t>
  </si>
  <si>
    <t>Sobresueldos (Alimentación y Transporte)</t>
  </si>
  <si>
    <t>Dietas</t>
  </si>
  <si>
    <t>Beneficios Adicionales (Prima, Vacación y Bonific.)</t>
  </si>
  <si>
    <t>Remuneraciones Eventuales</t>
  </si>
  <si>
    <t>Remuneraciones Extraordinarias</t>
  </si>
  <si>
    <t>Horas Extraordinarias</t>
  </si>
  <si>
    <t>Beneficios Extraordinarios</t>
  </si>
  <si>
    <t>Por Remuneraciones Permanentes</t>
  </si>
  <si>
    <t>Por Remuneraciones Eventuales</t>
  </si>
  <si>
    <t>Por Remuneraciones Extraordinarias</t>
  </si>
  <si>
    <t>Indemnizaciones</t>
  </si>
  <si>
    <t>Al Personal de Servicio Permanentes</t>
  </si>
  <si>
    <t>Al Personal de Servicio Eventuales</t>
  </si>
  <si>
    <t>Remuneraciones Diversas</t>
  </si>
  <si>
    <t>Prestaciones Sociales al Personal</t>
  </si>
  <si>
    <t>PRESTACIONES DE LA SEGURIDAD SOCIAL</t>
  </si>
  <si>
    <t>Beneficios Previsionales</t>
  </si>
  <si>
    <t>Pensiones por Vejez</t>
  </si>
  <si>
    <t>Pensiones por Invalidez</t>
  </si>
  <si>
    <t>Pensiones por Viudez</t>
  </si>
  <si>
    <t>Pensiones por Orfandad</t>
  </si>
  <si>
    <t>Beneficio Adicional</t>
  </si>
  <si>
    <t>Pensiones y Jubilaciones Diversas (Prog.y Asig.)</t>
  </si>
  <si>
    <t>Complementos de Certificados de Traspaso</t>
  </si>
  <si>
    <t>Consultorías, Estudios e Investigaciones.Diversas</t>
  </si>
  <si>
    <t>Servicios de Contabilidad y auditoría</t>
  </si>
  <si>
    <t>Servicios Jurídicos</t>
  </si>
  <si>
    <t>Consultorías, Estudios e Investigaciones</t>
  </si>
  <si>
    <t>Viáticos por Comisión Interna</t>
  </si>
  <si>
    <t>Pasajes al Interior</t>
  </si>
  <si>
    <t>Pasajes y Viáticos</t>
  </si>
  <si>
    <t>Servicios Generales y Arrendamientos Diversos</t>
  </si>
  <si>
    <t>Arrendamiento por el uso de Bienes Intangibles</t>
  </si>
  <si>
    <t>Arrendamiento de Bienes Muebles</t>
  </si>
  <si>
    <t>Impresiones, Publicaciones y Reproduc.</t>
  </si>
  <si>
    <t>Servicios de Limpieza y Fumigaciones</t>
  </si>
  <si>
    <t>Servicios de Vigilancia</t>
  </si>
  <si>
    <t>Servicios de Publicidad</t>
  </si>
  <si>
    <t>Transportes, Fletes y Almacenamientos</t>
  </si>
  <si>
    <t>Mantto.y Reparación de Bienes Inmuebles</t>
  </si>
  <si>
    <t>Mantenimiento y Reparación de Vehículos</t>
  </si>
  <si>
    <t>Mantenimiento y Reparac. De Bienes Muebles</t>
  </si>
  <si>
    <t>Servicios Generales y Arrendamientos</t>
  </si>
  <si>
    <t>Servicios de Correo</t>
  </si>
  <si>
    <t>Servicios de Telecomunicaciones</t>
  </si>
  <si>
    <t>Servicios de Agua</t>
  </si>
  <si>
    <t>Servicios de Energía Eléctrica</t>
  </si>
  <si>
    <t>Servicios Básicos</t>
  </si>
  <si>
    <t>Bienes de Uso y Consumo Diversos</t>
  </si>
  <si>
    <t>Materiales Eléctricos</t>
  </si>
  <si>
    <t>Herramientas, Respuestos y Accesorios</t>
  </si>
  <si>
    <t>Libros, textos, Utiles de Enseñanza y Public.</t>
  </si>
  <si>
    <t>Materiales informáticos</t>
  </si>
  <si>
    <t>Materiales de Oficina</t>
  </si>
  <si>
    <t>Minerales metálicos y Prod. Derivados</t>
  </si>
  <si>
    <t>Minerales No Metálicos y Prod. Derivados</t>
  </si>
  <si>
    <t>Combustible y Lubricantes</t>
  </si>
  <si>
    <t>Llantas y Neumáticos</t>
  </si>
  <si>
    <t>Productos Químicos</t>
  </si>
  <si>
    <t>Productos de Cuero y Caucho</t>
  </si>
  <si>
    <t>Productos de Papel y Cartón</t>
  </si>
  <si>
    <t>Productos Textiles y Vestuario</t>
  </si>
  <si>
    <t>Productos Agropecuarios y Forestales</t>
  </si>
  <si>
    <t>Productos Alimenticios para Personas</t>
  </si>
  <si>
    <t>Bienes de Uso y Consumo</t>
  </si>
  <si>
    <t>ADQUISICIONES DE BIENES Y SERVICIOS</t>
  </si>
  <si>
    <t>GASTOS FINANCIEROS Y OTROS</t>
  </si>
  <si>
    <t>Impuestos, Tasas y Derechos</t>
  </si>
  <si>
    <t>Impuestos, Tasas y Derechos Diversos.</t>
  </si>
  <si>
    <t>Seguros, Comisión y Gastos Bancarios</t>
  </si>
  <si>
    <t>Primas y Gastos de Seguros de Personas.</t>
  </si>
  <si>
    <t>Primas y Gastos de Seguros de Bienes.</t>
  </si>
  <si>
    <t>Comisiones y Gastos Bancarios.</t>
  </si>
  <si>
    <t>Otros Gastos no Clasificados</t>
  </si>
  <si>
    <t>Gastos Diversos</t>
  </si>
  <si>
    <t>Transferencias Corrientes al Sector Privado</t>
  </si>
  <si>
    <t>Becas</t>
  </si>
  <si>
    <t>INVERSIONES EN ACTIVOS FIJOS</t>
  </si>
  <si>
    <t>Bienes Muebles</t>
  </si>
  <si>
    <t>Mobiliarios</t>
  </si>
  <si>
    <t>Maquinarias y Equipos</t>
  </si>
  <si>
    <t>Equipos Informáticos</t>
  </si>
  <si>
    <t xml:space="preserve">Intangibles </t>
  </si>
  <si>
    <t>Derechos de Propiedad intelectual</t>
  </si>
  <si>
    <t>Contribuciones Patronales a Instituciones de la Seguridad Social Públicas</t>
  </si>
  <si>
    <t>Contribuciones Patronales a Instituciones de la Seguridad Social Privadas</t>
  </si>
  <si>
    <t>INSTITUTO SALVADOREÑO DEL SEGURO SOCIAL</t>
  </si>
  <si>
    <t>EGRESOS</t>
  </si>
  <si>
    <t>UNIDAD DE PENSIONES</t>
  </si>
  <si>
    <t>( EN DOLARES)</t>
  </si>
  <si>
    <t>AJUSTES</t>
  </si>
  <si>
    <t>PRESUPUESTO MODIFIECADO</t>
  </si>
  <si>
    <t>DEPARTAMENTO FINANCIERO</t>
  </si>
  <si>
    <t>PRESUPUESTO VOTADO DE INGRESOS EJERCICIO FISCAL 2019, ISSS RÉGIMEN IVM</t>
  </si>
  <si>
    <t xml:space="preserve">                                                    </t>
  </si>
  <si>
    <t>Ramo de Hacienda</t>
  </si>
  <si>
    <t xml:space="preserve">         PRESUPUESTO DE EGRESOS VOTADO  Y MODIFICADO   A MARZO DEL  AÑO 2019,  RÉGIMEN DE  IVM DEL ISSS.</t>
  </si>
  <si>
    <t xml:space="preserve">PRESUPUESTO MODIFICADO ABRIL </t>
  </si>
  <si>
    <t xml:space="preserve">         PRESUPUESTO DE EGRESOS VOTADO Y MODIFICADO DE ENERO A ABRIL DEL AÑO 2019, RÉGIMEN DE IVM DEL ISSS.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</si>
</sst>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0" fillId="0" borderId="1" xfId="0" applyNumberFormat="1" applyBorder="1"/>
    <xf numFmtId="42" fontId="1" fillId="0" borderId="2" xfId="0" applyNumberFormat="1" applyFont="1" applyBorder="1"/>
    <xf numFmtId="3" fontId="2" fillId="0" borderId="1" xfId="0" applyNumberFormat="1" applyFont="1" applyBorder="1"/>
    <xf numFmtId="0" fontId="0" fillId="0" borderId="1" xfId="0" applyFont="1" applyBorder="1"/>
    <xf numFmtId="0" fontId="0" fillId="0" borderId="7" xfId="0" applyFont="1" applyBorder="1"/>
    <xf numFmtId="3" fontId="0" fillId="0" borderId="1" xfId="0" applyNumberFormat="1" applyFont="1" applyBorder="1"/>
    <xf numFmtId="0" fontId="0" fillId="0" borderId="6" xfId="0" applyFont="1" applyBorder="1"/>
    <xf numFmtId="0" fontId="0" fillId="0" borderId="13" xfId="0" applyFont="1" applyBorder="1"/>
    <xf numFmtId="0" fontId="0" fillId="0" borderId="0" xfId="0" applyFont="1"/>
    <xf numFmtId="0" fontId="3" fillId="0" borderId="3" xfId="0" applyFont="1" applyBorder="1" applyAlignment="1">
      <alignment horizontal="center"/>
    </xf>
    <xf numFmtId="0" fontId="4" fillId="0" borderId="1" xfId="0" applyFont="1" applyBorder="1"/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3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2" fontId="1" fillId="0" borderId="0" xfId="0" applyNumberFormat="1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0" borderId="0" xfId="0" applyFont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zoomScaleNormal="100" workbookViewId="0">
      <selection activeCell="A5" sqref="A5:G5"/>
    </sheetView>
  </sheetViews>
  <sheetFormatPr baseColWidth="10" defaultRowHeight="15" x14ac:dyDescent="0.25"/>
  <cols>
    <col min="1" max="1" width="3.85546875" customWidth="1"/>
    <col min="2" max="2" width="4" customWidth="1"/>
    <col min="3" max="3" width="6.42578125" customWidth="1"/>
    <col min="4" max="4" width="68.42578125" customWidth="1"/>
    <col min="5" max="5" width="28.28515625" customWidth="1"/>
    <col min="6" max="6" width="14.28515625" customWidth="1"/>
    <col min="7" max="7" width="29" customWidth="1"/>
  </cols>
  <sheetData>
    <row r="1" spans="1:7" ht="18.75" x14ac:dyDescent="0.3">
      <c r="A1" s="49" t="s">
        <v>113</v>
      </c>
      <c r="B1" s="49"/>
      <c r="C1" s="49"/>
      <c r="D1" s="49"/>
      <c r="E1" s="49"/>
      <c r="F1" s="49"/>
      <c r="G1" s="49"/>
    </row>
    <row r="2" spans="1:7" ht="18.75" x14ac:dyDescent="0.3">
      <c r="A2" s="49" t="s">
        <v>115</v>
      </c>
      <c r="B2" s="49"/>
      <c r="C2" s="49"/>
      <c r="D2" s="49"/>
      <c r="E2" s="49"/>
      <c r="F2" s="49"/>
      <c r="G2" s="49"/>
    </row>
    <row r="3" spans="1:7" ht="18.75" x14ac:dyDescent="0.3">
      <c r="A3" s="49" t="s">
        <v>119</v>
      </c>
      <c r="B3" s="49"/>
      <c r="C3" s="49"/>
      <c r="D3" s="49"/>
      <c r="E3" s="49"/>
      <c r="F3" s="49"/>
      <c r="G3" s="49"/>
    </row>
    <row r="4" spans="1:7" ht="18" customHeight="1" x14ac:dyDescent="0.25">
      <c r="A4" s="50" t="s">
        <v>125</v>
      </c>
      <c r="B4" s="50"/>
      <c r="C4" s="50"/>
      <c r="D4" s="50"/>
      <c r="E4" s="50"/>
      <c r="F4" s="50"/>
      <c r="G4" s="50"/>
    </row>
    <row r="5" spans="1:7" ht="18" customHeight="1" x14ac:dyDescent="0.25">
      <c r="A5" s="50" t="s">
        <v>116</v>
      </c>
      <c r="B5" s="50"/>
      <c r="C5" s="50"/>
      <c r="D5" s="50"/>
      <c r="E5" s="50"/>
      <c r="F5" s="50"/>
      <c r="G5" s="50"/>
    </row>
    <row r="6" spans="1:7" x14ac:dyDescent="0.25">
      <c r="A6" s="12"/>
      <c r="B6" s="12"/>
      <c r="C6" s="12"/>
      <c r="D6" s="12"/>
      <c r="E6" s="12"/>
      <c r="F6" s="44"/>
      <c r="G6" s="12"/>
    </row>
    <row r="8" spans="1:7" x14ac:dyDescent="0.25">
      <c r="A8" s="48" t="s">
        <v>21</v>
      </c>
      <c r="B8" s="48"/>
      <c r="C8" s="48"/>
      <c r="D8" s="45" t="s">
        <v>114</v>
      </c>
      <c r="E8" s="42" t="s">
        <v>22</v>
      </c>
      <c r="F8" s="45" t="s">
        <v>117</v>
      </c>
      <c r="G8" s="42" t="s">
        <v>124</v>
      </c>
    </row>
    <row r="9" spans="1:7" x14ac:dyDescent="0.25">
      <c r="A9" s="33">
        <v>51</v>
      </c>
      <c r="B9" s="25"/>
      <c r="C9" s="13"/>
      <c r="D9" s="1" t="s">
        <v>23</v>
      </c>
      <c r="E9" s="3">
        <f>E10+E17+E23+E27+E32+E37+E41</f>
        <v>4167415</v>
      </c>
      <c r="F9" s="3">
        <f>F10+F17+F23+F27+F32+F37+F41</f>
        <v>0</v>
      </c>
      <c r="G9" s="3">
        <f>G10+G17+G23+G27+G32+G37+G41</f>
        <v>4167415</v>
      </c>
    </row>
    <row r="10" spans="1:7" x14ac:dyDescent="0.25">
      <c r="A10" s="33"/>
      <c r="B10" s="25">
        <v>511</v>
      </c>
      <c r="C10" s="13"/>
      <c r="D10" s="1" t="s">
        <v>24</v>
      </c>
      <c r="E10" s="3">
        <f>SUM(E11:E15)</f>
        <v>2931160</v>
      </c>
      <c r="F10" s="3">
        <f>SUM(F11:F15)</f>
        <v>0</v>
      </c>
      <c r="G10" s="3">
        <f>SUM(G11:G15)</f>
        <v>2931160</v>
      </c>
    </row>
    <row r="11" spans="1:7" x14ac:dyDescent="0.25">
      <c r="A11" s="33"/>
      <c r="B11" s="25"/>
      <c r="C11" s="30">
        <v>51101</v>
      </c>
      <c r="D11" s="2" t="s">
        <v>25</v>
      </c>
      <c r="E11" s="4">
        <v>2130200</v>
      </c>
      <c r="F11" s="4">
        <f>+E11-G11</f>
        <v>0</v>
      </c>
      <c r="G11" s="4">
        <v>2130200</v>
      </c>
    </row>
    <row r="12" spans="1:7" x14ac:dyDescent="0.25">
      <c r="A12" s="33"/>
      <c r="B12" s="25"/>
      <c r="C12" s="30">
        <v>51103</v>
      </c>
      <c r="D12" s="2" t="s">
        <v>26</v>
      </c>
      <c r="E12" s="4">
        <v>177525</v>
      </c>
      <c r="F12" s="4">
        <f t="shared" ref="F12:F15" si="0">+E12-G12</f>
        <v>0</v>
      </c>
      <c r="G12" s="4">
        <v>177525</v>
      </c>
    </row>
    <row r="13" spans="1:7" x14ac:dyDescent="0.25">
      <c r="A13" s="33"/>
      <c r="B13" s="25"/>
      <c r="C13" s="30">
        <v>51104</v>
      </c>
      <c r="D13" s="2" t="s">
        <v>27</v>
      </c>
      <c r="E13" s="4">
        <v>156375</v>
      </c>
      <c r="F13" s="4">
        <f t="shared" si="0"/>
        <v>0</v>
      </c>
      <c r="G13" s="4">
        <v>156375</v>
      </c>
    </row>
    <row r="14" spans="1:7" x14ac:dyDescent="0.25">
      <c r="A14" s="33"/>
      <c r="B14" s="25"/>
      <c r="C14" s="30">
        <v>51105</v>
      </c>
      <c r="D14" s="2" t="s">
        <v>28</v>
      </c>
      <c r="E14" s="4">
        <v>30000</v>
      </c>
      <c r="F14" s="4">
        <f t="shared" si="0"/>
        <v>0</v>
      </c>
      <c r="G14" s="4">
        <v>30000</v>
      </c>
    </row>
    <row r="15" spans="1:7" x14ac:dyDescent="0.25">
      <c r="A15" s="33"/>
      <c r="B15" s="25"/>
      <c r="C15" s="30">
        <v>51107</v>
      </c>
      <c r="D15" s="2" t="s">
        <v>29</v>
      </c>
      <c r="E15" s="4">
        <v>437060</v>
      </c>
      <c r="F15" s="4">
        <f t="shared" si="0"/>
        <v>0</v>
      </c>
      <c r="G15" s="4">
        <v>437060</v>
      </c>
    </row>
    <row r="16" spans="1:7" x14ac:dyDescent="0.25">
      <c r="A16" s="33"/>
      <c r="B16" s="25"/>
      <c r="C16" s="30"/>
      <c r="D16" s="2"/>
      <c r="E16" s="2"/>
      <c r="F16" s="2"/>
      <c r="G16" s="2"/>
    </row>
    <row r="17" spans="1:7" x14ac:dyDescent="0.25">
      <c r="A17" s="33"/>
      <c r="B17" s="25">
        <v>512</v>
      </c>
      <c r="C17" s="30"/>
      <c r="D17" s="1" t="s">
        <v>30</v>
      </c>
      <c r="E17" s="3">
        <f>SUM(E18:E21)</f>
        <v>231185</v>
      </c>
      <c r="F17" s="3">
        <f>SUM(F18:F21)</f>
        <v>0</v>
      </c>
      <c r="G17" s="3">
        <f>SUM(G18:G21)</f>
        <v>231185</v>
      </c>
    </row>
    <row r="18" spans="1:7" x14ac:dyDescent="0.25">
      <c r="A18" s="33"/>
      <c r="B18" s="25"/>
      <c r="C18" s="30">
        <v>51201</v>
      </c>
      <c r="D18" s="2" t="s">
        <v>25</v>
      </c>
      <c r="E18" s="4">
        <v>165750</v>
      </c>
      <c r="F18" s="4">
        <f>+G18-E18</f>
        <v>0</v>
      </c>
      <c r="G18" s="4">
        <v>165750</v>
      </c>
    </row>
    <row r="19" spans="1:7" x14ac:dyDescent="0.25">
      <c r="A19" s="33"/>
      <c r="B19" s="25"/>
      <c r="C19" s="30">
        <v>51203</v>
      </c>
      <c r="D19" s="2" t="s">
        <v>26</v>
      </c>
      <c r="E19" s="4">
        <v>13820</v>
      </c>
      <c r="F19" s="4">
        <f t="shared" ref="F19:F21" si="1">+G19-E19</f>
        <v>0</v>
      </c>
      <c r="G19" s="4">
        <v>13820</v>
      </c>
    </row>
    <row r="20" spans="1:7" x14ac:dyDescent="0.25">
      <c r="A20" s="33"/>
      <c r="B20" s="25"/>
      <c r="C20" s="30">
        <v>51204</v>
      </c>
      <c r="D20" s="2" t="s">
        <v>27</v>
      </c>
      <c r="E20" s="4">
        <v>21345</v>
      </c>
      <c r="F20" s="4">
        <f t="shared" si="1"/>
        <v>0</v>
      </c>
      <c r="G20" s="4">
        <v>21345</v>
      </c>
    </row>
    <row r="21" spans="1:7" x14ac:dyDescent="0.25">
      <c r="A21" s="33"/>
      <c r="B21" s="25"/>
      <c r="C21" s="30">
        <v>51207</v>
      </c>
      <c r="D21" s="2" t="s">
        <v>29</v>
      </c>
      <c r="E21" s="4">
        <v>30270</v>
      </c>
      <c r="F21" s="4">
        <f t="shared" si="1"/>
        <v>0</v>
      </c>
      <c r="G21" s="4">
        <v>30270</v>
      </c>
    </row>
    <row r="22" spans="1:7" x14ac:dyDescent="0.25">
      <c r="A22" s="33"/>
      <c r="B22" s="25"/>
      <c r="C22" s="30"/>
      <c r="D22" s="2"/>
      <c r="E22" s="2"/>
      <c r="F22" s="2"/>
      <c r="G22" s="2"/>
    </row>
    <row r="23" spans="1:7" x14ac:dyDescent="0.25">
      <c r="A23" s="33"/>
      <c r="B23" s="25">
        <v>513</v>
      </c>
      <c r="C23" s="30"/>
      <c r="D23" s="1" t="s">
        <v>31</v>
      </c>
      <c r="E23" s="3">
        <f>SUM(E24:E25)</f>
        <v>115780</v>
      </c>
      <c r="F23" s="3">
        <f>SUM(F24:F25)</f>
        <v>0</v>
      </c>
      <c r="G23" s="3">
        <f>SUM(G24:G25)</f>
        <v>115780</v>
      </c>
    </row>
    <row r="24" spans="1:7" x14ac:dyDescent="0.25">
      <c r="A24" s="33"/>
      <c r="B24" s="25"/>
      <c r="C24" s="30">
        <v>51301</v>
      </c>
      <c r="D24" s="2" t="s">
        <v>32</v>
      </c>
      <c r="E24" s="4">
        <v>54875</v>
      </c>
      <c r="F24" s="4">
        <f t="shared" ref="F24:F25" si="2">+G24-E24</f>
        <v>0</v>
      </c>
      <c r="G24" s="4">
        <v>54875</v>
      </c>
    </row>
    <row r="25" spans="1:7" x14ac:dyDescent="0.25">
      <c r="A25" s="33"/>
      <c r="B25" s="25"/>
      <c r="C25" s="30">
        <v>51302</v>
      </c>
      <c r="D25" s="2" t="s">
        <v>33</v>
      </c>
      <c r="E25" s="4">
        <v>60905</v>
      </c>
      <c r="F25" s="4">
        <f t="shared" si="2"/>
        <v>0</v>
      </c>
      <c r="G25" s="4">
        <v>60905</v>
      </c>
    </row>
    <row r="26" spans="1:7" x14ac:dyDescent="0.25">
      <c r="A26" s="33"/>
      <c r="B26" s="25"/>
      <c r="C26" s="30"/>
      <c r="D26" s="2"/>
      <c r="E26" s="2"/>
      <c r="F26" s="2"/>
      <c r="G26" s="2"/>
    </row>
    <row r="27" spans="1:7" x14ac:dyDescent="0.25">
      <c r="A27" s="33"/>
      <c r="B27" s="25">
        <v>514</v>
      </c>
      <c r="C27" s="30"/>
      <c r="D27" s="1" t="s">
        <v>111</v>
      </c>
      <c r="E27" s="3">
        <f>SUM(E28:E30)</f>
        <v>189315</v>
      </c>
      <c r="F27" s="3">
        <f>SUM(F28:F30)</f>
        <v>0</v>
      </c>
      <c r="G27" s="3">
        <f>SUM(G28:G30)</f>
        <v>189315</v>
      </c>
    </row>
    <row r="28" spans="1:7" x14ac:dyDescent="0.25">
      <c r="A28" s="33"/>
      <c r="B28" s="25"/>
      <c r="C28" s="30">
        <v>51401</v>
      </c>
      <c r="D28" s="2" t="s">
        <v>34</v>
      </c>
      <c r="E28" s="4">
        <v>156290</v>
      </c>
      <c r="F28" s="4">
        <f t="shared" ref="F28:F30" si="3">+G28-E28</f>
        <v>0</v>
      </c>
      <c r="G28" s="4">
        <v>156290</v>
      </c>
    </row>
    <row r="29" spans="1:7" x14ac:dyDescent="0.25">
      <c r="A29" s="33"/>
      <c r="B29" s="25"/>
      <c r="C29" s="30">
        <v>51402</v>
      </c>
      <c r="D29" s="2" t="s">
        <v>35</v>
      </c>
      <c r="E29" s="4">
        <v>12325</v>
      </c>
      <c r="F29" s="4">
        <f t="shared" si="3"/>
        <v>0</v>
      </c>
      <c r="G29" s="4">
        <v>12325</v>
      </c>
    </row>
    <row r="30" spans="1:7" x14ac:dyDescent="0.25">
      <c r="A30" s="33"/>
      <c r="B30" s="25"/>
      <c r="C30" s="30">
        <v>51403</v>
      </c>
      <c r="D30" s="2" t="s">
        <v>36</v>
      </c>
      <c r="E30" s="4">
        <v>20700</v>
      </c>
      <c r="F30" s="4">
        <f t="shared" si="3"/>
        <v>0</v>
      </c>
      <c r="G30" s="4">
        <v>20700</v>
      </c>
    </row>
    <row r="31" spans="1:7" x14ac:dyDescent="0.25">
      <c r="A31" s="33"/>
      <c r="B31" s="25"/>
      <c r="C31" s="30"/>
      <c r="D31" s="2"/>
      <c r="E31" s="2"/>
      <c r="F31" s="2"/>
      <c r="G31" s="2"/>
    </row>
    <row r="32" spans="1:7" x14ac:dyDescent="0.25">
      <c r="A32" s="33"/>
      <c r="B32" s="25">
        <v>515</v>
      </c>
      <c r="C32" s="30"/>
      <c r="D32" s="1" t="s">
        <v>112</v>
      </c>
      <c r="E32" s="3">
        <f>SUM(E33:E35)</f>
        <v>259885</v>
      </c>
      <c r="F32" s="3">
        <f>SUM(F33:F35)</f>
        <v>0</v>
      </c>
      <c r="G32" s="3">
        <f>SUM(G33:G35)</f>
        <v>259885</v>
      </c>
    </row>
    <row r="33" spans="1:7" x14ac:dyDescent="0.25">
      <c r="A33" s="33"/>
      <c r="B33" s="25"/>
      <c r="C33" s="30">
        <v>51501</v>
      </c>
      <c r="D33" s="2" t="s">
        <v>34</v>
      </c>
      <c r="E33" s="4">
        <v>221030</v>
      </c>
      <c r="F33" s="4">
        <f t="shared" ref="F33:F35" si="4">+G33-E33</f>
        <v>0</v>
      </c>
      <c r="G33" s="4">
        <v>221030</v>
      </c>
    </row>
    <row r="34" spans="1:7" x14ac:dyDescent="0.25">
      <c r="A34" s="33"/>
      <c r="B34" s="25"/>
      <c r="C34" s="30">
        <v>51502</v>
      </c>
      <c r="D34" s="2" t="s">
        <v>35</v>
      </c>
      <c r="E34" s="4">
        <v>18155</v>
      </c>
      <c r="F34" s="4">
        <f t="shared" si="4"/>
        <v>0</v>
      </c>
      <c r="G34" s="4">
        <v>18155</v>
      </c>
    </row>
    <row r="35" spans="1:7" x14ac:dyDescent="0.25">
      <c r="A35" s="33"/>
      <c r="B35" s="25"/>
      <c r="C35" s="30">
        <v>51503</v>
      </c>
      <c r="D35" s="2" t="s">
        <v>36</v>
      </c>
      <c r="E35" s="4">
        <v>20700</v>
      </c>
      <c r="F35" s="4">
        <f t="shared" si="4"/>
        <v>0</v>
      </c>
      <c r="G35" s="4">
        <v>20700</v>
      </c>
    </row>
    <row r="36" spans="1:7" x14ac:dyDescent="0.25">
      <c r="A36" s="33"/>
      <c r="B36" s="25"/>
      <c r="C36" s="30"/>
      <c r="D36" s="2"/>
      <c r="E36" s="2"/>
      <c r="F36" s="2"/>
      <c r="G36" s="2"/>
    </row>
    <row r="37" spans="1:7" x14ac:dyDescent="0.25">
      <c r="A37" s="33"/>
      <c r="B37" s="25">
        <v>517</v>
      </c>
      <c r="C37" s="30"/>
      <c r="D37" s="1" t="s">
        <v>37</v>
      </c>
      <c r="E37" s="3">
        <f>SUM(E38:E39)</f>
        <v>307035</v>
      </c>
      <c r="F37" s="3">
        <f>SUM(F38:F39)</f>
        <v>0</v>
      </c>
      <c r="G37" s="3">
        <f>SUM(G38:G39)</f>
        <v>307035</v>
      </c>
    </row>
    <row r="38" spans="1:7" x14ac:dyDescent="0.25">
      <c r="A38" s="33"/>
      <c r="B38" s="25"/>
      <c r="C38" s="30">
        <v>51701</v>
      </c>
      <c r="D38" s="2" t="s">
        <v>38</v>
      </c>
      <c r="E38" s="4">
        <v>286320</v>
      </c>
      <c r="F38" s="4">
        <f t="shared" ref="F38:F39" si="5">+G38-E38</f>
        <v>0</v>
      </c>
      <c r="G38" s="4">
        <v>286320</v>
      </c>
    </row>
    <row r="39" spans="1:7" x14ac:dyDescent="0.25">
      <c r="A39" s="33"/>
      <c r="B39" s="25"/>
      <c r="C39" s="30">
        <v>51702</v>
      </c>
      <c r="D39" s="2" t="s">
        <v>39</v>
      </c>
      <c r="E39" s="4">
        <v>20715</v>
      </c>
      <c r="F39" s="4">
        <f t="shared" si="5"/>
        <v>0</v>
      </c>
      <c r="G39" s="4">
        <v>20715</v>
      </c>
    </row>
    <row r="40" spans="1:7" x14ac:dyDescent="0.25">
      <c r="A40" s="33"/>
      <c r="B40" s="25"/>
      <c r="C40" s="30"/>
      <c r="D40" s="2"/>
      <c r="E40" s="2"/>
      <c r="F40" s="2"/>
      <c r="G40" s="2"/>
    </row>
    <row r="41" spans="1:7" x14ac:dyDescent="0.25">
      <c r="A41" s="33"/>
      <c r="B41" s="25">
        <v>519</v>
      </c>
      <c r="C41" s="30"/>
      <c r="D41" s="1" t="s">
        <v>40</v>
      </c>
      <c r="E41" s="3">
        <f>SUM(E42:E43)</f>
        <v>133055</v>
      </c>
      <c r="F41" s="3">
        <f>SUM(F42:F43)</f>
        <v>0</v>
      </c>
      <c r="G41" s="3">
        <f>SUM(G42:G43)</f>
        <v>133055</v>
      </c>
    </row>
    <row r="42" spans="1:7" x14ac:dyDescent="0.25">
      <c r="A42" s="33"/>
      <c r="B42" s="25"/>
      <c r="C42" s="30">
        <v>51903</v>
      </c>
      <c r="D42" s="2" t="s">
        <v>41</v>
      </c>
      <c r="E42" s="4">
        <v>96000</v>
      </c>
      <c r="F42" s="4">
        <f t="shared" ref="F42:F43" si="6">+G42-E42</f>
        <v>0</v>
      </c>
      <c r="G42" s="4">
        <v>96000</v>
      </c>
    </row>
    <row r="43" spans="1:7" x14ac:dyDescent="0.25">
      <c r="A43" s="33"/>
      <c r="B43" s="25"/>
      <c r="C43" s="30">
        <v>51999</v>
      </c>
      <c r="D43" s="2" t="s">
        <v>40</v>
      </c>
      <c r="E43" s="4">
        <v>37055</v>
      </c>
      <c r="F43" s="4">
        <f t="shared" si="6"/>
        <v>0</v>
      </c>
      <c r="G43" s="4">
        <v>37055</v>
      </c>
    </row>
    <row r="44" spans="1:7" x14ac:dyDescent="0.25">
      <c r="A44" s="33"/>
      <c r="B44" s="25"/>
      <c r="C44" s="30"/>
      <c r="D44" s="2"/>
      <c r="E44" s="2"/>
      <c r="F44" s="2"/>
      <c r="G44" s="2"/>
    </row>
    <row r="45" spans="1:7" x14ac:dyDescent="0.25">
      <c r="A45" s="33">
        <v>53</v>
      </c>
      <c r="B45" s="25"/>
      <c r="C45" s="30"/>
      <c r="D45" s="1" t="s">
        <v>42</v>
      </c>
      <c r="E45" s="3">
        <f>E46</f>
        <v>191666220</v>
      </c>
      <c r="F45" s="3">
        <f>F46</f>
        <v>0</v>
      </c>
      <c r="G45" s="3">
        <f>G46</f>
        <v>191666220</v>
      </c>
    </row>
    <row r="46" spans="1:7" x14ac:dyDescent="0.25">
      <c r="A46" s="33"/>
      <c r="B46" s="25">
        <v>531</v>
      </c>
      <c r="C46" s="30"/>
      <c r="D46" s="1" t="s">
        <v>43</v>
      </c>
      <c r="E46" s="3">
        <f>SUM(E47:E53)</f>
        <v>191666220</v>
      </c>
      <c r="F46" s="3">
        <f>SUM(F47:F53)</f>
        <v>0</v>
      </c>
      <c r="G46" s="3">
        <f>SUM(G47:G53)</f>
        <v>191666220</v>
      </c>
    </row>
    <row r="47" spans="1:7" x14ac:dyDescent="0.25">
      <c r="A47" s="33"/>
      <c r="B47" s="25"/>
      <c r="C47" s="30">
        <v>53101</v>
      </c>
      <c r="D47" s="2" t="s">
        <v>44</v>
      </c>
      <c r="E47" s="4">
        <v>134975550</v>
      </c>
      <c r="F47" s="4">
        <f t="shared" ref="F47:F53" si="7">+G47-E47</f>
        <v>0</v>
      </c>
      <c r="G47" s="4">
        <v>134975550</v>
      </c>
    </row>
    <row r="48" spans="1:7" x14ac:dyDescent="0.25">
      <c r="A48" s="33"/>
      <c r="B48" s="25"/>
      <c r="C48" s="30">
        <v>53102</v>
      </c>
      <c r="D48" s="2" t="s">
        <v>45</v>
      </c>
      <c r="E48" s="4">
        <v>596335</v>
      </c>
      <c r="F48" s="4">
        <f t="shared" si="7"/>
        <v>0</v>
      </c>
      <c r="G48" s="4">
        <v>596335</v>
      </c>
    </row>
    <row r="49" spans="1:7" x14ac:dyDescent="0.25">
      <c r="A49" s="33"/>
      <c r="B49" s="25"/>
      <c r="C49" s="30">
        <v>53103</v>
      </c>
      <c r="D49" s="2" t="s">
        <v>46</v>
      </c>
      <c r="E49" s="4">
        <v>35111510</v>
      </c>
      <c r="F49" s="4">
        <f t="shared" si="7"/>
        <v>0</v>
      </c>
      <c r="G49" s="4">
        <v>35111510</v>
      </c>
    </row>
    <row r="50" spans="1:7" x14ac:dyDescent="0.25">
      <c r="A50" s="33"/>
      <c r="B50" s="25"/>
      <c r="C50" s="30">
        <v>53104</v>
      </c>
      <c r="D50" s="2" t="s">
        <v>47</v>
      </c>
      <c r="E50" s="4">
        <v>2032670</v>
      </c>
      <c r="F50" s="4">
        <f t="shared" si="7"/>
        <v>0</v>
      </c>
      <c r="G50" s="4">
        <v>2032670</v>
      </c>
    </row>
    <row r="51" spans="1:7" x14ac:dyDescent="0.25">
      <c r="A51" s="33"/>
      <c r="B51" s="25"/>
      <c r="C51" s="30">
        <v>53106</v>
      </c>
      <c r="D51" s="2" t="s">
        <v>48</v>
      </c>
      <c r="E51" s="4">
        <v>11975575</v>
      </c>
      <c r="F51" s="4">
        <f t="shared" si="7"/>
        <v>0</v>
      </c>
      <c r="G51" s="4">
        <v>11975575</v>
      </c>
    </row>
    <row r="52" spans="1:7" x14ac:dyDescent="0.25">
      <c r="A52" s="33"/>
      <c r="B52" s="25"/>
      <c r="C52" s="30">
        <v>53199</v>
      </c>
      <c r="D52" s="2" t="s">
        <v>49</v>
      </c>
      <c r="E52" s="4">
        <f>6974580-25000</f>
        <v>6949580</v>
      </c>
      <c r="F52" s="4">
        <f t="shared" si="7"/>
        <v>0</v>
      </c>
      <c r="G52" s="4">
        <f>6974580-25000</f>
        <v>6949580</v>
      </c>
    </row>
    <row r="53" spans="1:7" x14ac:dyDescent="0.25">
      <c r="A53" s="33"/>
      <c r="B53" s="25"/>
      <c r="C53" s="30">
        <v>53199</v>
      </c>
      <c r="D53" s="2" t="s">
        <v>50</v>
      </c>
      <c r="E53" s="4">
        <v>25000</v>
      </c>
      <c r="F53" s="4">
        <f t="shared" si="7"/>
        <v>0</v>
      </c>
      <c r="G53" s="4">
        <v>25000</v>
      </c>
    </row>
    <row r="54" spans="1:7" x14ac:dyDescent="0.25">
      <c r="A54" s="33"/>
      <c r="B54" s="25"/>
      <c r="C54" s="30"/>
      <c r="D54" s="2"/>
      <c r="E54" s="2"/>
      <c r="F54" s="2"/>
      <c r="G54" s="2"/>
    </row>
    <row r="55" spans="1:7" x14ac:dyDescent="0.25">
      <c r="A55" s="33">
        <v>54</v>
      </c>
      <c r="B55" s="25"/>
      <c r="C55" s="30"/>
      <c r="D55" s="1" t="s">
        <v>92</v>
      </c>
      <c r="E55" s="3">
        <f>E56+E74+E80+E94+E98</f>
        <v>822270</v>
      </c>
      <c r="F55" s="3">
        <f>F56+F74+F80+F94+F98</f>
        <v>0</v>
      </c>
      <c r="G55" s="3">
        <f>G56+G74+G80+G94+G98</f>
        <v>822270</v>
      </c>
    </row>
    <row r="56" spans="1:7" x14ac:dyDescent="0.25">
      <c r="A56" s="33"/>
      <c r="B56" s="25">
        <v>541</v>
      </c>
      <c r="C56" s="30"/>
      <c r="D56" s="1" t="s">
        <v>91</v>
      </c>
      <c r="E56" s="3">
        <f>SUM(E57:E72)</f>
        <v>107240</v>
      </c>
      <c r="F56" s="3">
        <f>SUM(F57:F72)</f>
        <v>0</v>
      </c>
      <c r="G56" s="3">
        <f>SUM(G57:G72)</f>
        <v>107240</v>
      </c>
    </row>
    <row r="57" spans="1:7" x14ac:dyDescent="0.25">
      <c r="A57" s="33"/>
      <c r="B57" s="25"/>
      <c r="C57" s="30">
        <v>54101</v>
      </c>
      <c r="D57" s="2" t="s">
        <v>90</v>
      </c>
      <c r="E57" s="4">
        <v>15000</v>
      </c>
      <c r="F57" s="4">
        <f t="shared" ref="F57:F72" si="8">+G57-E57</f>
        <v>0</v>
      </c>
      <c r="G57" s="4">
        <v>15000</v>
      </c>
    </row>
    <row r="58" spans="1:7" x14ac:dyDescent="0.25">
      <c r="A58" s="33"/>
      <c r="B58" s="25"/>
      <c r="C58" s="30">
        <v>54103</v>
      </c>
      <c r="D58" s="2" t="s">
        <v>89</v>
      </c>
      <c r="E58" s="4">
        <v>300</v>
      </c>
      <c r="F58" s="4">
        <f t="shared" si="8"/>
        <v>0</v>
      </c>
      <c r="G58" s="4">
        <v>300</v>
      </c>
    </row>
    <row r="59" spans="1:7" x14ac:dyDescent="0.25">
      <c r="A59" s="33"/>
      <c r="B59" s="25"/>
      <c r="C59" s="30">
        <v>54104</v>
      </c>
      <c r="D59" s="2" t="s">
        <v>88</v>
      </c>
      <c r="E59" s="4">
        <v>300</v>
      </c>
      <c r="F59" s="4">
        <f t="shared" si="8"/>
        <v>0</v>
      </c>
      <c r="G59" s="4">
        <v>300</v>
      </c>
    </row>
    <row r="60" spans="1:7" x14ac:dyDescent="0.25">
      <c r="A60" s="33"/>
      <c r="B60" s="25"/>
      <c r="C60" s="30">
        <v>54105</v>
      </c>
      <c r="D60" s="2" t="s">
        <v>87</v>
      </c>
      <c r="E60" s="4">
        <v>20000</v>
      </c>
      <c r="F60" s="4">
        <f t="shared" si="8"/>
        <v>0</v>
      </c>
      <c r="G60" s="4">
        <v>20000</v>
      </c>
    </row>
    <row r="61" spans="1:7" x14ac:dyDescent="0.25">
      <c r="A61" s="33"/>
      <c r="B61" s="25"/>
      <c r="C61" s="30">
        <v>54106</v>
      </c>
      <c r="D61" s="2" t="s">
        <v>86</v>
      </c>
      <c r="E61" s="4">
        <v>1100</v>
      </c>
      <c r="F61" s="4">
        <f t="shared" si="8"/>
        <v>0</v>
      </c>
      <c r="G61" s="4">
        <v>1100</v>
      </c>
    </row>
    <row r="62" spans="1:7" x14ac:dyDescent="0.25">
      <c r="A62" s="33"/>
      <c r="B62" s="25"/>
      <c r="C62" s="30">
        <v>54107</v>
      </c>
      <c r="D62" s="2" t="s">
        <v>85</v>
      </c>
      <c r="E62" s="4">
        <v>9000</v>
      </c>
      <c r="F62" s="4">
        <f t="shared" si="8"/>
        <v>0</v>
      </c>
      <c r="G62" s="4">
        <v>9000</v>
      </c>
    </row>
    <row r="63" spans="1:7" x14ac:dyDescent="0.25">
      <c r="A63" s="33"/>
      <c r="B63" s="25"/>
      <c r="C63" s="30">
        <v>54109</v>
      </c>
      <c r="D63" s="2" t="s">
        <v>84</v>
      </c>
      <c r="E63" s="4">
        <v>1440</v>
      </c>
      <c r="F63" s="4">
        <f t="shared" si="8"/>
        <v>0</v>
      </c>
      <c r="G63" s="4">
        <v>1440</v>
      </c>
    </row>
    <row r="64" spans="1:7" x14ac:dyDescent="0.25">
      <c r="A64" s="33"/>
      <c r="B64" s="25"/>
      <c r="C64" s="30">
        <v>54110</v>
      </c>
      <c r="D64" s="2" t="s">
        <v>83</v>
      </c>
      <c r="E64" s="4">
        <v>19200</v>
      </c>
      <c r="F64" s="4">
        <f t="shared" si="8"/>
        <v>0</v>
      </c>
      <c r="G64" s="4">
        <v>19200</v>
      </c>
    </row>
    <row r="65" spans="1:7" x14ac:dyDescent="0.25">
      <c r="A65" s="33"/>
      <c r="B65" s="25"/>
      <c r="C65" s="30">
        <v>54111</v>
      </c>
      <c r="D65" s="2" t="s">
        <v>82</v>
      </c>
      <c r="E65" s="4">
        <v>200</v>
      </c>
      <c r="F65" s="4">
        <f t="shared" si="8"/>
        <v>0</v>
      </c>
      <c r="G65" s="4">
        <v>200</v>
      </c>
    </row>
    <row r="66" spans="1:7" x14ac:dyDescent="0.25">
      <c r="A66" s="33"/>
      <c r="B66" s="25"/>
      <c r="C66" s="30">
        <v>54112</v>
      </c>
      <c r="D66" s="2" t="s">
        <v>81</v>
      </c>
      <c r="E66" s="4">
        <v>200</v>
      </c>
      <c r="F66" s="4">
        <f t="shared" si="8"/>
        <v>0</v>
      </c>
      <c r="G66" s="4">
        <v>200</v>
      </c>
    </row>
    <row r="67" spans="1:7" x14ac:dyDescent="0.25">
      <c r="A67" s="33"/>
      <c r="B67" s="25"/>
      <c r="C67" s="30">
        <v>54114</v>
      </c>
      <c r="D67" s="2" t="s">
        <v>80</v>
      </c>
      <c r="E67" s="4">
        <v>4000</v>
      </c>
      <c r="F67" s="4">
        <f t="shared" si="8"/>
        <v>0</v>
      </c>
      <c r="G67" s="4">
        <v>4000</v>
      </c>
    </row>
    <row r="68" spans="1:7" x14ac:dyDescent="0.25">
      <c r="A68" s="33"/>
      <c r="B68" s="25"/>
      <c r="C68" s="30">
        <v>54115</v>
      </c>
      <c r="D68" s="2" t="s">
        <v>79</v>
      </c>
      <c r="E68" s="4">
        <v>10000</v>
      </c>
      <c r="F68" s="4">
        <f t="shared" si="8"/>
        <v>0</v>
      </c>
      <c r="G68" s="4">
        <v>10000</v>
      </c>
    </row>
    <row r="69" spans="1:7" x14ac:dyDescent="0.25">
      <c r="A69" s="33"/>
      <c r="B69" s="25"/>
      <c r="C69" s="30">
        <v>54116</v>
      </c>
      <c r="D69" s="2" t="s">
        <v>78</v>
      </c>
      <c r="E69" s="4">
        <v>2500</v>
      </c>
      <c r="F69" s="4">
        <f t="shared" si="8"/>
        <v>0</v>
      </c>
      <c r="G69" s="4">
        <v>2500</v>
      </c>
    </row>
    <row r="70" spans="1:7" x14ac:dyDescent="0.25">
      <c r="A70" s="33"/>
      <c r="B70" s="25"/>
      <c r="C70" s="30">
        <v>54118</v>
      </c>
      <c r="D70" s="2" t="s">
        <v>77</v>
      </c>
      <c r="E70" s="4">
        <v>11000</v>
      </c>
      <c r="F70" s="4">
        <f t="shared" si="8"/>
        <v>0</v>
      </c>
      <c r="G70" s="4">
        <v>11000</v>
      </c>
    </row>
    <row r="71" spans="1:7" x14ac:dyDescent="0.25">
      <c r="A71" s="33"/>
      <c r="B71" s="25"/>
      <c r="C71" s="30">
        <v>54119</v>
      </c>
      <c r="D71" s="2" t="s">
        <v>76</v>
      </c>
      <c r="E71" s="4">
        <v>3000</v>
      </c>
      <c r="F71" s="4">
        <f t="shared" si="8"/>
        <v>0</v>
      </c>
      <c r="G71" s="4">
        <v>3000</v>
      </c>
    </row>
    <row r="72" spans="1:7" x14ac:dyDescent="0.25">
      <c r="A72" s="33"/>
      <c r="B72" s="25"/>
      <c r="C72" s="30">
        <v>54199</v>
      </c>
      <c r="D72" s="2" t="s">
        <v>75</v>
      </c>
      <c r="E72" s="4">
        <v>10000</v>
      </c>
      <c r="F72" s="4">
        <f t="shared" si="8"/>
        <v>0</v>
      </c>
      <c r="G72" s="4">
        <v>10000</v>
      </c>
    </row>
    <row r="73" spans="1:7" x14ac:dyDescent="0.25">
      <c r="A73" s="33"/>
      <c r="B73" s="25"/>
      <c r="C73" s="30"/>
      <c r="D73" s="2"/>
      <c r="E73" s="2"/>
      <c r="F73" s="2"/>
      <c r="G73" s="2"/>
    </row>
    <row r="74" spans="1:7" x14ac:dyDescent="0.25">
      <c r="A74" s="33"/>
      <c r="B74" s="25">
        <v>542</v>
      </c>
      <c r="C74" s="30"/>
      <c r="D74" s="1" t="s">
        <v>74</v>
      </c>
      <c r="E74" s="3">
        <f>SUM(E75:E78)</f>
        <v>170370</v>
      </c>
      <c r="F74" s="3">
        <f>SUM(F75:F78)</f>
        <v>0</v>
      </c>
      <c r="G74" s="3">
        <f>SUM(G75:G78)</f>
        <v>170370</v>
      </c>
    </row>
    <row r="75" spans="1:7" x14ac:dyDescent="0.25">
      <c r="A75" s="33"/>
      <c r="B75" s="25"/>
      <c r="C75" s="30">
        <v>54201</v>
      </c>
      <c r="D75" s="2" t="s">
        <v>73</v>
      </c>
      <c r="E75" s="4">
        <v>94380</v>
      </c>
      <c r="F75" s="4">
        <f t="shared" ref="F75:F78" si="9">+G75-E75</f>
        <v>0</v>
      </c>
      <c r="G75" s="4">
        <v>94380</v>
      </c>
    </row>
    <row r="76" spans="1:7" x14ac:dyDescent="0.25">
      <c r="A76" s="33"/>
      <c r="B76" s="25"/>
      <c r="C76" s="30">
        <v>54202</v>
      </c>
      <c r="D76" s="2" t="s">
        <v>72</v>
      </c>
      <c r="E76" s="4">
        <v>21450</v>
      </c>
      <c r="F76" s="4">
        <f t="shared" si="9"/>
        <v>0</v>
      </c>
      <c r="G76" s="4">
        <v>21450</v>
      </c>
    </row>
    <row r="77" spans="1:7" x14ac:dyDescent="0.25">
      <c r="A77" s="33"/>
      <c r="B77" s="25"/>
      <c r="C77" s="30">
        <v>54203</v>
      </c>
      <c r="D77" s="2" t="s">
        <v>71</v>
      </c>
      <c r="E77" s="4">
        <v>53100</v>
      </c>
      <c r="F77" s="4">
        <f t="shared" si="9"/>
        <v>0</v>
      </c>
      <c r="G77" s="4">
        <v>53100</v>
      </c>
    </row>
    <row r="78" spans="1:7" x14ac:dyDescent="0.25">
      <c r="A78" s="33"/>
      <c r="B78" s="25"/>
      <c r="C78" s="30">
        <v>54204</v>
      </c>
      <c r="D78" s="2" t="s">
        <v>70</v>
      </c>
      <c r="E78" s="4">
        <v>1440</v>
      </c>
      <c r="F78" s="4">
        <f t="shared" si="9"/>
        <v>0</v>
      </c>
      <c r="G78" s="4">
        <v>1440</v>
      </c>
    </row>
    <row r="79" spans="1:7" x14ac:dyDescent="0.25">
      <c r="A79" s="33"/>
      <c r="B79" s="25"/>
      <c r="C79" s="30"/>
      <c r="D79" s="2"/>
      <c r="E79" s="2"/>
      <c r="F79" s="2"/>
      <c r="G79" s="2"/>
    </row>
    <row r="80" spans="1:7" x14ac:dyDescent="0.25">
      <c r="A80" s="33"/>
      <c r="B80" s="25">
        <v>543</v>
      </c>
      <c r="C80" s="30"/>
      <c r="D80" s="1" t="s">
        <v>69</v>
      </c>
      <c r="E80" s="3">
        <f>SUM(E81:E92)</f>
        <v>505770</v>
      </c>
      <c r="F80" s="3">
        <f>SUM(F81:F92)</f>
        <v>0</v>
      </c>
      <c r="G80" s="3">
        <f>SUM(G81:G92)</f>
        <v>505770</v>
      </c>
    </row>
    <row r="81" spans="1:7" x14ac:dyDescent="0.25">
      <c r="A81" s="33"/>
      <c r="B81" s="25"/>
      <c r="C81" s="30">
        <v>54301</v>
      </c>
      <c r="D81" s="2" t="s">
        <v>68</v>
      </c>
      <c r="E81" s="4">
        <v>71855</v>
      </c>
      <c r="F81" s="4">
        <f t="shared" ref="F81:F92" si="10">+G81-E81</f>
        <v>0</v>
      </c>
      <c r="G81" s="4">
        <v>71855</v>
      </c>
    </row>
    <row r="82" spans="1:7" x14ac:dyDescent="0.25">
      <c r="A82" s="33"/>
      <c r="B82" s="25"/>
      <c r="C82" s="30">
        <v>54302</v>
      </c>
      <c r="D82" s="2" t="s">
        <v>67</v>
      </c>
      <c r="E82" s="4">
        <v>10000</v>
      </c>
      <c r="F82" s="4">
        <f t="shared" si="10"/>
        <v>0</v>
      </c>
      <c r="G82" s="4">
        <v>10000</v>
      </c>
    </row>
    <row r="83" spans="1:7" x14ac:dyDescent="0.25">
      <c r="A83" s="33"/>
      <c r="B83" s="25"/>
      <c r="C83" s="30">
        <v>54303</v>
      </c>
      <c r="D83" s="2" t="s">
        <v>66</v>
      </c>
      <c r="E83" s="4">
        <v>500</v>
      </c>
      <c r="F83" s="4">
        <f t="shared" si="10"/>
        <v>0</v>
      </c>
      <c r="G83" s="4">
        <v>500</v>
      </c>
    </row>
    <row r="84" spans="1:7" x14ac:dyDescent="0.25">
      <c r="A84" s="33"/>
      <c r="B84" s="25"/>
      <c r="C84" s="30">
        <v>54304</v>
      </c>
      <c r="D84" s="2" t="s">
        <v>65</v>
      </c>
      <c r="E84" s="4">
        <v>500</v>
      </c>
      <c r="F84" s="4">
        <f t="shared" si="10"/>
        <v>0</v>
      </c>
      <c r="G84" s="4">
        <v>500</v>
      </c>
    </row>
    <row r="85" spans="1:7" x14ac:dyDescent="0.25">
      <c r="A85" s="33"/>
      <c r="B85" s="25"/>
      <c r="C85" s="30">
        <v>54305</v>
      </c>
      <c r="D85" s="2" t="s">
        <v>64</v>
      </c>
      <c r="E85" s="4">
        <v>15800</v>
      </c>
      <c r="F85" s="4">
        <f t="shared" si="10"/>
        <v>0</v>
      </c>
      <c r="G85" s="4">
        <v>15800</v>
      </c>
    </row>
    <row r="86" spans="1:7" x14ac:dyDescent="0.25">
      <c r="A86" s="33"/>
      <c r="B86" s="25"/>
      <c r="C86" s="30">
        <v>54306</v>
      </c>
      <c r="D86" s="2" t="s">
        <v>63</v>
      </c>
      <c r="E86" s="4">
        <v>16515</v>
      </c>
      <c r="F86" s="4">
        <f t="shared" si="10"/>
        <v>0</v>
      </c>
      <c r="G86" s="4">
        <v>16515</v>
      </c>
    </row>
    <row r="87" spans="1:7" x14ac:dyDescent="0.25">
      <c r="A87" s="33"/>
      <c r="B87" s="25"/>
      <c r="C87" s="30">
        <v>54307</v>
      </c>
      <c r="D87" s="2" t="s">
        <v>62</v>
      </c>
      <c r="E87" s="4">
        <v>1800</v>
      </c>
      <c r="F87" s="4">
        <f t="shared" si="10"/>
        <v>0</v>
      </c>
      <c r="G87" s="4">
        <v>1800</v>
      </c>
    </row>
    <row r="88" spans="1:7" x14ac:dyDescent="0.25">
      <c r="A88" s="33"/>
      <c r="B88" s="25"/>
      <c r="C88" s="30">
        <v>54313</v>
      </c>
      <c r="D88" s="2" t="s">
        <v>61</v>
      </c>
      <c r="E88" s="4">
        <v>2000</v>
      </c>
      <c r="F88" s="4">
        <f t="shared" si="10"/>
        <v>0</v>
      </c>
      <c r="G88" s="4">
        <v>2000</v>
      </c>
    </row>
    <row r="89" spans="1:7" x14ac:dyDescent="0.25">
      <c r="A89" s="33"/>
      <c r="B89" s="25"/>
      <c r="C89" s="30">
        <v>54316</v>
      </c>
      <c r="D89" s="2" t="s">
        <v>60</v>
      </c>
      <c r="E89" s="4">
        <v>37800</v>
      </c>
      <c r="F89" s="4">
        <f t="shared" si="10"/>
        <v>0</v>
      </c>
      <c r="G89" s="4">
        <v>37800</v>
      </c>
    </row>
    <row r="90" spans="1:7" x14ac:dyDescent="0.25">
      <c r="A90" s="33"/>
      <c r="B90" s="25"/>
      <c r="C90" s="30">
        <v>54317</v>
      </c>
      <c r="D90" s="2" t="s">
        <v>10</v>
      </c>
      <c r="E90" s="4">
        <v>280000</v>
      </c>
      <c r="F90" s="4">
        <f t="shared" si="10"/>
        <v>0</v>
      </c>
      <c r="G90" s="4">
        <v>280000</v>
      </c>
    </row>
    <row r="91" spans="1:7" x14ac:dyDescent="0.25">
      <c r="A91" s="33"/>
      <c r="B91" s="25"/>
      <c r="C91" s="30">
        <v>54318</v>
      </c>
      <c r="D91" s="2" t="s">
        <v>59</v>
      </c>
      <c r="E91" s="4">
        <v>59000</v>
      </c>
      <c r="F91" s="4">
        <f t="shared" si="10"/>
        <v>0</v>
      </c>
      <c r="G91" s="4">
        <v>59000</v>
      </c>
    </row>
    <row r="92" spans="1:7" x14ac:dyDescent="0.25">
      <c r="A92" s="33"/>
      <c r="B92" s="25"/>
      <c r="C92" s="30">
        <v>54399</v>
      </c>
      <c r="D92" s="2" t="s">
        <v>58</v>
      </c>
      <c r="E92" s="4">
        <v>10000</v>
      </c>
      <c r="F92" s="4">
        <f t="shared" si="10"/>
        <v>0</v>
      </c>
      <c r="G92" s="4">
        <v>10000</v>
      </c>
    </row>
    <row r="93" spans="1:7" x14ac:dyDescent="0.25">
      <c r="A93" s="33"/>
      <c r="B93" s="25"/>
      <c r="C93" s="30"/>
      <c r="D93" s="2"/>
      <c r="E93" s="2"/>
      <c r="F93" s="2"/>
      <c r="G93" s="2"/>
    </row>
    <row r="94" spans="1:7" x14ac:dyDescent="0.25">
      <c r="A94" s="33"/>
      <c r="B94" s="25">
        <v>544</v>
      </c>
      <c r="C94" s="30"/>
      <c r="D94" s="1" t="s">
        <v>57</v>
      </c>
      <c r="E94" s="3">
        <f>SUM(E95:E96)</f>
        <v>5890</v>
      </c>
      <c r="F94" s="3">
        <f>SUM(F95:F96)</f>
        <v>0</v>
      </c>
      <c r="G94" s="3">
        <f>SUM(G95:G96)</f>
        <v>5890</v>
      </c>
    </row>
    <row r="95" spans="1:7" x14ac:dyDescent="0.25">
      <c r="A95" s="33"/>
      <c r="B95" s="25"/>
      <c r="C95" s="30">
        <v>54401</v>
      </c>
      <c r="D95" s="2" t="s">
        <v>56</v>
      </c>
      <c r="E95" s="4">
        <v>1250</v>
      </c>
      <c r="F95" s="4">
        <f t="shared" ref="F95:F96" si="11">+G95-E95</f>
        <v>0</v>
      </c>
      <c r="G95" s="4">
        <v>1250</v>
      </c>
    </row>
    <row r="96" spans="1:7" x14ac:dyDescent="0.25">
      <c r="A96" s="33"/>
      <c r="B96" s="25"/>
      <c r="C96" s="30">
        <v>54403</v>
      </c>
      <c r="D96" s="2" t="s">
        <v>55</v>
      </c>
      <c r="E96" s="4">
        <v>4640</v>
      </c>
      <c r="F96" s="4">
        <f t="shared" si="11"/>
        <v>0</v>
      </c>
      <c r="G96" s="4">
        <v>4640</v>
      </c>
    </row>
    <row r="97" spans="1:7" x14ac:dyDescent="0.25">
      <c r="A97" s="33"/>
      <c r="B97" s="25"/>
      <c r="C97" s="30"/>
      <c r="D97" s="2"/>
      <c r="E97" s="2"/>
      <c r="F97" s="2"/>
      <c r="G97" s="2"/>
    </row>
    <row r="98" spans="1:7" x14ac:dyDescent="0.25">
      <c r="A98" s="33"/>
      <c r="B98" s="25">
        <v>545</v>
      </c>
      <c r="C98" s="30"/>
      <c r="D98" s="1" t="s">
        <v>54</v>
      </c>
      <c r="E98" s="3">
        <f>SUM(E99:E101)</f>
        <v>33000</v>
      </c>
      <c r="F98" s="3">
        <f>SUM(F99:F101)</f>
        <v>0</v>
      </c>
      <c r="G98" s="3">
        <f>SUM(G99:G101)</f>
        <v>33000</v>
      </c>
    </row>
    <row r="99" spans="1:7" x14ac:dyDescent="0.25">
      <c r="A99" s="33"/>
      <c r="B99" s="25"/>
      <c r="C99" s="30">
        <v>54503</v>
      </c>
      <c r="D99" s="2" t="s">
        <v>53</v>
      </c>
      <c r="E99" s="4">
        <v>4000</v>
      </c>
      <c r="F99" s="4">
        <f t="shared" ref="F99:F101" si="12">+G99-E99</f>
        <v>0</v>
      </c>
      <c r="G99" s="4">
        <v>4000</v>
      </c>
    </row>
    <row r="100" spans="1:7" x14ac:dyDescent="0.25">
      <c r="A100" s="33"/>
      <c r="B100" s="25"/>
      <c r="C100" s="30">
        <v>54504</v>
      </c>
      <c r="D100" s="2" t="s">
        <v>52</v>
      </c>
      <c r="E100" s="4">
        <v>18000</v>
      </c>
      <c r="F100" s="4">
        <f t="shared" si="12"/>
        <v>0</v>
      </c>
      <c r="G100" s="4">
        <v>18000</v>
      </c>
    </row>
    <row r="101" spans="1:7" x14ac:dyDescent="0.25">
      <c r="A101" s="33"/>
      <c r="B101" s="25"/>
      <c r="C101" s="30">
        <v>54599</v>
      </c>
      <c r="D101" s="2" t="s">
        <v>51</v>
      </c>
      <c r="E101" s="4">
        <v>11000</v>
      </c>
      <c r="F101" s="4">
        <f t="shared" si="12"/>
        <v>0</v>
      </c>
      <c r="G101" s="4">
        <v>11000</v>
      </c>
    </row>
    <row r="102" spans="1:7" x14ac:dyDescent="0.25">
      <c r="A102" s="33"/>
      <c r="B102" s="25"/>
      <c r="C102" s="30"/>
      <c r="D102" s="2"/>
      <c r="E102" s="2"/>
      <c r="F102" s="2"/>
      <c r="G102" s="2"/>
    </row>
    <row r="103" spans="1:7" x14ac:dyDescent="0.25">
      <c r="A103" s="33">
        <v>55</v>
      </c>
      <c r="B103" s="25"/>
      <c r="C103" s="30"/>
      <c r="D103" s="1" t="s">
        <v>93</v>
      </c>
      <c r="E103" s="3">
        <f>E104+E107+E112</f>
        <v>16035</v>
      </c>
      <c r="F103" s="3">
        <f>F104+F107+F112</f>
        <v>0</v>
      </c>
      <c r="G103" s="3">
        <f>G104+G107+G112</f>
        <v>16035</v>
      </c>
    </row>
    <row r="104" spans="1:7" x14ac:dyDescent="0.25">
      <c r="A104" s="33"/>
      <c r="B104" s="25">
        <v>555</v>
      </c>
      <c r="C104" s="30"/>
      <c r="D104" s="1" t="s">
        <v>94</v>
      </c>
      <c r="E104" s="3">
        <f>E105</f>
        <v>1280</v>
      </c>
      <c r="F104" s="4">
        <f t="shared" ref="F104:F105" si="13">+G104-E104</f>
        <v>0</v>
      </c>
      <c r="G104" s="3">
        <f>G105</f>
        <v>1280</v>
      </c>
    </row>
    <row r="105" spans="1:7" x14ac:dyDescent="0.25">
      <c r="A105" s="33"/>
      <c r="B105" s="25"/>
      <c r="C105" s="30">
        <v>55599</v>
      </c>
      <c r="D105" s="2" t="s">
        <v>95</v>
      </c>
      <c r="E105" s="4">
        <v>1280</v>
      </c>
      <c r="F105" s="4">
        <f t="shared" si="13"/>
        <v>0</v>
      </c>
      <c r="G105" s="4">
        <v>1280</v>
      </c>
    </row>
    <row r="106" spans="1:7" x14ac:dyDescent="0.25">
      <c r="A106" s="33"/>
      <c r="B106" s="25"/>
      <c r="C106" s="30"/>
      <c r="D106" s="2"/>
      <c r="E106" s="2"/>
      <c r="F106" s="2"/>
      <c r="G106" s="2"/>
    </row>
    <row r="107" spans="1:7" x14ac:dyDescent="0.25">
      <c r="A107" s="33"/>
      <c r="B107" s="25">
        <v>556</v>
      </c>
      <c r="C107" s="30"/>
      <c r="D107" s="1" t="s">
        <v>96</v>
      </c>
      <c r="E107" s="3">
        <f>SUM(E108:E110)</f>
        <v>14255</v>
      </c>
      <c r="F107" s="3">
        <f>SUM(F108:F110)</f>
        <v>0</v>
      </c>
      <c r="G107" s="3">
        <f>SUM(G108:G110)</f>
        <v>14255</v>
      </c>
    </row>
    <row r="108" spans="1:7" x14ac:dyDescent="0.25">
      <c r="A108" s="33"/>
      <c r="B108" s="25"/>
      <c r="C108" s="30">
        <v>55601</v>
      </c>
      <c r="D108" s="2" t="s">
        <v>97</v>
      </c>
      <c r="E108" s="4">
        <v>2750</v>
      </c>
      <c r="F108" s="4">
        <f t="shared" ref="F108:F110" si="14">+G108-E108</f>
        <v>-830</v>
      </c>
      <c r="G108" s="4">
        <v>1920</v>
      </c>
    </row>
    <row r="109" spans="1:7" x14ac:dyDescent="0.25">
      <c r="A109" s="33"/>
      <c r="B109" s="25"/>
      <c r="C109" s="30">
        <v>55602</v>
      </c>
      <c r="D109" s="2" t="s">
        <v>98</v>
      </c>
      <c r="E109" s="4">
        <v>10500</v>
      </c>
      <c r="F109" s="4">
        <f t="shared" si="14"/>
        <v>830</v>
      </c>
      <c r="G109" s="4">
        <v>11330</v>
      </c>
    </row>
    <row r="110" spans="1:7" x14ac:dyDescent="0.25">
      <c r="A110" s="33"/>
      <c r="B110" s="25"/>
      <c r="C110" s="30">
        <v>55603</v>
      </c>
      <c r="D110" s="2" t="s">
        <v>99</v>
      </c>
      <c r="E110" s="4">
        <v>1005</v>
      </c>
      <c r="F110" s="4">
        <f t="shared" si="14"/>
        <v>0</v>
      </c>
      <c r="G110" s="4">
        <v>1005</v>
      </c>
    </row>
    <row r="111" spans="1:7" x14ac:dyDescent="0.25">
      <c r="A111" s="33"/>
      <c r="B111" s="25"/>
      <c r="C111" s="30"/>
      <c r="D111" s="2"/>
      <c r="E111" s="2"/>
      <c r="F111" s="2"/>
      <c r="G111" s="2"/>
    </row>
    <row r="112" spans="1:7" x14ac:dyDescent="0.25">
      <c r="A112" s="33"/>
      <c r="B112" s="25">
        <v>557</v>
      </c>
      <c r="C112" s="30"/>
      <c r="D112" s="1" t="s">
        <v>100</v>
      </c>
      <c r="E112" s="3">
        <f>E113</f>
        <v>500</v>
      </c>
      <c r="F112" s="3">
        <f>F113</f>
        <v>0</v>
      </c>
      <c r="G112" s="3">
        <f>G113</f>
        <v>500</v>
      </c>
    </row>
    <row r="113" spans="1:7" x14ac:dyDescent="0.25">
      <c r="A113" s="33"/>
      <c r="B113" s="25"/>
      <c r="C113" s="30">
        <v>55799</v>
      </c>
      <c r="D113" s="2" t="s">
        <v>101</v>
      </c>
      <c r="E113" s="4">
        <v>500</v>
      </c>
      <c r="F113" s="4">
        <f>+G113-E113</f>
        <v>0</v>
      </c>
      <c r="G113" s="4">
        <v>500</v>
      </c>
    </row>
    <row r="114" spans="1:7" x14ac:dyDescent="0.25">
      <c r="A114" s="33"/>
      <c r="B114" s="25"/>
      <c r="C114" s="30"/>
      <c r="D114" s="2"/>
      <c r="E114" s="4"/>
      <c r="F114" s="4"/>
      <c r="G114" s="4"/>
    </row>
    <row r="115" spans="1:7" x14ac:dyDescent="0.25">
      <c r="A115" s="33">
        <v>56</v>
      </c>
      <c r="B115" s="25"/>
      <c r="C115" s="30"/>
      <c r="D115" s="1" t="s">
        <v>14</v>
      </c>
      <c r="E115" s="3">
        <f t="shared" ref="E115:G116" si="15">E116</f>
        <v>15000</v>
      </c>
      <c r="F115" s="3">
        <f t="shared" si="15"/>
        <v>0</v>
      </c>
      <c r="G115" s="3">
        <f t="shared" si="15"/>
        <v>15000</v>
      </c>
    </row>
    <row r="116" spans="1:7" x14ac:dyDescent="0.25">
      <c r="A116" s="33"/>
      <c r="B116" s="25">
        <v>563</v>
      </c>
      <c r="C116" s="30"/>
      <c r="D116" s="1" t="s">
        <v>102</v>
      </c>
      <c r="E116" s="3">
        <f t="shared" si="15"/>
        <v>15000</v>
      </c>
      <c r="F116" s="3">
        <f t="shared" si="15"/>
        <v>0</v>
      </c>
      <c r="G116" s="3">
        <f t="shared" si="15"/>
        <v>15000</v>
      </c>
    </row>
    <row r="117" spans="1:7" x14ac:dyDescent="0.25">
      <c r="A117" s="33"/>
      <c r="B117" s="25"/>
      <c r="C117" s="30">
        <v>56305</v>
      </c>
      <c r="D117" s="2" t="s">
        <v>103</v>
      </c>
      <c r="E117" s="6">
        <v>15000</v>
      </c>
      <c r="F117" s="4">
        <f>+G117-E117</f>
        <v>0</v>
      </c>
      <c r="G117" s="6">
        <v>15000</v>
      </c>
    </row>
    <row r="118" spans="1:7" x14ac:dyDescent="0.25">
      <c r="A118" s="33"/>
      <c r="B118" s="25"/>
      <c r="C118" s="30"/>
      <c r="D118" s="2"/>
      <c r="E118" s="2"/>
      <c r="F118" s="2"/>
      <c r="G118" s="2"/>
    </row>
    <row r="119" spans="1:7" x14ac:dyDescent="0.25">
      <c r="A119" s="33">
        <v>61</v>
      </c>
      <c r="B119" s="25"/>
      <c r="C119" s="30"/>
      <c r="D119" s="1" t="s">
        <v>104</v>
      </c>
      <c r="E119" s="3">
        <f>E120+E125</f>
        <v>344490</v>
      </c>
      <c r="F119" s="3">
        <f>F120+F125</f>
        <v>0</v>
      </c>
      <c r="G119" s="3">
        <f>G120+G125</f>
        <v>344490</v>
      </c>
    </row>
    <row r="120" spans="1:7" x14ac:dyDescent="0.25">
      <c r="A120" s="33"/>
      <c r="B120" s="25">
        <v>611</v>
      </c>
      <c r="C120" s="30"/>
      <c r="D120" s="1" t="s">
        <v>105</v>
      </c>
      <c r="E120" s="3">
        <f>SUM(E121:E123)</f>
        <v>270840</v>
      </c>
      <c r="F120" s="3">
        <f>SUM(F121:F123)</f>
        <v>0</v>
      </c>
      <c r="G120" s="3">
        <f>SUM(G121:G123)</f>
        <v>270840</v>
      </c>
    </row>
    <row r="121" spans="1:7" x14ac:dyDescent="0.25">
      <c r="A121" s="33"/>
      <c r="B121" s="25"/>
      <c r="C121" s="30">
        <v>61101</v>
      </c>
      <c r="D121" s="2" t="s">
        <v>106</v>
      </c>
      <c r="E121" s="4">
        <v>11485</v>
      </c>
      <c r="F121" s="4">
        <f t="shared" ref="F121:F123" si="16">+G121-E121</f>
        <v>0</v>
      </c>
      <c r="G121" s="4">
        <v>11485</v>
      </c>
    </row>
    <row r="122" spans="1:7" x14ac:dyDescent="0.25">
      <c r="A122" s="33"/>
      <c r="B122" s="25"/>
      <c r="C122" s="30">
        <v>61102</v>
      </c>
      <c r="D122" s="2" t="s">
        <v>107</v>
      </c>
      <c r="E122" s="4">
        <v>595</v>
      </c>
      <c r="F122" s="4">
        <f t="shared" si="16"/>
        <v>1140</v>
      </c>
      <c r="G122" s="4">
        <v>1735</v>
      </c>
    </row>
    <row r="123" spans="1:7" x14ac:dyDescent="0.25">
      <c r="A123" s="33"/>
      <c r="B123" s="25"/>
      <c r="C123" s="30">
        <v>61104</v>
      </c>
      <c r="D123" s="2" t="s">
        <v>108</v>
      </c>
      <c r="E123" s="4">
        <v>258760</v>
      </c>
      <c r="F123" s="4">
        <f t="shared" si="16"/>
        <v>-1140</v>
      </c>
      <c r="G123" s="4">
        <v>257620</v>
      </c>
    </row>
    <row r="124" spans="1:7" x14ac:dyDescent="0.25">
      <c r="A124" s="33"/>
      <c r="B124" s="25"/>
      <c r="C124" s="30"/>
      <c r="D124" s="2"/>
      <c r="E124" s="2"/>
      <c r="F124" s="4"/>
      <c r="G124" s="2"/>
    </row>
    <row r="125" spans="1:7" x14ac:dyDescent="0.25">
      <c r="A125" s="33"/>
      <c r="B125" s="25">
        <v>614</v>
      </c>
      <c r="C125" s="30"/>
      <c r="D125" s="1" t="s">
        <v>109</v>
      </c>
      <c r="E125" s="3">
        <f>E126</f>
        <v>73650</v>
      </c>
      <c r="F125" s="3">
        <f>F126</f>
        <v>0</v>
      </c>
      <c r="G125" s="3">
        <f>G126</f>
        <v>73650</v>
      </c>
    </row>
    <row r="126" spans="1:7" x14ac:dyDescent="0.25">
      <c r="A126" s="33"/>
      <c r="B126" s="25"/>
      <c r="C126" s="30">
        <v>61403</v>
      </c>
      <c r="D126" s="2" t="s">
        <v>110</v>
      </c>
      <c r="E126" s="4">
        <v>73650</v>
      </c>
      <c r="F126" s="4">
        <f>+G126-E126</f>
        <v>0</v>
      </c>
      <c r="G126" s="4">
        <v>73650</v>
      </c>
    </row>
    <row r="127" spans="1:7" x14ac:dyDescent="0.25">
      <c r="A127" s="33"/>
      <c r="B127" s="25"/>
      <c r="C127" s="30"/>
      <c r="D127" s="2"/>
      <c r="E127" s="2"/>
      <c r="F127" s="2"/>
      <c r="G127" s="2"/>
    </row>
    <row r="128" spans="1:7" x14ac:dyDescent="0.25">
      <c r="A128" s="33"/>
      <c r="B128" s="25"/>
      <c r="C128" s="30"/>
      <c r="D128" s="1" t="s">
        <v>20</v>
      </c>
      <c r="E128" s="3">
        <f>E119+E115+E103+E55+E45+E9</f>
        <v>197031430</v>
      </c>
      <c r="F128" s="3">
        <f>F119+F115+F103+F55+F45+F9</f>
        <v>0</v>
      </c>
      <c r="G128" s="3">
        <f>G119+G115+G103+G55+G45+G9</f>
        <v>197031430</v>
      </c>
    </row>
  </sheetData>
  <mergeCells count="6">
    <mergeCell ref="A8:C8"/>
    <mergeCell ref="A1:G1"/>
    <mergeCell ref="A2:G2"/>
    <mergeCell ref="A3:G3"/>
    <mergeCell ref="A4:G4"/>
    <mergeCell ref="A5:G5"/>
  </mergeCells>
  <printOptions horizontalCentered="1"/>
  <pageMargins left="0.15748031496062992" right="0.15748031496062992" top="0.74803149606299213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Normal="100" zoomScaleSheetLayoutView="100" workbookViewId="0">
      <selection activeCell="D39" sqref="D39"/>
    </sheetView>
  </sheetViews>
  <sheetFormatPr baseColWidth="10" defaultRowHeight="15" x14ac:dyDescent="0.25"/>
  <cols>
    <col min="1" max="1" width="3.85546875" customWidth="1"/>
    <col min="2" max="2" width="4" customWidth="1"/>
    <col min="3" max="3" width="10.140625" customWidth="1"/>
    <col min="4" max="4" width="66.42578125" bestFit="1" customWidth="1"/>
    <col min="5" max="5" width="22.28515625" customWidth="1"/>
  </cols>
  <sheetData>
    <row r="1" spans="1:6" ht="18.75" x14ac:dyDescent="0.3">
      <c r="A1" s="49" t="s">
        <v>113</v>
      </c>
      <c r="B1" s="49"/>
      <c r="C1" s="49"/>
      <c r="D1" s="49"/>
      <c r="E1" s="49"/>
    </row>
    <row r="2" spans="1:6" ht="18.75" x14ac:dyDescent="0.3">
      <c r="A2" s="49" t="s">
        <v>115</v>
      </c>
      <c r="B2" s="49"/>
      <c r="C2" s="49"/>
      <c r="D2" s="49"/>
      <c r="E2" s="49"/>
    </row>
    <row r="3" spans="1:6" ht="18.75" x14ac:dyDescent="0.3">
      <c r="A3" s="49" t="s">
        <v>119</v>
      </c>
      <c r="B3" s="49"/>
      <c r="C3" s="49"/>
      <c r="D3" s="49"/>
      <c r="E3" s="49"/>
    </row>
    <row r="4" spans="1:6" ht="18.75" x14ac:dyDescent="0.3">
      <c r="A4" s="49" t="s">
        <v>120</v>
      </c>
      <c r="B4" s="49"/>
      <c r="C4" s="49"/>
      <c r="D4" s="49"/>
      <c r="E4" s="49"/>
    </row>
    <row r="6" spans="1:6" ht="18.75" x14ac:dyDescent="0.3">
      <c r="A6" s="12"/>
      <c r="B6" s="49" t="s">
        <v>121</v>
      </c>
      <c r="C6" s="49"/>
      <c r="D6" s="49"/>
      <c r="E6" s="49"/>
      <c r="F6" s="49"/>
    </row>
    <row r="7" spans="1:6" ht="31.15" customHeight="1" x14ac:dyDescent="0.25">
      <c r="A7" s="51" t="s">
        <v>21</v>
      </c>
      <c r="B7" s="52"/>
      <c r="C7" s="53"/>
      <c r="D7" s="47" t="s">
        <v>0</v>
      </c>
      <c r="E7" s="46" t="s">
        <v>22</v>
      </c>
    </row>
    <row r="8" spans="1:6" x14ac:dyDescent="0.25">
      <c r="A8" s="54"/>
      <c r="B8" s="55"/>
      <c r="C8" s="56"/>
      <c r="D8" s="14"/>
      <c r="E8" s="7"/>
    </row>
    <row r="9" spans="1:6" ht="15.75" thickBot="1" x14ac:dyDescent="0.3">
      <c r="A9" s="15">
        <v>13</v>
      </c>
      <c r="B9" s="16"/>
      <c r="C9" s="17"/>
      <c r="D9" s="18" t="s">
        <v>1</v>
      </c>
      <c r="E9" s="5">
        <f>E10</f>
        <v>3090525</v>
      </c>
    </row>
    <row r="10" spans="1:6" ht="15.75" thickTop="1" x14ac:dyDescent="0.25">
      <c r="A10" s="8"/>
      <c r="B10" s="16">
        <v>131</v>
      </c>
      <c r="C10" s="17"/>
      <c r="D10" s="18" t="s">
        <v>2</v>
      </c>
      <c r="E10" s="3">
        <f>SUM(E11:E12)</f>
        <v>3090525</v>
      </c>
    </row>
    <row r="11" spans="1:6" x14ac:dyDescent="0.25">
      <c r="A11" s="8"/>
      <c r="B11" s="19"/>
      <c r="C11" s="20">
        <v>13101</v>
      </c>
      <c r="D11" s="21" t="s">
        <v>3</v>
      </c>
      <c r="E11" s="9">
        <v>1545265</v>
      </c>
    </row>
    <row r="12" spans="1:6" x14ac:dyDescent="0.25">
      <c r="A12" s="8"/>
      <c r="B12" s="19"/>
      <c r="C12" s="20">
        <v>13102</v>
      </c>
      <c r="D12" s="21" t="s">
        <v>4</v>
      </c>
      <c r="E12" s="9">
        <v>1545260</v>
      </c>
    </row>
    <row r="13" spans="1:6" x14ac:dyDescent="0.25">
      <c r="A13" s="8"/>
      <c r="B13" s="19"/>
      <c r="C13" s="20"/>
      <c r="D13" s="21"/>
      <c r="E13" s="9"/>
    </row>
    <row r="14" spans="1:6" ht="15.75" thickBot="1" x14ac:dyDescent="0.3">
      <c r="A14" s="22">
        <v>15</v>
      </c>
      <c r="B14" s="23"/>
      <c r="C14" s="24"/>
      <c r="D14" s="18" t="s">
        <v>5</v>
      </c>
      <c r="E14" s="5">
        <f>E15+E18+E21</f>
        <v>443405</v>
      </c>
    </row>
    <row r="15" spans="1:6" ht="15.75" thickTop="1" x14ac:dyDescent="0.25">
      <c r="A15" s="10"/>
      <c r="B15" s="25">
        <v>151</v>
      </c>
      <c r="C15" s="13"/>
      <c r="D15" s="18" t="s">
        <v>6</v>
      </c>
      <c r="E15" s="3">
        <f>E16</f>
        <v>405405</v>
      </c>
    </row>
    <row r="16" spans="1:6" x14ac:dyDescent="0.25">
      <c r="A16" s="11"/>
      <c r="B16" s="26"/>
      <c r="C16" s="27">
        <v>15105</v>
      </c>
      <c r="D16" s="21" t="s">
        <v>7</v>
      </c>
      <c r="E16" s="9">
        <v>405405</v>
      </c>
    </row>
    <row r="17" spans="1:5" x14ac:dyDescent="0.25">
      <c r="A17" s="28"/>
      <c r="B17" s="29"/>
      <c r="C17" s="30"/>
      <c r="D17" s="21"/>
      <c r="E17" s="7"/>
    </row>
    <row r="18" spans="1:5" x14ac:dyDescent="0.25">
      <c r="A18" s="11"/>
      <c r="B18" s="31">
        <v>153</v>
      </c>
      <c r="C18" s="32"/>
      <c r="D18" s="18" t="s">
        <v>8</v>
      </c>
      <c r="E18" s="3">
        <f>E19</f>
        <v>2000</v>
      </c>
    </row>
    <row r="19" spans="1:5" x14ac:dyDescent="0.25">
      <c r="A19" s="10"/>
      <c r="B19" s="29"/>
      <c r="C19" s="30">
        <v>15303</v>
      </c>
      <c r="D19" s="21" t="s">
        <v>9</v>
      </c>
      <c r="E19" s="9">
        <v>2000</v>
      </c>
    </row>
    <row r="20" spans="1:5" x14ac:dyDescent="0.25">
      <c r="A20" s="28"/>
      <c r="B20" s="29"/>
      <c r="C20" s="30"/>
      <c r="D20" s="21"/>
      <c r="E20" s="7"/>
    </row>
    <row r="21" spans="1:5" x14ac:dyDescent="0.25">
      <c r="A21" s="10"/>
      <c r="B21" s="25">
        <v>157</v>
      </c>
      <c r="C21" s="13"/>
      <c r="D21" s="18" t="s">
        <v>11</v>
      </c>
      <c r="E21" s="3">
        <f>SUM(E22:E23)</f>
        <v>36000</v>
      </c>
    </row>
    <row r="22" spans="1:5" x14ac:dyDescent="0.25">
      <c r="A22" s="10"/>
      <c r="B22" s="29"/>
      <c r="C22" s="30">
        <v>15703</v>
      </c>
      <c r="D22" s="21" t="s">
        <v>12</v>
      </c>
      <c r="E22" s="9">
        <v>26000</v>
      </c>
    </row>
    <row r="23" spans="1:5" x14ac:dyDescent="0.25">
      <c r="A23" s="10"/>
      <c r="B23" s="29"/>
      <c r="C23" s="30">
        <v>15799</v>
      </c>
      <c r="D23" s="21" t="s">
        <v>13</v>
      </c>
      <c r="E23" s="9">
        <v>10000</v>
      </c>
    </row>
    <row r="24" spans="1:5" x14ac:dyDescent="0.25">
      <c r="A24" s="28"/>
      <c r="B24" s="29"/>
      <c r="C24" s="30"/>
      <c r="D24" s="21"/>
      <c r="E24" s="7"/>
    </row>
    <row r="25" spans="1:5" ht="15.75" thickBot="1" x14ac:dyDescent="0.3">
      <c r="A25" s="33">
        <v>16</v>
      </c>
      <c r="B25" s="29"/>
      <c r="C25" s="30"/>
      <c r="D25" s="18" t="s">
        <v>14</v>
      </c>
      <c r="E25" s="5">
        <f>+E26+E28</f>
        <v>191641220</v>
      </c>
    </row>
    <row r="26" spans="1:5" ht="15.75" thickTop="1" x14ac:dyDescent="0.25">
      <c r="A26" s="28"/>
      <c r="B26" s="25">
        <v>162</v>
      </c>
      <c r="C26" s="13"/>
      <c r="D26" s="18" t="s">
        <v>15</v>
      </c>
      <c r="E26" s="3">
        <f>E27</f>
        <v>39835235</v>
      </c>
    </row>
    <row r="27" spans="1:5" x14ac:dyDescent="0.25">
      <c r="A27" s="28"/>
      <c r="B27" s="29"/>
      <c r="C27" s="30">
        <v>1620700</v>
      </c>
      <c r="D27" s="21" t="s">
        <v>122</v>
      </c>
      <c r="E27" s="9">
        <v>39835235</v>
      </c>
    </row>
    <row r="28" spans="1:5" x14ac:dyDescent="0.25">
      <c r="A28" s="10"/>
      <c r="B28" s="25">
        <v>165</v>
      </c>
      <c r="C28" s="13"/>
      <c r="D28" s="18" t="s">
        <v>15</v>
      </c>
      <c r="E28" s="3">
        <f>E29</f>
        <v>151805985</v>
      </c>
    </row>
    <row r="29" spans="1:5" x14ac:dyDescent="0.25">
      <c r="A29" s="10"/>
      <c r="B29" s="29"/>
      <c r="C29" s="30">
        <v>16599</v>
      </c>
      <c r="D29" s="21" t="s">
        <v>16</v>
      </c>
      <c r="E29" s="9">
        <v>151805985</v>
      </c>
    </row>
    <row r="30" spans="1:5" x14ac:dyDescent="0.25">
      <c r="A30" s="10"/>
      <c r="B30" s="29"/>
      <c r="C30" s="30"/>
      <c r="D30" s="21"/>
      <c r="E30" s="9"/>
    </row>
    <row r="31" spans="1:5" x14ac:dyDescent="0.25">
      <c r="A31" s="33">
        <v>23</v>
      </c>
      <c r="B31" s="25"/>
      <c r="C31" s="13"/>
      <c r="D31" s="18" t="s">
        <v>17</v>
      </c>
      <c r="E31" s="3">
        <f>E32</f>
        <v>1856280</v>
      </c>
    </row>
    <row r="32" spans="1:5" x14ac:dyDescent="0.25">
      <c r="A32" s="10"/>
      <c r="B32" s="25">
        <v>231</v>
      </c>
      <c r="C32" s="13"/>
      <c r="D32" s="18" t="s">
        <v>18</v>
      </c>
      <c r="E32" s="3">
        <f>E33</f>
        <v>1856280</v>
      </c>
    </row>
    <row r="33" spans="1:5" x14ac:dyDescent="0.25">
      <c r="A33" s="10"/>
      <c r="B33" s="29"/>
      <c r="C33" s="30">
        <v>23105</v>
      </c>
      <c r="D33" s="21" t="s">
        <v>19</v>
      </c>
      <c r="E33" s="9">
        <v>1856280</v>
      </c>
    </row>
    <row r="34" spans="1:5" x14ac:dyDescent="0.25">
      <c r="A34" s="28"/>
      <c r="B34" s="29"/>
      <c r="C34" s="30"/>
      <c r="D34" s="21"/>
      <c r="E34" s="7"/>
    </row>
    <row r="35" spans="1:5" ht="15.75" thickBot="1" x14ac:dyDescent="0.3">
      <c r="A35" s="34"/>
      <c r="B35" s="35"/>
      <c r="C35" s="36"/>
      <c r="D35" s="37" t="s">
        <v>20</v>
      </c>
      <c r="E35" s="5">
        <f>E31+E25+E14+E9</f>
        <v>197031430</v>
      </c>
    </row>
    <row r="36" spans="1:5" ht="15.75" thickTop="1" x14ac:dyDescent="0.25">
      <c r="A36" s="39"/>
      <c r="B36" s="39"/>
      <c r="C36" s="39"/>
      <c r="D36" s="40"/>
      <c r="E36" s="41"/>
    </row>
    <row r="37" spans="1:5" x14ac:dyDescent="0.25">
      <c r="A37" s="39"/>
      <c r="B37" s="39"/>
      <c r="C37" s="39"/>
      <c r="D37" s="40"/>
      <c r="E37" s="41"/>
    </row>
    <row r="38" spans="1:5" x14ac:dyDescent="0.25">
      <c r="A38" s="39"/>
      <c r="B38" s="39"/>
      <c r="C38" s="39"/>
      <c r="D38" s="40"/>
      <c r="E38" s="41"/>
    </row>
    <row r="39" spans="1:5" x14ac:dyDescent="0.25">
      <c r="A39" s="39"/>
      <c r="B39" s="39"/>
      <c r="C39" s="39"/>
      <c r="D39" s="40"/>
      <c r="E39" s="41"/>
    </row>
    <row r="40" spans="1:5" x14ac:dyDescent="0.25">
      <c r="A40" s="39"/>
      <c r="B40" s="39"/>
      <c r="C40" s="39"/>
      <c r="D40" s="40"/>
      <c r="E40" s="41"/>
    </row>
  </sheetData>
  <mergeCells count="7">
    <mergeCell ref="A7:C7"/>
    <mergeCell ref="A8:C8"/>
    <mergeCell ref="A1:E1"/>
    <mergeCell ref="A2:E2"/>
    <mergeCell ref="A3:E3"/>
    <mergeCell ref="A4:E4"/>
    <mergeCell ref="B6:F6"/>
  </mergeCells>
  <printOptions horizontalCentered="1"/>
  <pageMargins left="0.15748031496062992" right="0.27559055118110237" top="0.74803149606299213" bottom="0.74803149606299213" header="0.31496062992125984" footer="0.31496062992125984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zoomScaleNormal="100" workbookViewId="0">
      <selection activeCell="F1" sqref="F1"/>
    </sheetView>
  </sheetViews>
  <sheetFormatPr baseColWidth="10" defaultRowHeight="15" x14ac:dyDescent="0.25"/>
  <cols>
    <col min="1" max="1" width="3.85546875" customWidth="1"/>
    <col min="2" max="2" width="4" customWidth="1"/>
    <col min="3" max="3" width="6.42578125" customWidth="1"/>
    <col min="4" max="4" width="68.42578125" customWidth="1"/>
    <col min="5" max="5" width="28.28515625" customWidth="1"/>
    <col min="6" max="6" width="14.28515625" customWidth="1"/>
    <col min="7" max="7" width="23.7109375" customWidth="1"/>
  </cols>
  <sheetData>
    <row r="1" spans="1:7" ht="18.75" x14ac:dyDescent="0.3">
      <c r="A1" s="49" t="s">
        <v>113</v>
      </c>
      <c r="B1" s="49"/>
      <c r="C1" s="49"/>
      <c r="D1" s="49"/>
      <c r="E1" s="49"/>
      <c r="F1" s="38"/>
      <c r="G1" s="38"/>
    </row>
    <row r="2" spans="1:7" ht="18.75" x14ac:dyDescent="0.3">
      <c r="A2" s="49" t="s">
        <v>115</v>
      </c>
      <c r="B2" s="49"/>
      <c r="C2" s="49"/>
      <c r="D2" s="49"/>
      <c r="E2" s="49"/>
      <c r="F2" s="38"/>
      <c r="G2" s="38"/>
    </row>
    <row r="3" spans="1:7" ht="18.75" x14ac:dyDescent="0.3">
      <c r="A3" s="49" t="s">
        <v>119</v>
      </c>
      <c r="B3" s="49"/>
      <c r="C3" s="49"/>
      <c r="D3" s="49"/>
      <c r="E3" s="49"/>
      <c r="F3" s="38"/>
      <c r="G3" s="38"/>
    </row>
    <row r="4" spans="1:7" ht="18.75" x14ac:dyDescent="0.3">
      <c r="A4" s="50" t="s">
        <v>123</v>
      </c>
      <c r="B4" s="50"/>
      <c r="C4" s="50"/>
      <c r="D4" s="50"/>
      <c r="E4" s="50"/>
      <c r="F4" s="38"/>
      <c r="G4" s="38"/>
    </row>
    <row r="5" spans="1:7" ht="18.75" x14ac:dyDescent="0.3">
      <c r="A5" s="50" t="s">
        <v>116</v>
      </c>
      <c r="B5" s="50"/>
      <c r="C5" s="50"/>
      <c r="D5" s="50"/>
      <c r="E5" s="50"/>
      <c r="F5" s="38"/>
      <c r="G5" s="38"/>
    </row>
    <row r="6" spans="1:7" x14ac:dyDescent="0.25">
      <c r="A6" s="12"/>
      <c r="B6" s="12"/>
      <c r="C6" s="12"/>
      <c r="D6" s="12"/>
      <c r="E6" s="12"/>
      <c r="F6" s="44"/>
      <c r="G6" s="12"/>
    </row>
    <row r="8" spans="1:7" x14ac:dyDescent="0.25">
      <c r="A8" s="48" t="s">
        <v>21</v>
      </c>
      <c r="B8" s="48"/>
      <c r="C8" s="48"/>
      <c r="D8" s="43" t="s">
        <v>114</v>
      </c>
      <c r="E8" s="42" t="s">
        <v>22</v>
      </c>
      <c r="F8" s="43" t="s">
        <v>117</v>
      </c>
      <c r="G8" s="42" t="s">
        <v>118</v>
      </c>
    </row>
    <row r="9" spans="1:7" x14ac:dyDescent="0.25">
      <c r="A9" s="33">
        <v>51</v>
      </c>
      <c r="B9" s="25"/>
      <c r="C9" s="13"/>
      <c r="D9" s="1" t="s">
        <v>23</v>
      </c>
      <c r="E9" s="3">
        <f>E10+E17+E23+E27+E32+E37+E41</f>
        <v>4167415</v>
      </c>
      <c r="F9" s="3">
        <f>F10+F17+F23+F27+F32+F37+F41</f>
        <v>0</v>
      </c>
      <c r="G9" s="3">
        <f>G10+G17+G23+G27+G32+G37+G41</f>
        <v>4167415</v>
      </c>
    </row>
    <row r="10" spans="1:7" x14ac:dyDescent="0.25">
      <c r="A10" s="33"/>
      <c r="B10" s="25">
        <v>511</v>
      </c>
      <c r="C10" s="13"/>
      <c r="D10" s="1" t="s">
        <v>24</v>
      </c>
      <c r="E10" s="3">
        <f>SUM(E11:E15)</f>
        <v>2931160</v>
      </c>
      <c r="F10" s="3">
        <f>SUM(F11:F15)</f>
        <v>0</v>
      </c>
      <c r="G10" s="3">
        <f>SUM(G11:G15)</f>
        <v>2931160</v>
      </c>
    </row>
    <row r="11" spans="1:7" x14ac:dyDescent="0.25">
      <c r="A11" s="33"/>
      <c r="B11" s="25"/>
      <c r="C11" s="30">
        <v>51101</v>
      </c>
      <c r="D11" s="2" t="s">
        <v>25</v>
      </c>
      <c r="E11" s="4">
        <v>2130200</v>
      </c>
      <c r="F11" s="4">
        <f>+E11-G11</f>
        <v>0</v>
      </c>
      <c r="G11" s="4">
        <v>2130200</v>
      </c>
    </row>
    <row r="12" spans="1:7" x14ac:dyDescent="0.25">
      <c r="A12" s="33"/>
      <c r="B12" s="25"/>
      <c r="C12" s="30">
        <v>51103</v>
      </c>
      <c r="D12" s="2" t="s">
        <v>26</v>
      </c>
      <c r="E12" s="4">
        <v>177525</v>
      </c>
      <c r="F12" s="4">
        <f t="shared" ref="F12:F15" si="0">+E12-G12</f>
        <v>0</v>
      </c>
      <c r="G12" s="4">
        <v>177525</v>
      </c>
    </row>
    <row r="13" spans="1:7" x14ac:dyDescent="0.25">
      <c r="A13" s="33"/>
      <c r="B13" s="25"/>
      <c r="C13" s="30">
        <v>51104</v>
      </c>
      <c r="D13" s="2" t="s">
        <v>27</v>
      </c>
      <c r="E13" s="4">
        <v>156375</v>
      </c>
      <c r="F13" s="4">
        <f t="shared" si="0"/>
        <v>0</v>
      </c>
      <c r="G13" s="4">
        <v>156375</v>
      </c>
    </row>
    <row r="14" spans="1:7" x14ac:dyDescent="0.25">
      <c r="A14" s="33"/>
      <c r="B14" s="25"/>
      <c r="C14" s="30">
        <v>51105</v>
      </c>
      <c r="D14" s="2" t="s">
        <v>28</v>
      </c>
      <c r="E14" s="4">
        <v>30000</v>
      </c>
      <c r="F14" s="4">
        <f t="shared" si="0"/>
        <v>0</v>
      </c>
      <c r="G14" s="4">
        <v>30000</v>
      </c>
    </row>
    <row r="15" spans="1:7" x14ac:dyDescent="0.25">
      <c r="A15" s="33"/>
      <c r="B15" s="25"/>
      <c r="C15" s="30">
        <v>51107</v>
      </c>
      <c r="D15" s="2" t="s">
        <v>29</v>
      </c>
      <c r="E15" s="4">
        <v>437060</v>
      </c>
      <c r="F15" s="4">
        <f t="shared" si="0"/>
        <v>0</v>
      </c>
      <c r="G15" s="4">
        <v>437060</v>
      </c>
    </row>
    <row r="16" spans="1:7" x14ac:dyDescent="0.25">
      <c r="A16" s="33"/>
      <c r="B16" s="25"/>
      <c r="C16" s="30"/>
      <c r="D16" s="2"/>
      <c r="E16" s="2"/>
      <c r="F16" s="2"/>
      <c r="G16" s="2"/>
    </row>
    <row r="17" spans="1:7" x14ac:dyDescent="0.25">
      <c r="A17" s="33"/>
      <c r="B17" s="25">
        <v>512</v>
      </c>
      <c r="C17" s="30"/>
      <c r="D17" s="1" t="s">
        <v>30</v>
      </c>
      <c r="E17" s="3">
        <f>SUM(E18:E21)</f>
        <v>231185</v>
      </c>
      <c r="F17" s="3">
        <f>SUM(F18:F21)</f>
        <v>0</v>
      </c>
      <c r="G17" s="3">
        <f>SUM(G18:G21)</f>
        <v>231185</v>
      </c>
    </row>
    <row r="18" spans="1:7" x14ac:dyDescent="0.25">
      <c r="A18" s="33"/>
      <c r="B18" s="25"/>
      <c r="C18" s="30">
        <v>51201</v>
      </c>
      <c r="D18" s="2" t="s">
        <v>25</v>
      </c>
      <c r="E18" s="4">
        <v>165750</v>
      </c>
      <c r="F18" s="4">
        <f>+G18-E18</f>
        <v>0</v>
      </c>
      <c r="G18" s="4">
        <v>165750</v>
      </c>
    </row>
    <row r="19" spans="1:7" x14ac:dyDescent="0.25">
      <c r="A19" s="33"/>
      <c r="B19" s="25"/>
      <c r="C19" s="30">
        <v>51203</v>
      </c>
      <c r="D19" s="2" t="s">
        <v>26</v>
      </c>
      <c r="E19" s="4">
        <v>13820</v>
      </c>
      <c r="F19" s="4">
        <f t="shared" ref="F19:F21" si="1">+G19-E19</f>
        <v>0</v>
      </c>
      <c r="G19" s="4">
        <v>13820</v>
      </c>
    </row>
    <row r="20" spans="1:7" x14ac:dyDescent="0.25">
      <c r="A20" s="33"/>
      <c r="B20" s="25"/>
      <c r="C20" s="30">
        <v>51204</v>
      </c>
      <c r="D20" s="2" t="s">
        <v>27</v>
      </c>
      <c r="E20" s="4">
        <v>21345</v>
      </c>
      <c r="F20" s="4">
        <f t="shared" si="1"/>
        <v>0</v>
      </c>
      <c r="G20" s="4">
        <v>21345</v>
      </c>
    </row>
    <row r="21" spans="1:7" x14ac:dyDescent="0.25">
      <c r="A21" s="33"/>
      <c r="B21" s="25"/>
      <c r="C21" s="30">
        <v>51207</v>
      </c>
      <c r="D21" s="2" t="s">
        <v>29</v>
      </c>
      <c r="E21" s="4">
        <v>30270</v>
      </c>
      <c r="F21" s="4">
        <f t="shared" si="1"/>
        <v>0</v>
      </c>
      <c r="G21" s="4">
        <v>30270</v>
      </c>
    </row>
    <row r="22" spans="1:7" x14ac:dyDescent="0.25">
      <c r="A22" s="33"/>
      <c r="B22" s="25"/>
      <c r="C22" s="30"/>
      <c r="D22" s="2"/>
      <c r="E22" s="2"/>
      <c r="F22" s="2"/>
      <c r="G22" s="2"/>
    </row>
    <row r="23" spans="1:7" x14ac:dyDescent="0.25">
      <c r="A23" s="33"/>
      <c r="B23" s="25">
        <v>513</v>
      </c>
      <c r="C23" s="30"/>
      <c r="D23" s="1" t="s">
        <v>31</v>
      </c>
      <c r="E23" s="3">
        <f>SUM(E24:E25)</f>
        <v>115780</v>
      </c>
      <c r="F23" s="3">
        <f>SUM(F24:F25)</f>
        <v>0</v>
      </c>
      <c r="G23" s="3">
        <f>SUM(G24:G25)</f>
        <v>115780</v>
      </c>
    </row>
    <row r="24" spans="1:7" x14ac:dyDescent="0.25">
      <c r="A24" s="33"/>
      <c r="B24" s="25"/>
      <c r="C24" s="30">
        <v>51301</v>
      </c>
      <c r="D24" s="2" t="s">
        <v>32</v>
      </c>
      <c r="E24" s="4">
        <v>54875</v>
      </c>
      <c r="F24" s="4">
        <f t="shared" ref="F24:F25" si="2">+G24-E24</f>
        <v>0</v>
      </c>
      <c r="G24" s="4">
        <v>54875</v>
      </c>
    </row>
    <row r="25" spans="1:7" x14ac:dyDescent="0.25">
      <c r="A25" s="33"/>
      <c r="B25" s="25"/>
      <c r="C25" s="30">
        <v>51302</v>
      </c>
      <c r="D25" s="2" t="s">
        <v>33</v>
      </c>
      <c r="E25" s="4">
        <v>60905</v>
      </c>
      <c r="F25" s="4">
        <f t="shared" si="2"/>
        <v>0</v>
      </c>
      <c r="G25" s="4">
        <v>60905</v>
      </c>
    </row>
    <row r="26" spans="1:7" x14ac:dyDescent="0.25">
      <c r="A26" s="33"/>
      <c r="B26" s="25"/>
      <c r="C26" s="30"/>
      <c r="D26" s="2"/>
      <c r="E26" s="2"/>
      <c r="F26" s="2"/>
      <c r="G26" s="2"/>
    </row>
    <row r="27" spans="1:7" x14ac:dyDescent="0.25">
      <c r="A27" s="33"/>
      <c r="B27" s="25">
        <v>514</v>
      </c>
      <c r="C27" s="30"/>
      <c r="D27" s="1" t="s">
        <v>111</v>
      </c>
      <c r="E27" s="3">
        <f>SUM(E28:E30)</f>
        <v>189315</v>
      </c>
      <c r="F27" s="3">
        <f>SUM(F28:F30)</f>
        <v>0</v>
      </c>
      <c r="G27" s="3">
        <f>SUM(G28:G30)</f>
        <v>189315</v>
      </c>
    </row>
    <row r="28" spans="1:7" x14ac:dyDescent="0.25">
      <c r="A28" s="33"/>
      <c r="B28" s="25"/>
      <c r="C28" s="30">
        <v>51401</v>
      </c>
      <c r="D28" s="2" t="s">
        <v>34</v>
      </c>
      <c r="E28" s="4">
        <v>156290</v>
      </c>
      <c r="F28" s="4">
        <f t="shared" ref="F28:F30" si="3">+G28-E28</f>
        <v>0</v>
      </c>
      <c r="G28" s="4">
        <v>156290</v>
      </c>
    </row>
    <row r="29" spans="1:7" x14ac:dyDescent="0.25">
      <c r="A29" s="33"/>
      <c r="B29" s="25"/>
      <c r="C29" s="30">
        <v>51402</v>
      </c>
      <c r="D29" s="2" t="s">
        <v>35</v>
      </c>
      <c r="E29" s="4">
        <v>12325</v>
      </c>
      <c r="F29" s="4">
        <f t="shared" si="3"/>
        <v>0</v>
      </c>
      <c r="G29" s="4">
        <v>12325</v>
      </c>
    </row>
    <row r="30" spans="1:7" x14ac:dyDescent="0.25">
      <c r="A30" s="33"/>
      <c r="B30" s="25"/>
      <c r="C30" s="30">
        <v>51403</v>
      </c>
      <c r="D30" s="2" t="s">
        <v>36</v>
      </c>
      <c r="E30" s="4">
        <v>20700</v>
      </c>
      <c r="F30" s="4">
        <f t="shared" si="3"/>
        <v>0</v>
      </c>
      <c r="G30" s="4">
        <v>20700</v>
      </c>
    </row>
    <row r="31" spans="1:7" x14ac:dyDescent="0.25">
      <c r="A31" s="33"/>
      <c r="B31" s="25"/>
      <c r="C31" s="30"/>
      <c r="D31" s="2"/>
      <c r="E31" s="2"/>
      <c r="F31" s="2"/>
      <c r="G31" s="2"/>
    </row>
    <row r="32" spans="1:7" x14ac:dyDescent="0.25">
      <c r="A32" s="33"/>
      <c r="B32" s="25">
        <v>515</v>
      </c>
      <c r="C32" s="30"/>
      <c r="D32" s="1" t="s">
        <v>112</v>
      </c>
      <c r="E32" s="3">
        <f>SUM(E33:E35)</f>
        <v>259885</v>
      </c>
      <c r="F32" s="3">
        <f>SUM(F33:F35)</f>
        <v>0</v>
      </c>
      <c r="G32" s="3">
        <f>SUM(G33:G35)</f>
        <v>259885</v>
      </c>
    </row>
    <row r="33" spans="1:7" x14ac:dyDescent="0.25">
      <c r="A33" s="33"/>
      <c r="B33" s="25"/>
      <c r="C33" s="30">
        <v>51501</v>
      </c>
      <c r="D33" s="2" t="s">
        <v>34</v>
      </c>
      <c r="E33" s="4">
        <v>221030</v>
      </c>
      <c r="F33" s="4">
        <f t="shared" ref="F33:F35" si="4">+G33-E33</f>
        <v>0</v>
      </c>
      <c r="G33" s="4">
        <v>221030</v>
      </c>
    </row>
    <row r="34" spans="1:7" x14ac:dyDescent="0.25">
      <c r="A34" s="33"/>
      <c r="B34" s="25"/>
      <c r="C34" s="30">
        <v>51502</v>
      </c>
      <c r="D34" s="2" t="s">
        <v>35</v>
      </c>
      <c r="E34" s="4">
        <v>18155</v>
      </c>
      <c r="F34" s="4">
        <f t="shared" si="4"/>
        <v>0</v>
      </c>
      <c r="G34" s="4">
        <v>18155</v>
      </c>
    </row>
    <row r="35" spans="1:7" x14ac:dyDescent="0.25">
      <c r="A35" s="33"/>
      <c r="B35" s="25"/>
      <c r="C35" s="30">
        <v>51503</v>
      </c>
      <c r="D35" s="2" t="s">
        <v>36</v>
      </c>
      <c r="E35" s="4">
        <v>20700</v>
      </c>
      <c r="F35" s="4">
        <f t="shared" si="4"/>
        <v>0</v>
      </c>
      <c r="G35" s="4">
        <v>20700</v>
      </c>
    </row>
    <row r="36" spans="1:7" x14ac:dyDescent="0.25">
      <c r="A36" s="33"/>
      <c r="B36" s="25"/>
      <c r="C36" s="30"/>
      <c r="D36" s="2"/>
      <c r="E36" s="2"/>
      <c r="F36" s="2"/>
      <c r="G36" s="2"/>
    </row>
    <row r="37" spans="1:7" x14ac:dyDescent="0.25">
      <c r="A37" s="33"/>
      <c r="B37" s="25">
        <v>517</v>
      </c>
      <c r="C37" s="30"/>
      <c r="D37" s="1" t="s">
        <v>37</v>
      </c>
      <c r="E37" s="3">
        <f>SUM(E38:E39)</f>
        <v>307035</v>
      </c>
      <c r="F37" s="3">
        <f>SUM(F38:F39)</f>
        <v>0</v>
      </c>
      <c r="G37" s="3">
        <f>SUM(G38:G39)</f>
        <v>307035</v>
      </c>
    </row>
    <row r="38" spans="1:7" x14ac:dyDescent="0.25">
      <c r="A38" s="33"/>
      <c r="B38" s="25"/>
      <c r="C38" s="30">
        <v>51701</v>
      </c>
      <c r="D38" s="2" t="s">
        <v>38</v>
      </c>
      <c r="E38" s="4">
        <v>286320</v>
      </c>
      <c r="F38" s="4">
        <f t="shared" ref="F38:F39" si="5">+G38-E38</f>
        <v>0</v>
      </c>
      <c r="G38" s="4">
        <v>286320</v>
      </c>
    </row>
    <row r="39" spans="1:7" x14ac:dyDescent="0.25">
      <c r="A39" s="33"/>
      <c r="B39" s="25"/>
      <c r="C39" s="30">
        <v>51702</v>
      </c>
      <c r="D39" s="2" t="s">
        <v>39</v>
      </c>
      <c r="E39" s="4">
        <v>20715</v>
      </c>
      <c r="F39" s="4">
        <f t="shared" si="5"/>
        <v>0</v>
      </c>
      <c r="G39" s="4">
        <v>20715</v>
      </c>
    </row>
    <row r="40" spans="1:7" x14ac:dyDescent="0.25">
      <c r="A40" s="33"/>
      <c r="B40" s="25"/>
      <c r="C40" s="30"/>
      <c r="D40" s="2"/>
      <c r="E40" s="2"/>
      <c r="F40" s="2"/>
      <c r="G40" s="2"/>
    </row>
    <row r="41" spans="1:7" x14ac:dyDescent="0.25">
      <c r="A41" s="33"/>
      <c r="B41" s="25">
        <v>519</v>
      </c>
      <c r="C41" s="30"/>
      <c r="D41" s="1" t="s">
        <v>40</v>
      </c>
      <c r="E41" s="3">
        <f>SUM(E42:E43)</f>
        <v>133055</v>
      </c>
      <c r="F41" s="3">
        <f>SUM(F42:F43)</f>
        <v>0</v>
      </c>
      <c r="G41" s="3">
        <f>SUM(G42:G43)</f>
        <v>133055</v>
      </c>
    </row>
    <row r="42" spans="1:7" x14ac:dyDescent="0.25">
      <c r="A42" s="33"/>
      <c r="B42" s="25"/>
      <c r="C42" s="30">
        <v>51903</v>
      </c>
      <c r="D42" s="2" t="s">
        <v>41</v>
      </c>
      <c r="E42" s="4">
        <v>96000</v>
      </c>
      <c r="F42" s="4">
        <f t="shared" ref="F42:F43" si="6">+G42-E42</f>
        <v>0</v>
      </c>
      <c r="G42" s="4">
        <v>96000</v>
      </c>
    </row>
    <row r="43" spans="1:7" x14ac:dyDescent="0.25">
      <c r="A43" s="33"/>
      <c r="B43" s="25"/>
      <c r="C43" s="30">
        <v>51999</v>
      </c>
      <c r="D43" s="2" t="s">
        <v>40</v>
      </c>
      <c r="E43" s="4">
        <v>37055</v>
      </c>
      <c r="F43" s="4">
        <f t="shared" si="6"/>
        <v>0</v>
      </c>
      <c r="G43" s="4">
        <v>37055</v>
      </c>
    </row>
    <row r="44" spans="1:7" x14ac:dyDescent="0.25">
      <c r="A44" s="33"/>
      <c r="B44" s="25"/>
      <c r="C44" s="30"/>
      <c r="D44" s="2"/>
      <c r="E44" s="2"/>
      <c r="F44" s="2"/>
      <c r="G44" s="2"/>
    </row>
    <row r="45" spans="1:7" x14ac:dyDescent="0.25">
      <c r="A45" s="33">
        <v>53</v>
      </c>
      <c r="B45" s="25"/>
      <c r="C45" s="30"/>
      <c r="D45" s="1" t="s">
        <v>42</v>
      </c>
      <c r="E45" s="3">
        <f>E46</f>
        <v>191666220</v>
      </c>
      <c r="F45" s="3">
        <f>F46</f>
        <v>0</v>
      </c>
      <c r="G45" s="3">
        <f>G46</f>
        <v>191666220</v>
      </c>
    </row>
    <row r="46" spans="1:7" x14ac:dyDescent="0.25">
      <c r="A46" s="33"/>
      <c r="B46" s="25">
        <v>531</v>
      </c>
      <c r="C46" s="30"/>
      <c r="D46" s="1" t="s">
        <v>43</v>
      </c>
      <c r="E46" s="3">
        <f>SUM(E47:E53)</f>
        <v>191666220</v>
      </c>
      <c r="F46" s="3">
        <f>SUM(F47:F53)</f>
        <v>0</v>
      </c>
      <c r="G46" s="3">
        <f>SUM(G47:G53)</f>
        <v>191666220</v>
      </c>
    </row>
    <row r="47" spans="1:7" x14ac:dyDescent="0.25">
      <c r="A47" s="33"/>
      <c r="B47" s="25"/>
      <c r="C47" s="30">
        <v>53101</v>
      </c>
      <c r="D47" s="2" t="s">
        <v>44</v>
      </c>
      <c r="E47" s="4">
        <v>134975550</v>
      </c>
      <c r="F47" s="4">
        <f t="shared" ref="F47:F53" si="7">+G47-E47</f>
        <v>0</v>
      </c>
      <c r="G47" s="4">
        <v>134975550</v>
      </c>
    </row>
    <row r="48" spans="1:7" x14ac:dyDescent="0.25">
      <c r="A48" s="33"/>
      <c r="B48" s="25"/>
      <c r="C48" s="30">
        <v>53102</v>
      </c>
      <c r="D48" s="2" t="s">
        <v>45</v>
      </c>
      <c r="E48" s="4">
        <v>596335</v>
      </c>
      <c r="F48" s="4">
        <f t="shared" si="7"/>
        <v>0</v>
      </c>
      <c r="G48" s="4">
        <v>596335</v>
      </c>
    </row>
    <row r="49" spans="1:7" x14ac:dyDescent="0.25">
      <c r="A49" s="33"/>
      <c r="B49" s="25"/>
      <c r="C49" s="30">
        <v>53103</v>
      </c>
      <c r="D49" s="2" t="s">
        <v>46</v>
      </c>
      <c r="E49" s="4">
        <v>35111510</v>
      </c>
      <c r="F49" s="4">
        <f t="shared" si="7"/>
        <v>0</v>
      </c>
      <c r="G49" s="4">
        <v>35111510</v>
      </c>
    </row>
    <row r="50" spans="1:7" x14ac:dyDescent="0.25">
      <c r="A50" s="33"/>
      <c r="B50" s="25"/>
      <c r="C50" s="30">
        <v>53104</v>
      </c>
      <c r="D50" s="2" t="s">
        <v>47</v>
      </c>
      <c r="E50" s="4">
        <v>2032670</v>
      </c>
      <c r="F50" s="4">
        <f t="shared" si="7"/>
        <v>0</v>
      </c>
      <c r="G50" s="4">
        <v>2032670</v>
      </c>
    </row>
    <row r="51" spans="1:7" x14ac:dyDescent="0.25">
      <c r="A51" s="33"/>
      <c r="B51" s="25"/>
      <c r="C51" s="30">
        <v>53106</v>
      </c>
      <c r="D51" s="2" t="s">
        <v>48</v>
      </c>
      <c r="E51" s="4">
        <v>11975575</v>
      </c>
      <c r="F51" s="4">
        <f t="shared" si="7"/>
        <v>0</v>
      </c>
      <c r="G51" s="4">
        <v>11975575</v>
      </c>
    </row>
    <row r="52" spans="1:7" x14ac:dyDescent="0.25">
      <c r="A52" s="33"/>
      <c r="B52" s="25"/>
      <c r="C52" s="30">
        <v>53199</v>
      </c>
      <c r="D52" s="2" t="s">
        <v>49</v>
      </c>
      <c r="E52" s="4">
        <f>6974580-25000</f>
        <v>6949580</v>
      </c>
      <c r="F52" s="4">
        <f t="shared" si="7"/>
        <v>0</v>
      </c>
      <c r="G52" s="4">
        <f>6974580-25000</f>
        <v>6949580</v>
      </c>
    </row>
    <row r="53" spans="1:7" x14ac:dyDescent="0.25">
      <c r="A53" s="33"/>
      <c r="B53" s="25"/>
      <c r="C53" s="30">
        <v>53199</v>
      </c>
      <c r="D53" s="2" t="s">
        <v>50</v>
      </c>
      <c r="E53" s="4">
        <v>25000</v>
      </c>
      <c r="F53" s="4">
        <f t="shared" si="7"/>
        <v>0</v>
      </c>
      <c r="G53" s="4">
        <v>25000</v>
      </c>
    </row>
    <row r="54" spans="1:7" x14ac:dyDescent="0.25">
      <c r="A54" s="33"/>
      <c r="B54" s="25"/>
      <c r="C54" s="30"/>
      <c r="D54" s="2"/>
      <c r="E54" s="2"/>
      <c r="F54" s="2"/>
      <c r="G54" s="2"/>
    </row>
    <row r="55" spans="1:7" x14ac:dyDescent="0.25">
      <c r="A55" s="33">
        <v>54</v>
      </c>
      <c r="B55" s="25"/>
      <c r="C55" s="30"/>
      <c r="D55" s="1" t="s">
        <v>92</v>
      </c>
      <c r="E55" s="3">
        <f>E56+E74+E80+E94+E98</f>
        <v>822270</v>
      </c>
      <c r="F55" s="3">
        <f>F56+F74+F80+F94+F98</f>
        <v>0</v>
      </c>
      <c r="G55" s="3">
        <f>G56+G74+G80+G94+G98</f>
        <v>822270</v>
      </c>
    </row>
    <row r="56" spans="1:7" x14ac:dyDescent="0.25">
      <c r="A56" s="33"/>
      <c r="B56" s="25">
        <v>541</v>
      </c>
      <c r="C56" s="30"/>
      <c r="D56" s="1" t="s">
        <v>91</v>
      </c>
      <c r="E56" s="3">
        <f>SUM(E57:E72)</f>
        <v>107240</v>
      </c>
      <c r="F56" s="3">
        <f>SUM(F57:F72)</f>
        <v>0</v>
      </c>
      <c r="G56" s="3">
        <f>SUM(G57:G72)</f>
        <v>107240</v>
      </c>
    </row>
    <row r="57" spans="1:7" x14ac:dyDescent="0.25">
      <c r="A57" s="33"/>
      <c r="B57" s="25"/>
      <c r="C57" s="30">
        <v>54101</v>
      </c>
      <c r="D57" s="2" t="s">
        <v>90</v>
      </c>
      <c r="E57" s="4">
        <v>15000</v>
      </c>
      <c r="F57" s="4">
        <f t="shared" ref="F57:F72" si="8">+G57-E57</f>
        <v>0</v>
      </c>
      <c r="G57" s="4">
        <v>15000</v>
      </c>
    </row>
    <row r="58" spans="1:7" x14ac:dyDescent="0.25">
      <c r="A58" s="33"/>
      <c r="B58" s="25"/>
      <c r="C58" s="30">
        <v>54103</v>
      </c>
      <c r="D58" s="2" t="s">
        <v>89</v>
      </c>
      <c r="E58" s="4">
        <v>300</v>
      </c>
      <c r="F58" s="4">
        <f t="shared" si="8"/>
        <v>0</v>
      </c>
      <c r="G58" s="4">
        <v>300</v>
      </c>
    </row>
    <row r="59" spans="1:7" x14ac:dyDescent="0.25">
      <c r="A59" s="33"/>
      <c r="B59" s="25"/>
      <c r="C59" s="30">
        <v>54104</v>
      </c>
      <c r="D59" s="2" t="s">
        <v>88</v>
      </c>
      <c r="E59" s="4">
        <v>300</v>
      </c>
      <c r="F59" s="4">
        <f t="shared" si="8"/>
        <v>0</v>
      </c>
      <c r="G59" s="4">
        <v>300</v>
      </c>
    </row>
    <row r="60" spans="1:7" x14ac:dyDescent="0.25">
      <c r="A60" s="33"/>
      <c r="B60" s="25"/>
      <c r="C60" s="30">
        <v>54105</v>
      </c>
      <c r="D60" s="2" t="s">
        <v>87</v>
      </c>
      <c r="E60" s="4">
        <v>20000</v>
      </c>
      <c r="F60" s="4">
        <f t="shared" si="8"/>
        <v>0</v>
      </c>
      <c r="G60" s="4">
        <v>20000</v>
      </c>
    </row>
    <row r="61" spans="1:7" x14ac:dyDescent="0.25">
      <c r="A61" s="33"/>
      <c r="B61" s="25"/>
      <c r="C61" s="30">
        <v>54106</v>
      </c>
      <c r="D61" s="2" t="s">
        <v>86</v>
      </c>
      <c r="E61" s="4">
        <v>1100</v>
      </c>
      <c r="F61" s="4">
        <f t="shared" si="8"/>
        <v>0</v>
      </c>
      <c r="G61" s="4">
        <v>1100</v>
      </c>
    </row>
    <row r="62" spans="1:7" x14ac:dyDescent="0.25">
      <c r="A62" s="33"/>
      <c r="B62" s="25"/>
      <c r="C62" s="30">
        <v>54107</v>
      </c>
      <c r="D62" s="2" t="s">
        <v>85</v>
      </c>
      <c r="E62" s="4">
        <v>9000</v>
      </c>
      <c r="F62" s="4">
        <f t="shared" si="8"/>
        <v>0</v>
      </c>
      <c r="G62" s="4">
        <v>9000</v>
      </c>
    </row>
    <row r="63" spans="1:7" x14ac:dyDescent="0.25">
      <c r="A63" s="33"/>
      <c r="B63" s="25"/>
      <c r="C63" s="30">
        <v>54109</v>
      </c>
      <c r="D63" s="2" t="s">
        <v>84</v>
      </c>
      <c r="E63" s="4">
        <v>1440</v>
      </c>
      <c r="F63" s="4">
        <f t="shared" si="8"/>
        <v>0</v>
      </c>
      <c r="G63" s="4">
        <v>1440</v>
      </c>
    </row>
    <row r="64" spans="1:7" x14ac:dyDescent="0.25">
      <c r="A64" s="33"/>
      <c r="B64" s="25"/>
      <c r="C64" s="30">
        <v>54110</v>
      </c>
      <c r="D64" s="2" t="s">
        <v>83</v>
      </c>
      <c r="E64" s="4">
        <v>19200</v>
      </c>
      <c r="F64" s="4">
        <f t="shared" si="8"/>
        <v>0</v>
      </c>
      <c r="G64" s="4">
        <v>19200</v>
      </c>
    </row>
    <row r="65" spans="1:7" x14ac:dyDescent="0.25">
      <c r="A65" s="33"/>
      <c r="B65" s="25"/>
      <c r="C65" s="30">
        <v>54111</v>
      </c>
      <c r="D65" s="2" t="s">
        <v>82</v>
      </c>
      <c r="E65" s="4">
        <v>200</v>
      </c>
      <c r="F65" s="4">
        <f t="shared" si="8"/>
        <v>0</v>
      </c>
      <c r="G65" s="4">
        <v>200</v>
      </c>
    </row>
    <row r="66" spans="1:7" x14ac:dyDescent="0.25">
      <c r="A66" s="33"/>
      <c r="B66" s="25"/>
      <c r="C66" s="30">
        <v>54112</v>
      </c>
      <c r="D66" s="2" t="s">
        <v>81</v>
      </c>
      <c r="E66" s="4">
        <v>200</v>
      </c>
      <c r="F66" s="4">
        <f t="shared" si="8"/>
        <v>0</v>
      </c>
      <c r="G66" s="4">
        <v>200</v>
      </c>
    </row>
    <row r="67" spans="1:7" x14ac:dyDescent="0.25">
      <c r="A67" s="33"/>
      <c r="B67" s="25"/>
      <c r="C67" s="30">
        <v>54114</v>
      </c>
      <c r="D67" s="2" t="s">
        <v>80</v>
      </c>
      <c r="E67" s="4">
        <v>4000</v>
      </c>
      <c r="F67" s="4">
        <f t="shared" si="8"/>
        <v>0</v>
      </c>
      <c r="G67" s="4">
        <v>4000</v>
      </c>
    </row>
    <row r="68" spans="1:7" x14ac:dyDescent="0.25">
      <c r="A68" s="33"/>
      <c r="B68" s="25"/>
      <c r="C68" s="30">
        <v>54115</v>
      </c>
      <c r="D68" s="2" t="s">
        <v>79</v>
      </c>
      <c r="E68" s="4">
        <v>10000</v>
      </c>
      <c r="F68" s="4">
        <f t="shared" si="8"/>
        <v>0</v>
      </c>
      <c r="G68" s="4">
        <v>10000</v>
      </c>
    </row>
    <row r="69" spans="1:7" x14ac:dyDescent="0.25">
      <c r="A69" s="33"/>
      <c r="B69" s="25"/>
      <c r="C69" s="30">
        <v>54116</v>
      </c>
      <c r="D69" s="2" t="s">
        <v>78</v>
      </c>
      <c r="E69" s="4">
        <v>2500</v>
      </c>
      <c r="F69" s="4">
        <f t="shared" si="8"/>
        <v>0</v>
      </c>
      <c r="G69" s="4">
        <v>2500</v>
      </c>
    </row>
    <row r="70" spans="1:7" x14ac:dyDescent="0.25">
      <c r="A70" s="33"/>
      <c r="B70" s="25"/>
      <c r="C70" s="30">
        <v>54118</v>
      </c>
      <c r="D70" s="2" t="s">
        <v>77</v>
      </c>
      <c r="E70" s="4">
        <v>11000</v>
      </c>
      <c r="F70" s="4">
        <f t="shared" si="8"/>
        <v>0</v>
      </c>
      <c r="G70" s="4">
        <v>11000</v>
      </c>
    </row>
    <row r="71" spans="1:7" x14ac:dyDescent="0.25">
      <c r="A71" s="33"/>
      <c r="B71" s="25"/>
      <c r="C71" s="30">
        <v>54119</v>
      </c>
      <c r="D71" s="2" t="s">
        <v>76</v>
      </c>
      <c r="E71" s="4">
        <v>3000</v>
      </c>
      <c r="F71" s="4">
        <f t="shared" si="8"/>
        <v>0</v>
      </c>
      <c r="G71" s="4">
        <v>3000</v>
      </c>
    </row>
    <row r="72" spans="1:7" x14ac:dyDescent="0.25">
      <c r="A72" s="33"/>
      <c r="B72" s="25"/>
      <c r="C72" s="30">
        <v>54199</v>
      </c>
      <c r="D72" s="2" t="s">
        <v>75</v>
      </c>
      <c r="E72" s="4">
        <v>10000</v>
      </c>
      <c r="F72" s="4">
        <f t="shared" si="8"/>
        <v>0</v>
      </c>
      <c r="G72" s="4">
        <v>10000</v>
      </c>
    </row>
    <row r="73" spans="1:7" x14ac:dyDescent="0.25">
      <c r="A73" s="33"/>
      <c r="B73" s="25"/>
      <c r="C73" s="30"/>
      <c r="D73" s="2"/>
      <c r="E73" s="2"/>
      <c r="F73" s="2"/>
      <c r="G73" s="2"/>
    </row>
    <row r="74" spans="1:7" x14ac:dyDescent="0.25">
      <c r="A74" s="33"/>
      <c r="B74" s="25">
        <v>542</v>
      </c>
      <c r="C74" s="30"/>
      <c r="D74" s="1" t="s">
        <v>74</v>
      </c>
      <c r="E74" s="3">
        <f>SUM(E75:E78)</f>
        <v>170370</v>
      </c>
      <c r="F74" s="3">
        <f>SUM(F75:F78)</f>
        <v>0</v>
      </c>
      <c r="G74" s="3">
        <f>SUM(G75:G78)</f>
        <v>170370</v>
      </c>
    </row>
    <row r="75" spans="1:7" x14ac:dyDescent="0.25">
      <c r="A75" s="33"/>
      <c r="B75" s="25"/>
      <c r="C75" s="30">
        <v>54201</v>
      </c>
      <c r="D75" s="2" t="s">
        <v>73</v>
      </c>
      <c r="E75" s="4">
        <v>94380</v>
      </c>
      <c r="F75" s="4">
        <f t="shared" ref="F75:F78" si="9">+G75-E75</f>
        <v>0</v>
      </c>
      <c r="G75" s="4">
        <v>94380</v>
      </c>
    </row>
    <row r="76" spans="1:7" x14ac:dyDescent="0.25">
      <c r="A76" s="33"/>
      <c r="B76" s="25"/>
      <c r="C76" s="30">
        <v>54202</v>
      </c>
      <c r="D76" s="2" t="s">
        <v>72</v>
      </c>
      <c r="E76" s="4">
        <v>21450</v>
      </c>
      <c r="F76" s="4">
        <f t="shared" si="9"/>
        <v>0</v>
      </c>
      <c r="G76" s="4">
        <v>21450</v>
      </c>
    </row>
    <row r="77" spans="1:7" x14ac:dyDescent="0.25">
      <c r="A77" s="33"/>
      <c r="B77" s="25"/>
      <c r="C77" s="30">
        <v>54203</v>
      </c>
      <c r="D77" s="2" t="s">
        <v>71</v>
      </c>
      <c r="E77" s="4">
        <v>53100</v>
      </c>
      <c r="F77" s="4">
        <f t="shared" si="9"/>
        <v>0</v>
      </c>
      <c r="G77" s="4">
        <v>53100</v>
      </c>
    </row>
    <row r="78" spans="1:7" x14ac:dyDescent="0.25">
      <c r="A78" s="33"/>
      <c r="B78" s="25"/>
      <c r="C78" s="30">
        <v>54204</v>
      </c>
      <c r="D78" s="2" t="s">
        <v>70</v>
      </c>
      <c r="E78" s="4">
        <v>1440</v>
      </c>
      <c r="F78" s="4">
        <f t="shared" si="9"/>
        <v>0</v>
      </c>
      <c r="G78" s="4">
        <v>1440</v>
      </c>
    </row>
    <row r="79" spans="1:7" x14ac:dyDescent="0.25">
      <c r="A79" s="33"/>
      <c r="B79" s="25"/>
      <c r="C79" s="30"/>
      <c r="D79" s="2"/>
      <c r="E79" s="2"/>
      <c r="F79" s="2"/>
      <c r="G79" s="2"/>
    </row>
    <row r="80" spans="1:7" x14ac:dyDescent="0.25">
      <c r="A80" s="33"/>
      <c r="B80" s="25">
        <v>543</v>
      </c>
      <c r="C80" s="30"/>
      <c r="D80" s="1" t="s">
        <v>69</v>
      </c>
      <c r="E80" s="3">
        <f>SUM(E81:E92)</f>
        <v>505770</v>
      </c>
      <c r="F80" s="3">
        <f>SUM(F81:F92)</f>
        <v>0</v>
      </c>
      <c r="G80" s="3">
        <f>SUM(G81:G92)</f>
        <v>505770</v>
      </c>
    </row>
    <row r="81" spans="1:7" x14ac:dyDescent="0.25">
      <c r="A81" s="33"/>
      <c r="B81" s="25"/>
      <c r="C81" s="30">
        <v>54301</v>
      </c>
      <c r="D81" s="2" t="s">
        <v>68</v>
      </c>
      <c r="E81" s="4">
        <v>71855</v>
      </c>
      <c r="F81" s="4">
        <f t="shared" ref="F81:F92" si="10">+G81-E81</f>
        <v>0</v>
      </c>
      <c r="G81" s="4">
        <v>71855</v>
      </c>
    </row>
    <row r="82" spans="1:7" x14ac:dyDescent="0.25">
      <c r="A82" s="33"/>
      <c r="B82" s="25"/>
      <c r="C82" s="30">
        <v>54302</v>
      </c>
      <c r="D82" s="2" t="s">
        <v>67</v>
      </c>
      <c r="E82" s="4">
        <v>10000</v>
      </c>
      <c r="F82" s="4">
        <f t="shared" si="10"/>
        <v>0</v>
      </c>
      <c r="G82" s="4">
        <v>10000</v>
      </c>
    </row>
    <row r="83" spans="1:7" x14ac:dyDescent="0.25">
      <c r="A83" s="33"/>
      <c r="B83" s="25"/>
      <c r="C83" s="30">
        <v>54303</v>
      </c>
      <c r="D83" s="2" t="s">
        <v>66</v>
      </c>
      <c r="E83" s="4">
        <v>500</v>
      </c>
      <c r="F83" s="4">
        <f t="shared" si="10"/>
        <v>0</v>
      </c>
      <c r="G83" s="4">
        <v>500</v>
      </c>
    </row>
    <row r="84" spans="1:7" x14ac:dyDescent="0.25">
      <c r="A84" s="33"/>
      <c r="B84" s="25"/>
      <c r="C84" s="30">
        <v>54304</v>
      </c>
      <c r="D84" s="2" t="s">
        <v>65</v>
      </c>
      <c r="E84" s="4">
        <v>500</v>
      </c>
      <c r="F84" s="4">
        <f t="shared" si="10"/>
        <v>0</v>
      </c>
      <c r="G84" s="4">
        <v>500</v>
      </c>
    </row>
    <row r="85" spans="1:7" x14ac:dyDescent="0.25">
      <c r="A85" s="33"/>
      <c r="B85" s="25"/>
      <c r="C85" s="30">
        <v>54305</v>
      </c>
      <c r="D85" s="2" t="s">
        <v>64</v>
      </c>
      <c r="E85" s="4">
        <v>15800</v>
      </c>
      <c r="F85" s="4">
        <f t="shared" si="10"/>
        <v>0</v>
      </c>
      <c r="G85" s="4">
        <v>15800</v>
      </c>
    </row>
    <row r="86" spans="1:7" x14ac:dyDescent="0.25">
      <c r="A86" s="33"/>
      <c r="B86" s="25"/>
      <c r="C86" s="30">
        <v>54306</v>
      </c>
      <c r="D86" s="2" t="s">
        <v>63</v>
      </c>
      <c r="E86" s="4">
        <v>16515</v>
      </c>
      <c r="F86" s="4">
        <f t="shared" si="10"/>
        <v>0</v>
      </c>
      <c r="G86" s="4">
        <v>16515</v>
      </c>
    </row>
    <row r="87" spans="1:7" x14ac:dyDescent="0.25">
      <c r="A87" s="33"/>
      <c r="B87" s="25"/>
      <c r="C87" s="30">
        <v>54307</v>
      </c>
      <c r="D87" s="2" t="s">
        <v>62</v>
      </c>
      <c r="E87" s="4">
        <v>1800</v>
      </c>
      <c r="F87" s="4">
        <f t="shared" si="10"/>
        <v>0</v>
      </c>
      <c r="G87" s="4">
        <v>1800</v>
      </c>
    </row>
    <row r="88" spans="1:7" x14ac:dyDescent="0.25">
      <c r="A88" s="33"/>
      <c r="B88" s="25"/>
      <c r="C88" s="30">
        <v>54313</v>
      </c>
      <c r="D88" s="2" t="s">
        <v>61</v>
      </c>
      <c r="E88" s="4">
        <v>2000</v>
      </c>
      <c r="F88" s="4">
        <f t="shared" si="10"/>
        <v>0</v>
      </c>
      <c r="G88" s="4">
        <v>2000</v>
      </c>
    </row>
    <row r="89" spans="1:7" x14ac:dyDescent="0.25">
      <c r="A89" s="33"/>
      <c r="B89" s="25"/>
      <c r="C89" s="30">
        <v>54316</v>
      </c>
      <c r="D89" s="2" t="s">
        <v>60</v>
      </c>
      <c r="E89" s="4">
        <v>37800</v>
      </c>
      <c r="F89" s="4">
        <f t="shared" si="10"/>
        <v>0</v>
      </c>
      <c r="G89" s="4">
        <v>37800</v>
      </c>
    </row>
    <row r="90" spans="1:7" x14ac:dyDescent="0.25">
      <c r="A90" s="33"/>
      <c r="B90" s="25"/>
      <c r="C90" s="30">
        <v>54317</v>
      </c>
      <c r="D90" s="2" t="s">
        <v>10</v>
      </c>
      <c r="E90" s="4">
        <v>280000</v>
      </c>
      <c r="F90" s="4">
        <f t="shared" si="10"/>
        <v>0</v>
      </c>
      <c r="G90" s="4">
        <v>280000</v>
      </c>
    </row>
    <row r="91" spans="1:7" x14ac:dyDescent="0.25">
      <c r="A91" s="33"/>
      <c r="B91" s="25"/>
      <c r="C91" s="30">
        <v>54318</v>
      </c>
      <c r="D91" s="2" t="s">
        <v>59</v>
      </c>
      <c r="E91" s="4">
        <v>59000</v>
      </c>
      <c r="F91" s="4">
        <f t="shared" si="10"/>
        <v>0</v>
      </c>
      <c r="G91" s="4">
        <v>59000</v>
      </c>
    </row>
    <row r="92" spans="1:7" x14ac:dyDescent="0.25">
      <c r="A92" s="33"/>
      <c r="B92" s="25"/>
      <c r="C92" s="30">
        <v>54399</v>
      </c>
      <c r="D92" s="2" t="s">
        <v>58</v>
      </c>
      <c r="E92" s="4">
        <v>10000</v>
      </c>
      <c r="F92" s="4">
        <f t="shared" si="10"/>
        <v>0</v>
      </c>
      <c r="G92" s="4">
        <v>10000</v>
      </c>
    </row>
    <row r="93" spans="1:7" x14ac:dyDescent="0.25">
      <c r="A93" s="33"/>
      <c r="B93" s="25"/>
      <c r="C93" s="30"/>
      <c r="D93" s="2"/>
      <c r="E93" s="2"/>
      <c r="F93" s="2"/>
      <c r="G93" s="2"/>
    </row>
    <row r="94" spans="1:7" x14ac:dyDescent="0.25">
      <c r="A94" s="33"/>
      <c r="B94" s="25">
        <v>544</v>
      </c>
      <c r="C94" s="30"/>
      <c r="D94" s="1" t="s">
        <v>57</v>
      </c>
      <c r="E94" s="3">
        <f>SUM(E95:E96)</f>
        <v>5890</v>
      </c>
      <c r="F94" s="3">
        <f>SUM(F95:F96)</f>
        <v>0</v>
      </c>
      <c r="G94" s="3">
        <f>SUM(G95:G96)</f>
        <v>5890</v>
      </c>
    </row>
    <row r="95" spans="1:7" x14ac:dyDescent="0.25">
      <c r="A95" s="33"/>
      <c r="B95" s="25"/>
      <c r="C95" s="30">
        <v>54401</v>
      </c>
      <c r="D95" s="2" t="s">
        <v>56</v>
      </c>
      <c r="E95" s="4">
        <v>1250</v>
      </c>
      <c r="F95" s="4">
        <f t="shared" ref="F95:F96" si="11">+G95-E95</f>
        <v>0</v>
      </c>
      <c r="G95" s="4">
        <v>1250</v>
      </c>
    </row>
    <row r="96" spans="1:7" x14ac:dyDescent="0.25">
      <c r="A96" s="33"/>
      <c r="B96" s="25"/>
      <c r="C96" s="30">
        <v>54403</v>
      </c>
      <c r="D96" s="2" t="s">
        <v>55</v>
      </c>
      <c r="E96" s="4">
        <v>4640</v>
      </c>
      <c r="F96" s="4">
        <f t="shared" si="11"/>
        <v>0</v>
      </c>
      <c r="G96" s="4">
        <v>4640</v>
      </c>
    </row>
    <row r="97" spans="1:7" x14ac:dyDescent="0.25">
      <c r="A97" s="33"/>
      <c r="B97" s="25"/>
      <c r="C97" s="30"/>
      <c r="D97" s="2"/>
      <c r="E97" s="2"/>
      <c r="F97" s="2"/>
      <c r="G97" s="2"/>
    </row>
    <row r="98" spans="1:7" x14ac:dyDescent="0.25">
      <c r="A98" s="33"/>
      <c r="B98" s="25">
        <v>545</v>
      </c>
      <c r="C98" s="30"/>
      <c r="D98" s="1" t="s">
        <v>54</v>
      </c>
      <c r="E98" s="3">
        <f>SUM(E99:E101)</f>
        <v>33000</v>
      </c>
      <c r="F98" s="3">
        <f>SUM(F99:F101)</f>
        <v>0</v>
      </c>
      <c r="G98" s="3">
        <f>SUM(G99:G101)</f>
        <v>33000</v>
      </c>
    </row>
    <row r="99" spans="1:7" x14ac:dyDescent="0.25">
      <c r="A99" s="33"/>
      <c r="B99" s="25"/>
      <c r="C99" s="30">
        <v>54503</v>
      </c>
      <c r="D99" s="2" t="s">
        <v>53</v>
      </c>
      <c r="E99" s="4">
        <v>4000</v>
      </c>
      <c r="F99" s="4">
        <f t="shared" ref="F99:F101" si="12">+G99-E99</f>
        <v>0</v>
      </c>
      <c r="G99" s="4">
        <v>4000</v>
      </c>
    </row>
    <row r="100" spans="1:7" x14ac:dyDescent="0.25">
      <c r="A100" s="33"/>
      <c r="B100" s="25"/>
      <c r="C100" s="30">
        <v>54504</v>
      </c>
      <c r="D100" s="2" t="s">
        <v>52</v>
      </c>
      <c r="E100" s="4">
        <v>18000</v>
      </c>
      <c r="F100" s="4">
        <f t="shared" si="12"/>
        <v>0</v>
      </c>
      <c r="G100" s="4">
        <v>18000</v>
      </c>
    </row>
    <row r="101" spans="1:7" x14ac:dyDescent="0.25">
      <c r="A101" s="33"/>
      <c r="B101" s="25"/>
      <c r="C101" s="30">
        <v>54599</v>
      </c>
      <c r="D101" s="2" t="s">
        <v>51</v>
      </c>
      <c r="E101" s="4">
        <v>11000</v>
      </c>
      <c r="F101" s="4">
        <f t="shared" si="12"/>
        <v>0</v>
      </c>
      <c r="G101" s="4">
        <v>11000</v>
      </c>
    </row>
    <row r="102" spans="1:7" x14ac:dyDescent="0.25">
      <c r="A102" s="33"/>
      <c r="B102" s="25"/>
      <c r="C102" s="30"/>
      <c r="D102" s="2"/>
      <c r="E102" s="2"/>
      <c r="F102" s="2"/>
      <c r="G102" s="2"/>
    </row>
    <row r="103" spans="1:7" x14ac:dyDescent="0.25">
      <c r="A103" s="33">
        <v>55</v>
      </c>
      <c r="B103" s="25"/>
      <c r="C103" s="30"/>
      <c r="D103" s="1" t="s">
        <v>93</v>
      </c>
      <c r="E103" s="3">
        <f>E104+E107+E112</f>
        <v>16035</v>
      </c>
      <c r="F103" s="3">
        <f>F104+F107+F112</f>
        <v>0</v>
      </c>
      <c r="G103" s="3">
        <f>G104+G107+G112</f>
        <v>16035</v>
      </c>
    </row>
    <row r="104" spans="1:7" x14ac:dyDescent="0.25">
      <c r="A104" s="33"/>
      <c r="B104" s="25">
        <v>555</v>
      </c>
      <c r="C104" s="30"/>
      <c r="D104" s="1" t="s">
        <v>94</v>
      </c>
      <c r="E104" s="3">
        <f>E105</f>
        <v>1280</v>
      </c>
      <c r="F104" s="4">
        <f t="shared" ref="F104:F105" si="13">+G104-E104</f>
        <v>0</v>
      </c>
      <c r="G104" s="3">
        <f>G105</f>
        <v>1280</v>
      </c>
    </row>
    <row r="105" spans="1:7" x14ac:dyDescent="0.25">
      <c r="A105" s="33"/>
      <c r="B105" s="25"/>
      <c r="C105" s="30">
        <v>55599</v>
      </c>
      <c r="D105" s="2" t="s">
        <v>95</v>
      </c>
      <c r="E105" s="4">
        <v>1280</v>
      </c>
      <c r="F105" s="4">
        <f t="shared" si="13"/>
        <v>0</v>
      </c>
      <c r="G105" s="4">
        <v>1280</v>
      </c>
    </row>
    <row r="106" spans="1:7" x14ac:dyDescent="0.25">
      <c r="A106" s="33"/>
      <c r="B106" s="25"/>
      <c r="C106" s="30"/>
      <c r="D106" s="2"/>
      <c r="E106" s="2"/>
      <c r="F106" s="2"/>
      <c r="G106" s="2"/>
    </row>
    <row r="107" spans="1:7" x14ac:dyDescent="0.25">
      <c r="A107" s="33"/>
      <c r="B107" s="25">
        <v>556</v>
      </c>
      <c r="C107" s="30"/>
      <c r="D107" s="1" t="s">
        <v>96</v>
      </c>
      <c r="E107" s="3">
        <f>SUM(E108:E110)</f>
        <v>14255</v>
      </c>
      <c r="F107" s="3">
        <f>SUM(F108:F110)</f>
        <v>0</v>
      </c>
      <c r="G107" s="3">
        <f>SUM(G108:G110)</f>
        <v>14255</v>
      </c>
    </row>
    <row r="108" spans="1:7" x14ac:dyDescent="0.25">
      <c r="A108" s="33"/>
      <c r="B108" s="25"/>
      <c r="C108" s="30">
        <v>55601</v>
      </c>
      <c r="D108" s="2" t="s">
        <v>97</v>
      </c>
      <c r="E108" s="4">
        <v>2750</v>
      </c>
      <c r="F108" s="4">
        <f t="shared" ref="F108:F110" si="14">+G108-E108</f>
        <v>0</v>
      </c>
      <c r="G108" s="4">
        <v>2750</v>
      </c>
    </row>
    <row r="109" spans="1:7" x14ac:dyDescent="0.25">
      <c r="A109" s="33"/>
      <c r="B109" s="25"/>
      <c r="C109" s="30">
        <v>55602</v>
      </c>
      <c r="D109" s="2" t="s">
        <v>98</v>
      </c>
      <c r="E109" s="4">
        <v>10500</v>
      </c>
      <c r="F109" s="4">
        <f t="shared" si="14"/>
        <v>0</v>
      </c>
      <c r="G109" s="4">
        <v>10500</v>
      </c>
    </row>
    <row r="110" spans="1:7" x14ac:dyDescent="0.25">
      <c r="A110" s="33"/>
      <c r="B110" s="25"/>
      <c r="C110" s="30">
        <v>55603</v>
      </c>
      <c r="D110" s="2" t="s">
        <v>99</v>
      </c>
      <c r="E110" s="4">
        <v>1005</v>
      </c>
      <c r="F110" s="4">
        <f t="shared" si="14"/>
        <v>0</v>
      </c>
      <c r="G110" s="4">
        <v>1005</v>
      </c>
    </row>
    <row r="111" spans="1:7" x14ac:dyDescent="0.25">
      <c r="A111" s="33"/>
      <c r="B111" s="25"/>
      <c r="C111" s="30"/>
      <c r="D111" s="2"/>
      <c r="E111" s="2"/>
      <c r="F111" s="2"/>
      <c r="G111" s="2"/>
    </row>
    <row r="112" spans="1:7" x14ac:dyDescent="0.25">
      <c r="A112" s="33"/>
      <c r="B112" s="25">
        <v>557</v>
      </c>
      <c r="C112" s="30"/>
      <c r="D112" s="1" t="s">
        <v>100</v>
      </c>
      <c r="E112" s="3">
        <f>E113</f>
        <v>500</v>
      </c>
      <c r="F112" s="3">
        <f>F113</f>
        <v>0</v>
      </c>
      <c r="G112" s="3">
        <f>G113</f>
        <v>500</v>
      </c>
    </row>
    <row r="113" spans="1:7" x14ac:dyDescent="0.25">
      <c r="A113" s="33"/>
      <c r="B113" s="25"/>
      <c r="C113" s="30">
        <v>55799</v>
      </c>
      <c r="D113" s="2" t="s">
        <v>101</v>
      </c>
      <c r="E113" s="4">
        <v>500</v>
      </c>
      <c r="F113" s="4">
        <f>+G113-E113</f>
        <v>0</v>
      </c>
      <c r="G113" s="4">
        <v>500</v>
      </c>
    </row>
    <row r="114" spans="1:7" x14ac:dyDescent="0.25">
      <c r="A114" s="33"/>
      <c r="B114" s="25"/>
      <c r="C114" s="30"/>
      <c r="D114" s="2"/>
      <c r="E114" s="4"/>
      <c r="F114" s="4"/>
      <c r="G114" s="4"/>
    </row>
    <row r="115" spans="1:7" x14ac:dyDescent="0.25">
      <c r="A115" s="33">
        <v>56</v>
      </c>
      <c r="B115" s="25"/>
      <c r="C115" s="30"/>
      <c r="D115" s="1" t="s">
        <v>14</v>
      </c>
      <c r="E115" s="3">
        <f t="shared" ref="E115:G116" si="15">E116</f>
        <v>15000</v>
      </c>
      <c r="F115" s="3">
        <f t="shared" si="15"/>
        <v>0</v>
      </c>
      <c r="G115" s="3">
        <f t="shared" si="15"/>
        <v>15000</v>
      </c>
    </row>
    <row r="116" spans="1:7" x14ac:dyDescent="0.25">
      <c r="A116" s="33"/>
      <c r="B116" s="25">
        <v>563</v>
      </c>
      <c r="C116" s="30"/>
      <c r="D116" s="1" t="s">
        <v>102</v>
      </c>
      <c r="E116" s="3">
        <f t="shared" si="15"/>
        <v>15000</v>
      </c>
      <c r="F116" s="3">
        <f t="shared" si="15"/>
        <v>0</v>
      </c>
      <c r="G116" s="3">
        <f t="shared" si="15"/>
        <v>15000</v>
      </c>
    </row>
    <row r="117" spans="1:7" x14ac:dyDescent="0.25">
      <c r="A117" s="33"/>
      <c r="B117" s="25"/>
      <c r="C117" s="30">
        <v>56305</v>
      </c>
      <c r="D117" s="2" t="s">
        <v>103</v>
      </c>
      <c r="E117" s="6">
        <v>15000</v>
      </c>
      <c r="F117" s="4">
        <f>+G117-E117</f>
        <v>0</v>
      </c>
      <c r="G117" s="6">
        <v>15000</v>
      </c>
    </row>
    <row r="118" spans="1:7" x14ac:dyDescent="0.25">
      <c r="A118" s="33"/>
      <c r="B118" s="25"/>
      <c r="C118" s="30"/>
      <c r="D118" s="2"/>
      <c r="E118" s="2"/>
      <c r="F118" s="2"/>
      <c r="G118" s="2"/>
    </row>
    <row r="119" spans="1:7" x14ac:dyDescent="0.25">
      <c r="A119" s="33">
        <v>61</v>
      </c>
      <c r="B119" s="25"/>
      <c r="C119" s="30"/>
      <c r="D119" s="1" t="s">
        <v>104</v>
      </c>
      <c r="E119" s="3">
        <f>E120+E125</f>
        <v>344490</v>
      </c>
      <c r="F119" s="3">
        <f>F120+F125</f>
        <v>0</v>
      </c>
      <c r="G119" s="3">
        <f>G120+G125</f>
        <v>344490</v>
      </c>
    </row>
    <row r="120" spans="1:7" x14ac:dyDescent="0.25">
      <c r="A120" s="33"/>
      <c r="B120" s="25">
        <v>611</v>
      </c>
      <c r="C120" s="30"/>
      <c r="D120" s="1" t="s">
        <v>105</v>
      </c>
      <c r="E120" s="3">
        <f>SUM(E121:E123)</f>
        <v>270840</v>
      </c>
      <c r="F120" s="3">
        <f>SUM(F121:F123)</f>
        <v>0</v>
      </c>
      <c r="G120" s="3">
        <f>SUM(G121:G123)</f>
        <v>270840</v>
      </c>
    </row>
    <row r="121" spans="1:7" x14ac:dyDescent="0.25">
      <c r="A121" s="33"/>
      <c r="B121" s="25"/>
      <c r="C121" s="30">
        <v>61101</v>
      </c>
      <c r="D121" s="2" t="s">
        <v>106</v>
      </c>
      <c r="E121" s="4">
        <v>11485</v>
      </c>
      <c r="F121" s="4">
        <f t="shared" ref="F121:F123" si="16">+G121-E121</f>
        <v>0</v>
      </c>
      <c r="G121" s="4">
        <v>11485</v>
      </c>
    </row>
    <row r="122" spans="1:7" x14ac:dyDescent="0.25">
      <c r="A122" s="33"/>
      <c r="B122" s="25"/>
      <c r="C122" s="30">
        <v>61102</v>
      </c>
      <c r="D122" s="2" t="s">
        <v>107</v>
      </c>
      <c r="E122" s="4">
        <v>595</v>
      </c>
      <c r="F122" s="4">
        <f t="shared" si="16"/>
        <v>0</v>
      </c>
      <c r="G122" s="4">
        <v>595</v>
      </c>
    </row>
    <row r="123" spans="1:7" x14ac:dyDescent="0.25">
      <c r="A123" s="33"/>
      <c r="B123" s="25"/>
      <c r="C123" s="30">
        <v>61104</v>
      </c>
      <c r="D123" s="2" t="s">
        <v>108</v>
      </c>
      <c r="E123" s="4">
        <v>258760</v>
      </c>
      <c r="F123" s="4">
        <f t="shared" si="16"/>
        <v>0</v>
      </c>
      <c r="G123" s="4">
        <v>258760</v>
      </c>
    </row>
    <row r="124" spans="1:7" x14ac:dyDescent="0.25">
      <c r="A124" s="33"/>
      <c r="B124" s="25"/>
      <c r="C124" s="30"/>
      <c r="D124" s="2"/>
      <c r="E124" s="2"/>
      <c r="F124" s="4"/>
      <c r="G124" s="2"/>
    </row>
    <row r="125" spans="1:7" x14ac:dyDescent="0.25">
      <c r="A125" s="33"/>
      <c r="B125" s="25">
        <v>614</v>
      </c>
      <c r="C125" s="30"/>
      <c r="D125" s="1" t="s">
        <v>109</v>
      </c>
      <c r="E125" s="3">
        <f>E126</f>
        <v>73650</v>
      </c>
      <c r="F125" s="3">
        <f>F126</f>
        <v>0</v>
      </c>
      <c r="G125" s="3">
        <f>G126</f>
        <v>73650</v>
      </c>
    </row>
    <row r="126" spans="1:7" x14ac:dyDescent="0.25">
      <c r="A126" s="33"/>
      <c r="B126" s="25"/>
      <c r="C126" s="30">
        <v>61403</v>
      </c>
      <c r="D126" s="2" t="s">
        <v>110</v>
      </c>
      <c r="E126" s="4">
        <v>73650</v>
      </c>
      <c r="F126" s="4">
        <f>+G126-E126</f>
        <v>0</v>
      </c>
      <c r="G126" s="4">
        <v>73650</v>
      </c>
    </row>
    <row r="127" spans="1:7" x14ac:dyDescent="0.25">
      <c r="A127" s="33"/>
      <c r="B127" s="25"/>
      <c r="C127" s="30"/>
      <c r="D127" s="2"/>
      <c r="E127" s="2"/>
      <c r="F127" s="2"/>
      <c r="G127" s="2"/>
    </row>
    <row r="128" spans="1:7" x14ac:dyDescent="0.25">
      <c r="A128" s="33"/>
      <c r="B128" s="25"/>
      <c r="C128" s="30"/>
      <c r="D128" s="1" t="s">
        <v>20</v>
      </c>
      <c r="E128" s="3">
        <f>E119+E115+E103+E55+E45+E9</f>
        <v>197031430</v>
      </c>
      <c r="F128" s="3">
        <f>F119+F115+F103+F55+F45+F9</f>
        <v>0</v>
      </c>
      <c r="G128" s="3">
        <f>G119+G115+G103+G55+G45+G9</f>
        <v>197031430</v>
      </c>
    </row>
  </sheetData>
  <mergeCells count="6">
    <mergeCell ref="A8:C8"/>
    <mergeCell ref="A1:E1"/>
    <mergeCell ref="A2:E2"/>
    <mergeCell ref="A3:E3"/>
    <mergeCell ref="A4:E4"/>
    <mergeCell ref="A5:E5"/>
  </mergeCells>
  <printOptions horizontalCentered="1"/>
  <pageMargins left="0.15748031496062992" right="0.17" top="0.74803149606299213" bottom="0.74803149606299213" header="0.31496062992125984" footer="0.31496062992125984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EGRESOS  ENE-ABRIL</vt:lpstr>
      <vt:lpstr>INGRESOS</vt:lpstr>
      <vt:lpstr>EGRESOS</vt:lpstr>
      <vt:lpstr>Hoja2</vt:lpstr>
      <vt:lpstr>Hoja3</vt:lpstr>
      <vt:lpstr>INGRESOS!Área_de_impresión</vt:lpstr>
      <vt:lpstr>EGRESOS!Títulos_a_imprimir</vt:lpstr>
      <vt:lpstr>'EGRESOS  ENE-ABRIL'!Títulos_a_imprimir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ISSEGARCIA</dc:creator>
  <cp:lastModifiedBy>mauricio.valladares</cp:lastModifiedBy>
  <cp:lastPrinted>2019-05-07T21:43:36Z</cp:lastPrinted>
  <dcterms:created xsi:type="dcterms:W3CDTF">2016-01-12T16:49:23Z</dcterms:created>
  <dcterms:modified xsi:type="dcterms:W3CDTF">2019-05-14T15:49:10Z</dcterms:modified>
</cp:coreProperties>
</file>