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 Solicitudes de Información Públias\Noviembre\"/>
    </mc:Choice>
  </mc:AlternateContent>
  <bookViews>
    <workbookView xWindow="0" yWindow="0" windowWidth="24000" windowHeight="9735" activeTab="1"/>
  </bookViews>
  <sheets>
    <sheet name="Cobertura" sheetId="1" r:id="rId1"/>
    <sheet name="Domestica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AC9" i="3"/>
  <c r="AC10" i="3"/>
  <c r="AC11" i="3"/>
  <c r="AC12" i="3"/>
  <c r="AC13" i="3"/>
  <c r="AC14" i="3"/>
  <c r="AC15" i="3"/>
  <c r="AC16" i="3"/>
  <c r="AC8" i="3"/>
  <c r="Z9" i="3"/>
  <c r="Z10" i="3"/>
  <c r="Z11" i="3"/>
  <c r="Z12" i="3"/>
  <c r="Z13" i="3"/>
  <c r="Z14" i="3"/>
  <c r="Z15" i="3"/>
  <c r="Z16" i="3"/>
  <c r="Z8" i="3"/>
  <c r="AB18" i="3"/>
  <c r="AA18" i="3"/>
  <c r="AC18" i="3" l="1"/>
  <c r="W9" i="3" l="1"/>
  <c r="W10" i="3"/>
  <c r="W11" i="3"/>
  <c r="W12" i="3"/>
  <c r="W13" i="3"/>
  <c r="W14" i="3"/>
  <c r="W15" i="3"/>
  <c r="W16" i="3"/>
  <c r="W8" i="3"/>
  <c r="Y18" i="3"/>
  <c r="X18" i="3"/>
  <c r="V18" i="3"/>
  <c r="U18" i="3"/>
  <c r="S18" i="3"/>
  <c r="R18" i="3"/>
  <c r="P18" i="3"/>
  <c r="O18" i="3"/>
  <c r="M18" i="3"/>
  <c r="L18" i="3"/>
  <c r="J18" i="3"/>
  <c r="I18" i="3"/>
  <c r="G18" i="3"/>
  <c r="F18" i="3"/>
  <c r="D18" i="3"/>
  <c r="C18" i="3"/>
  <c r="T16" i="3"/>
  <c r="Q16" i="3"/>
  <c r="N16" i="3"/>
  <c r="K16" i="3"/>
  <c r="H16" i="3"/>
  <c r="E16" i="3"/>
  <c r="T15" i="3"/>
  <c r="Q15" i="3"/>
  <c r="N15" i="3"/>
  <c r="K15" i="3"/>
  <c r="H15" i="3"/>
  <c r="E15" i="3"/>
  <c r="T14" i="3"/>
  <c r="Q14" i="3"/>
  <c r="N14" i="3"/>
  <c r="K14" i="3"/>
  <c r="H14" i="3"/>
  <c r="E14" i="3"/>
  <c r="T13" i="3"/>
  <c r="Q13" i="3"/>
  <c r="N13" i="3"/>
  <c r="K13" i="3"/>
  <c r="H13" i="3"/>
  <c r="E13" i="3"/>
  <c r="T12" i="3"/>
  <c r="Q12" i="3"/>
  <c r="N12" i="3"/>
  <c r="K12" i="3"/>
  <c r="H12" i="3"/>
  <c r="E12" i="3"/>
  <c r="T11" i="3"/>
  <c r="Q11" i="3"/>
  <c r="N11" i="3"/>
  <c r="K11" i="3"/>
  <c r="H11" i="3"/>
  <c r="E11" i="3"/>
  <c r="T10" i="3"/>
  <c r="Q10" i="3"/>
  <c r="N10" i="3"/>
  <c r="K10" i="3"/>
  <c r="H10" i="3"/>
  <c r="E10" i="3"/>
  <c r="T9" i="3"/>
  <c r="Q9" i="3"/>
  <c r="N9" i="3"/>
  <c r="K9" i="3"/>
  <c r="H9" i="3"/>
  <c r="E9" i="3"/>
  <c r="T8" i="3"/>
  <c r="Q8" i="3"/>
  <c r="N8" i="3"/>
  <c r="K8" i="3"/>
  <c r="H8" i="3"/>
  <c r="E8" i="3"/>
  <c r="Z18" i="3" l="1"/>
  <c r="W18" i="3"/>
  <c r="N18" i="3"/>
  <c r="E18" i="3"/>
  <c r="Q18" i="3"/>
  <c r="H18" i="3"/>
  <c r="T18" i="3"/>
  <c r="K18" i="3"/>
  <c r="G11" i="1"/>
  <c r="G10" i="1"/>
  <c r="G9" i="1"/>
  <c r="G8" i="1"/>
  <c r="F11" i="1"/>
  <c r="E6" i="1" l="1"/>
  <c r="F10" i="1"/>
  <c r="F8" i="1"/>
  <c r="F9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18" i="1"/>
  <c r="F32" i="1"/>
  <c r="F31" i="1"/>
  <c r="F29" i="1"/>
  <c r="F20" i="1"/>
  <c r="F21" i="1"/>
  <c r="F22" i="1"/>
  <c r="F23" i="1"/>
  <c r="F24" i="1"/>
  <c r="F25" i="1"/>
  <c r="F26" i="1"/>
  <c r="F27" i="1"/>
  <c r="F28" i="1"/>
  <c r="F19" i="1"/>
  <c r="F18" i="1"/>
  <c r="D30" i="1"/>
  <c r="D33" i="1" s="1"/>
  <c r="E30" i="1"/>
  <c r="E33" i="1" s="1"/>
  <c r="D7" i="1"/>
  <c r="G7" i="1" s="1"/>
  <c r="F7" i="1" l="1"/>
  <c r="D34" i="1"/>
  <c r="D6" i="1"/>
  <c r="D12" i="1" s="1"/>
  <c r="F6" i="1"/>
  <c r="E12" i="1"/>
  <c r="E34" i="1"/>
  <c r="G34" i="1" s="1"/>
  <c r="F30" i="1"/>
  <c r="G33" i="1"/>
  <c r="F33" i="1"/>
  <c r="G30" i="1"/>
  <c r="F34" i="1" l="1"/>
  <c r="G6" i="1"/>
  <c r="G12" i="1"/>
  <c r="F12" i="1"/>
</calcChain>
</file>

<file path=xl/sharedStrings.xml><?xml version="1.0" encoding="utf-8"?>
<sst xmlns="http://schemas.openxmlformats.org/spreadsheetml/2006/main" count="91" uniqueCount="62">
  <si>
    <t>A</t>
  </si>
  <si>
    <t>Total Cotizantes Activos( B1+B2)</t>
  </si>
  <si>
    <t xml:space="preserve"> B.1 Sector Privado</t>
  </si>
  <si>
    <t xml:space="preserve"> B.2 Sector Público</t>
  </si>
  <si>
    <t>B</t>
  </si>
  <si>
    <t>Pensionados</t>
  </si>
  <si>
    <t>C</t>
  </si>
  <si>
    <t>D</t>
  </si>
  <si>
    <t>Beneficiarios</t>
  </si>
  <si>
    <t>Variación Absoluta</t>
  </si>
  <si>
    <t>Variación %</t>
  </si>
  <si>
    <t>Población Asegurada( A+D)</t>
  </si>
  <si>
    <t>Total Cotizantes (B+C)</t>
  </si>
  <si>
    <t>Agricultura,caza,silvicultura y pesca</t>
  </si>
  <si>
    <t>Construcción</t>
  </si>
  <si>
    <t>Servicios</t>
  </si>
  <si>
    <t>Salex</t>
  </si>
  <si>
    <t>Industrias manufactureras, explotación de minas y canteras y otras actividades Industriales</t>
  </si>
  <si>
    <t>Actividad Económica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</si>
  <si>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</si>
  <si>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</si>
  <si>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</si>
  <si>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</si>
  <si>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 doméstico</t>
  </si>
  <si>
    <t>Trabajador independiente</t>
  </si>
  <si>
    <t>Comercio, restaurantes y hoteles, transporte, almacen., activ de alojamiento y servicios de comida</t>
  </si>
  <si>
    <t>A. Sector Privado</t>
  </si>
  <si>
    <t>B. Sector Público</t>
  </si>
  <si>
    <t>C. Pensionados</t>
  </si>
  <si>
    <t>Total Trabajadores Cotizantes (A+B)</t>
  </si>
  <si>
    <t>Total Cotizanes (A+B+C)</t>
  </si>
  <si>
    <t>Categoría de Asegurado</t>
  </si>
  <si>
    <t>Hombres</t>
  </si>
  <si>
    <t>Mujeres</t>
  </si>
  <si>
    <t>Total</t>
  </si>
  <si>
    <t>19-24</t>
  </si>
  <si>
    <t>25-29</t>
  </si>
  <si>
    <t>30-34</t>
  </si>
  <si>
    <t>35-39</t>
  </si>
  <si>
    <t>40-44</t>
  </si>
  <si>
    <t>45-49</t>
  </si>
  <si>
    <t>50-54</t>
  </si>
  <si>
    <t>55-59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</si>
  <si>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</si>
  <si>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</si>
  <si>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</si>
  <si>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</si>
  <si>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</si>
  <si>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</si>
  <si>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</si>
  <si>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</si>
  <si>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Rango de</t>
  </si>
  <si>
    <t>Edades</t>
  </si>
  <si>
    <t>Septiembre</t>
  </si>
  <si>
    <t>Instituto Salvadoreño del Seguro Social</t>
  </si>
  <si>
    <t>Departamento de Actuariado y Estadística</t>
  </si>
  <si>
    <t>Fuente: Planilla Mensual de Cotizaciones</t>
  </si>
  <si>
    <t>60 y más</t>
  </si>
  <si>
    <t xml:space="preserve">Instituto Salvadoreño del Seguro Social </t>
  </si>
  <si>
    <t>Cobertura del Régimen de Salud del ISSS.</t>
  </si>
  <si>
    <t>Número de Trabajadores Cotizantes al Régimen de Salud del ISSS, según Actividad Económica</t>
  </si>
  <si>
    <t>Trabajadores del Servicio Doméstico Cotizantes al Régimen de Salud del ISSS, según sexo y 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</si>
</sst>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 "/>
    <numFmt numFmtId="165" formatCode="#,##0\ 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0" fontId="0" fillId="0" borderId="1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0" borderId="10" xfId="0" applyFont="1" applyBorder="1"/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/>
    <xf numFmtId="0" fontId="1" fillId="2" borderId="11" xfId="0" applyFont="1" applyFill="1" applyBorder="1"/>
    <xf numFmtId="0" fontId="1" fillId="0" borderId="11" xfId="0" applyFont="1" applyFill="1" applyBorder="1"/>
    <xf numFmtId="0" fontId="1" fillId="2" borderId="12" xfId="0" applyFont="1" applyFill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164" fontId="0" fillId="0" borderId="0" xfId="0" applyNumberFormat="1"/>
    <xf numFmtId="10" fontId="0" fillId="0" borderId="10" xfId="0" applyNumberFormat="1" applyBorder="1"/>
    <xf numFmtId="10" fontId="0" fillId="0" borderId="11" xfId="0" applyNumberFormat="1" applyBorder="1"/>
    <xf numFmtId="10" fontId="0" fillId="2" borderId="11" xfId="0" applyNumberFormat="1" applyFill="1" applyBorder="1"/>
    <xf numFmtId="10" fontId="0" fillId="2" borderId="12" xfId="0" applyNumberFormat="1" applyFill="1" applyBorder="1"/>
    <xf numFmtId="164" fontId="0" fillId="2" borderId="10" xfId="0" applyNumberFormat="1" applyFill="1" applyBorder="1"/>
    <xf numFmtId="1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7" fontId="0" fillId="3" borderId="9" xfId="0" applyNumberFormat="1" applyFill="1" applyBorder="1" applyAlignment="1">
      <alignment horizontal="center" vertical="center"/>
    </xf>
    <xf numFmtId="3" fontId="0" fillId="2" borderId="11" xfId="0" applyNumberFormat="1" applyFill="1" applyBorder="1"/>
    <xf numFmtId="3" fontId="0" fillId="2" borderId="12" xfId="0" applyNumberFormat="1" applyFill="1" applyBorder="1"/>
    <xf numFmtId="10" fontId="0" fillId="2" borderId="10" xfId="0" applyNumberFormat="1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  <xf numFmtId="165" fontId="0" fillId="0" borderId="10" xfId="0" applyNumberFormat="1" applyFill="1" applyBorder="1"/>
    <xf numFmtId="0" fontId="0" fillId="0" borderId="11" xfId="0" applyFill="1" applyBorder="1" applyAlignment="1">
      <alignment horizontal="center"/>
    </xf>
    <xf numFmtId="165" fontId="0" fillId="0" borderId="11" xfId="0" applyNumberFormat="1" applyFill="1" applyBorder="1"/>
    <xf numFmtId="165" fontId="0" fillId="0" borderId="12" xfId="0" applyNumberFormat="1" applyFill="1" applyBorder="1"/>
    <xf numFmtId="0" fontId="0" fillId="0" borderId="1" xfId="0" applyFill="1" applyBorder="1"/>
    <xf numFmtId="165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4" xfId="0" applyFont="1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="130" zoomScaleNormal="130" workbookViewId="0">
      <selection activeCell="A38" sqref="A38:XFD53"/>
    </sheetView>
  </sheetViews>
  <sheetFormatPr baseColWidth="10" defaultRowHeight="15" x14ac:dyDescent="0.25"/>
  <cols>
    <col min="1" max="1" width="3.7109375" customWidth="1"/>
    <col min="2" max="2" width="3.28515625" customWidth="1"/>
    <col min="3" max="3" width="32.5703125" customWidth="1"/>
    <col min="4" max="4" width="11.7109375" customWidth="1"/>
    <col min="5" max="5" width="13.85546875" bestFit="1" customWidth="1"/>
    <col min="7" max="7" width="9.7109375" customWidth="1"/>
  </cols>
  <sheetData>
    <row r="1" spans="2:7" x14ac:dyDescent="0.25">
      <c r="B1" s="49" t="s">
        <v>58</v>
      </c>
      <c r="C1" s="49"/>
      <c r="D1" s="49"/>
      <c r="E1" s="49"/>
      <c r="F1" s="49"/>
      <c r="G1" s="49"/>
    </row>
    <row r="2" spans="2:7" x14ac:dyDescent="0.25">
      <c r="B2" s="49" t="s">
        <v>55</v>
      </c>
      <c r="C2" s="49"/>
      <c r="D2" s="49"/>
      <c r="E2" s="49"/>
      <c r="F2" s="49"/>
      <c r="G2" s="49"/>
    </row>
    <row r="3" spans="2:7" x14ac:dyDescent="0.25">
      <c r="B3" s="49" t="s">
        <v>59</v>
      </c>
      <c r="C3" s="49"/>
      <c r="D3" s="49"/>
      <c r="E3" s="49"/>
      <c r="F3" s="49"/>
      <c r="G3" s="49"/>
    </row>
    <row r="5" spans="2:7" ht="30" x14ac:dyDescent="0.25">
      <c r="B5" s="47" t="s">
        <v>31</v>
      </c>
      <c r="C5" s="48"/>
      <c r="D5" s="27">
        <v>42856</v>
      </c>
      <c r="E5" s="27">
        <v>43344</v>
      </c>
      <c r="F5" s="28" t="s">
        <v>9</v>
      </c>
      <c r="G5" s="29" t="s">
        <v>10</v>
      </c>
    </row>
    <row r="6" spans="2:7" x14ac:dyDescent="0.25">
      <c r="B6" s="5" t="s">
        <v>0</v>
      </c>
      <c r="C6" s="6" t="s">
        <v>12</v>
      </c>
      <c r="D6" s="26">
        <f>+D7+D10</f>
        <v>986084</v>
      </c>
      <c r="E6" s="26">
        <f>+E7+E10</f>
        <v>1003654</v>
      </c>
      <c r="F6" s="26">
        <f>+E6-D6</f>
        <v>17570</v>
      </c>
      <c r="G6" s="33">
        <f t="shared" ref="G6:G12" si="0">IF(D6&gt;0,(E6-D6)/D6,0)</f>
        <v>1.7817954657006908E-2</v>
      </c>
    </row>
    <row r="7" spans="2:7" x14ac:dyDescent="0.25">
      <c r="B7" s="1" t="s">
        <v>4</v>
      </c>
      <c r="C7" s="2" t="s">
        <v>1</v>
      </c>
      <c r="D7" s="18">
        <f>+D8+D9</f>
        <v>823964</v>
      </c>
      <c r="E7" s="18">
        <f>+E8+E9</f>
        <v>834727</v>
      </c>
      <c r="F7" s="18">
        <f t="shared" ref="F7:F9" si="1">+E7-D7</f>
        <v>10763</v>
      </c>
      <c r="G7" s="23">
        <f t="shared" si="0"/>
        <v>1.3062463894053624E-2</v>
      </c>
    </row>
    <row r="8" spans="2:7" x14ac:dyDescent="0.25">
      <c r="B8" s="1"/>
      <c r="C8" s="3" t="s">
        <v>2</v>
      </c>
      <c r="D8" s="18">
        <v>657189</v>
      </c>
      <c r="E8" s="18">
        <v>667806</v>
      </c>
      <c r="F8" s="18">
        <f t="shared" si="1"/>
        <v>10617</v>
      </c>
      <c r="G8" s="23">
        <f t="shared" si="0"/>
        <v>1.6155169973934441E-2</v>
      </c>
    </row>
    <row r="9" spans="2:7" x14ac:dyDescent="0.25">
      <c r="B9" s="1"/>
      <c r="C9" s="3" t="s">
        <v>3</v>
      </c>
      <c r="D9" s="18">
        <v>166775</v>
      </c>
      <c r="E9" s="18">
        <v>166921</v>
      </c>
      <c r="F9" s="18">
        <f t="shared" si="1"/>
        <v>146</v>
      </c>
      <c r="G9" s="23">
        <f t="shared" si="0"/>
        <v>8.7543096986958478E-4</v>
      </c>
    </row>
    <row r="10" spans="2:7" x14ac:dyDescent="0.25">
      <c r="B10" s="1" t="s">
        <v>6</v>
      </c>
      <c r="C10" s="2" t="s">
        <v>5</v>
      </c>
      <c r="D10" s="18">
        <v>162120</v>
      </c>
      <c r="E10" s="18">
        <v>168927</v>
      </c>
      <c r="F10" s="18">
        <f t="shared" ref="F10:F12" si="2">+E10-D10</f>
        <v>6807</v>
      </c>
      <c r="G10" s="23">
        <f t="shared" si="0"/>
        <v>4.1987416728349373E-2</v>
      </c>
    </row>
    <row r="11" spans="2:7" x14ac:dyDescent="0.25">
      <c r="B11" s="7" t="s">
        <v>7</v>
      </c>
      <c r="C11" s="8" t="s">
        <v>8</v>
      </c>
      <c r="D11" s="31">
        <v>723588</v>
      </c>
      <c r="E11" s="31">
        <v>736481</v>
      </c>
      <c r="F11" s="31">
        <f t="shared" si="2"/>
        <v>12893</v>
      </c>
      <c r="G11" s="24">
        <f t="shared" si="0"/>
        <v>1.7818150660320515E-2</v>
      </c>
    </row>
    <row r="12" spans="2:7" x14ac:dyDescent="0.25">
      <c r="B12" s="9" t="s">
        <v>11</v>
      </c>
      <c r="C12" s="10"/>
      <c r="D12" s="32">
        <f>+D6+D11</f>
        <v>1709672</v>
      </c>
      <c r="E12" s="32">
        <f>+E6+E11</f>
        <v>1740135</v>
      </c>
      <c r="F12" s="32">
        <f t="shared" si="2"/>
        <v>30463</v>
      </c>
      <c r="G12" s="25">
        <f t="shared" si="0"/>
        <v>1.7818037611892809E-2</v>
      </c>
    </row>
    <row r="15" spans="2:7" x14ac:dyDescent="0.25">
      <c r="C15" s="49" t="s">
        <v>60</v>
      </c>
      <c r="D15" s="49"/>
      <c r="E15" s="49"/>
      <c r="F15" s="49"/>
      <c r="G15" s="49"/>
    </row>
    <row r="17" spans="3:9" ht="30" x14ac:dyDescent="0.25">
      <c r="C17" s="27" t="s">
        <v>18</v>
      </c>
      <c r="D17" s="30">
        <v>42856</v>
      </c>
      <c r="E17" s="27">
        <v>43344</v>
      </c>
      <c r="F17" s="28" t="s">
        <v>9</v>
      </c>
      <c r="G17" s="29" t="s">
        <v>10</v>
      </c>
    </row>
    <row r="18" spans="3:9" ht="18" customHeight="1" x14ac:dyDescent="0.25">
      <c r="C18" s="11" t="s">
        <v>13</v>
      </c>
      <c r="D18" s="18">
        <v>13037</v>
      </c>
      <c r="E18" s="17">
        <v>12780</v>
      </c>
      <c r="F18" s="17">
        <f>+E18-D18</f>
        <v>-257</v>
      </c>
      <c r="G18" s="22">
        <f>IF(D18&gt;0,(E18-D18)/D18,0)</f>
        <v>-1.971312418501189E-2</v>
      </c>
      <c r="I18" s="21"/>
    </row>
    <row r="19" spans="3:9" ht="38.25" x14ac:dyDescent="0.25">
      <c r="C19" s="12" t="s">
        <v>17</v>
      </c>
      <c r="D19" s="18">
        <v>188381</v>
      </c>
      <c r="E19" s="18">
        <v>191006</v>
      </c>
      <c r="F19" s="18">
        <f>+E19-D19</f>
        <v>2625</v>
      </c>
      <c r="G19" s="23">
        <f t="shared" ref="G19:G34" si="3">IF(D19&gt;0,(E19-D19)/D19,0)</f>
        <v>1.3934526305731471E-2</v>
      </c>
    </row>
    <row r="20" spans="3:9" x14ac:dyDescent="0.25">
      <c r="C20" s="13" t="s">
        <v>14</v>
      </c>
      <c r="D20" s="18">
        <v>23250</v>
      </c>
      <c r="E20" s="18">
        <v>23280</v>
      </c>
      <c r="F20" s="18">
        <f t="shared" ref="F20:F28" si="4">+E20-D20</f>
        <v>30</v>
      </c>
      <c r="G20" s="23">
        <f t="shared" si="3"/>
        <v>1.2903225806451613E-3</v>
      </c>
    </row>
    <row r="21" spans="3:9" ht="38.25" x14ac:dyDescent="0.25">
      <c r="C21" s="12" t="s">
        <v>25</v>
      </c>
      <c r="D21" s="18">
        <v>190600</v>
      </c>
      <c r="E21" s="18">
        <v>192564</v>
      </c>
      <c r="F21" s="18">
        <f t="shared" si="4"/>
        <v>1964</v>
      </c>
      <c r="G21" s="23">
        <f t="shared" si="3"/>
        <v>1.0304302203567681E-2</v>
      </c>
    </row>
    <row r="22" spans="3:9" ht="18" customHeight="1" x14ac:dyDescent="0.25">
      <c r="C22" s="13" t="s">
        <v>19</v>
      </c>
      <c r="D22" s="18">
        <v>21971</v>
      </c>
      <c r="E22" s="18">
        <v>17618</v>
      </c>
      <c r="F22" s="18">
        <f t="shared" si="4"/>
        <v>-4353</v>
      </c>
      <c r="G22" s="23">
        <f t="shared" si="3"/>
        <v>-0.19812480087387921</v>
      </c>
    </row>
    <row r="23" spans="3:9" ht="18" customHeight="1" x14ac:dyDescent="0.25">
      <c r="C23" s="13" t="s">
        <v>20</v>
      </c>
      <c r="D23" s="18">
        <v>30205</v>
      </c>
      <c r="E23" s="18">
        <v>31334</v>
      </c>
      <c r="F23" s="18">
        <f t="shared" si="4"/>
        <v>1129</v>
      </c>
      <c r="G23" s="23">
        <f t="shared" si="3"/>
        <v>3.7377917563317334E-2</v>
      </c>
    </row>
    <row r="24" spans="3:9" ht="18" customHeight="1" x14ac:dyDescent="0.25">
      <c r="C24" s="13" t="s">
        <v>21</v>
      </c>
      <c r="D24" s="18">
        <v>5596</v>
      </c>
      <c r="E24" s="18">
        <v>6912</v>
      </c>
      <c r="F24" s="18">
        <f t="shared" si="4"/>
        <v>1316</v>
      </c>
      <c r="G24" s="23">
        <f t="shared" si="3"/>
        <v>0.23516797712651893</v>
      </c>
    </row>
    <row r="25" spans="3:9" ht="38.25" x14ac:dyDescent="0.25">
      <c r="C25" s="12" t="s">
        <v>22</v>
      </c>
      <c r="D25" s="18">
        <v>113839</v>
      </c>
      <c r="E25" s="18">
        <v>120552</v>
      </c>
      <c r="F25" s="18">
        <f t="shared" si="4"/>
        <v>6713</v>
      </c>
      <c r="G25" s="23">
        <f t="shared" si="3"/>
        <v>5.8969246040460652E-2</v>
      </c>
    </row>
    <row r="26" spans="3:9" ht="18" customHeight="1" x14ac:dyDescent="0.25">
      <c r="C26" s="13" t="s">
        <v>15</v>
      </c>
      <c r="D26" s="18">
        <v>68593</v>
      </c>
      <c r="E26" s="18">
        <v>68916</v>
      </c>
      <c r="F26" s="18">
        <f t="shared" si="4"/>
        <v>323</v>
      </c>
      <c r="G26" s="23">
        <f t="shared" si="3"/>
        <v>4.7089353140991061E-3</v>
      </c>
    </row>
    <row r="27" spans="3:9" ht="18" customHeight="1" x14ac:dyDescent="0.25">
      <c r="C27" s="13" t="s">
        <v>23</v>
      </c>
      <c r="D27" s="18">
        <v>1717</v>
      </c>
      <c r="E27" s="18">
        <v>1788</v>
      </c>
      <c r="F27" s="18">
        <f t="shared" si="4"/>
        <v>71</v>
      </c>
      <c r="G27" s="23">
        <f t="shared" si="3"/>
        <v>4.1351193942923706E-2</v>
      </c>
    </row>
    <row r="28" spans="3:9" ht="18" customHeight="1" x14ac:dyDescent="0.25">
      <c r="C28" s="13" t="s">
        <v>16</v>
      </c>
      <c r="D28" s="4">
        <v>0</v>
      </c>
      <c r="E28" s="18">
        <v>37</v>
      </c>
      <c r="F28" s="18">
        <f t="shared" si="4"/>
        <v>37</v>
      </c>
      <c r="G28" s="23">
        <f t="shared" si="3"/>
        <v>0</v>
      </c>
    </row>
    <row r="29" spans="3:9" ht="18" customHeight="1" x14ac:dyDescent="0.25">
      <c r="C29" s="13" t="s">
        <v>24</v>
      </c>
      <c r="D29" s="4">
        <v>0</v>
      </c>
      <c r="E29" s="18">
        <v>1019</v>
      </c>
      <c r="F29" s="18">
        <f>+E29-D29</f>
        <v>1019</v>
      </c>
      <c r="G29" s="23">
        <f t="shared" si="3"/>
        <v>0</v>
      </c>
    </row>
    <row r="30" spans="3:9" x14ac:dyDescent="0.25">
      <c r="C30" s="14" t="s">
        <v>26</v>
      </c>
      <c r="D30" s="19">
        <f>SUM(D18:D29)</f>
        <v>657189</v>
      </c>
      <c r="E30" s="19">
        <f>SUM(E18:E29)</f>
        <v>667806</v>
      </c>
      <c r="F30" s="19">
        <f>+E30-D30</f>
        <v>10617</v>
      </c>
      <c r="G30" s="24">
        <f t="shared" si="3"/>
        <v>1.6155169973934441E-2</v>
      </c>
    </row>
    <row r="31" spans="3:9" x14ac:dyDescent="0.25">
      <c r="C31" s="15" t="s">
        <v>27</v>
      </c>
      <c r="D31" s="18">
        <v>166775</v>
      </c>
      <c r="E31" s="18">
        <v>166921</v>
      </c>
      <c r="F31" s="18">
        <f t="shared" ref="F31:F32" si="5">+E31-D31</f>
        <v>146</v>
      </c>
      <c r="G31" s="23">
        <f t="shared" si="3"/>
        <v>8.7543096986958478E-4</v>
      </c>
    </row>
    <row r="32" spans="3:9" x14ac:dyDescent="0.25">
      <c r="C32" s="15" t="s">
        <v>28</v>
      </c>
      <c r="D32" s="18">
        <v>162120</v>
      </c>
      <c r="E32" s="18">
        <v>168927</v>
      </c>
      <c r="F32" s="18">
        <f t="shared" si="5"/>
        <v>6807</v>
      </c>
      <c r="G32" s="23">
        <f t="shared" si="3"/>
        <v>4.1987416728349373E-2</v>
      </c>
    </row>
    <row r="33" spans="3:7" x14ac:dyDescent="0.25">
      <c r="C33" s="14" t="s">
        <v>29</v>
      </c>
      <c r="D33" s="19">
        <f>+D30+D31</f>
        <v>823964</v>
      </c>
      <c r="E33" s="19">
        <f>+E30+E31</f>
        <v>834727</v>
      </c>
      <c r="F33" s="19">
        <f>+E33-D33</f>
        <v>10763</v>
      </c>
      <c r="G33" s="24">
        <f t="shared" si="3"/>
        <v>1.3062463894053624E-2</v>
      </c>
    </row>
    <row r="34" spans="3:7" x14ac:dyDescent="0.25">
      <c r="C34" s="16" t="s">
        <v>30</v>
      </c>
      <c r="D34" s="20">
        <f>+D30+D31+D32</f>
        <v>986084</v>
      </c>
      <c r="E34" s="20">
        <f>+E30+E31+E32</f>
        <v>1003654</v>
      </c>
      <c r="F34" s="20">
        <f>+E34-D34</f>
        <v>17570</v>
      </c>
      <c r="G34" s="25">
        <f t="shared" si="3"/>
        <v>1.7817954657006908E-2</v>
      </c>
    </row>
    <row r="35" spans="3:7" x14ac:dyDescent="0.25">
      <c r="C35" s="46" t="s">
        <v>56</v>
      </c>
    </row>
  </sheetData>
  <mergeCells count="5">
    <mergeCell ref="B5:C5"/>
    <mergeCell ref="B1:G1"/>
    <mergeCell ref="B2:G2"/>
    <mergeCell ref="B3:G3"/>
    <mergeCell ref="C15:G1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20"/>
  <sheetViews>
    <sheetView showGridLines="0" tabSelected="1" zoomScale="85" zoomScaleNormal="85" workbookViewId="0">
      <selection activeCell="D28" sqref="D28"/>
    </sheetView>
  </sheetViews>
  <sheetFormatPr baseColWidth="10" defaultRowHeight="15" x14ac:dyDescent="0.25"/>
  <cols>
    <col min="1" max="1" width="1.5703125" style="35" customWidth="1"/>
    <col min="2" max="2" width="9.85546875" style="35" customWidth="1"/>
    <col min="3" max="29" width="8.5703125" style="35" customWidth="1"/>
    <col min="30" max="16384" width="11.42578125" style="35"/>
  </cols>
  <sheetData>
    <row r="2" spans="2:29" x14ac:dyDescent="0.25">
      <c r="B2" s="53" t="s">
        <v>54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2:29" ht="15.75" x14ac:dyDescent="0.25">
      <c r="B3" s="54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2:29" ht="15.75" x14ac:dyDescent="0.25">
      <c r="B4" s="54" t="s">
        <v>61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6" spans="2:29" x14ac:dyDescent="0.25">
      <c r="B6" s="43" t="s">
        <v>51</v>
      </c>
      <c r="C6" s="50" t="s">
        <v>43</v>
      </c>
      <c r="D6" s="51"/>
      <c r="E6" s="52"/>
      <c r="F6" s="50" t="s">
        <v>44</v>
      </c>
      <c r="G6" s="51"/>
      <c r="H6" s="52"/>
      <c r="I6" s="50" t="s">
        <v>45</v>
      </c>
      <c r="J6" s="51"/>
      <c r="K6" s="52"/>
      <c r="L6" s="50" t="s">
        <v>46</v>
      </c>
      <c r="M6" s="51"/>
      <c r="N6" s="52"/>
      <c r="O6" s="50" t="s">
        <v>47</v>
      </c>
      <c r="P6" s="51"/>
      <c r="Q6" s="52"/>
      <c r="R6" s="50" t="s">
        <v>48</v>
      </c>
      <c r="S6" s="51"/>
      <c r="T6" s="52"/>
      <c r="U6" s="50" t="s">
        <v>49</v>
      </c>
      <c r="V6" s="51"/>
      <c r="W6" s="52"/>
      <c r="X6" s="50" t="s">
        <v>50</v>
      </c>
      <c r="Y6" s="51"/>
      <c r="Z6" s="52"/>
      <c r="AA6" s="50" t="s">
        <v>53</v>
      </c>
      <c r="AB6" s="51"/>
      <c r="AC6" s="52"/>
    </row>
    <row r="7" spans="2:29" x14ac:dyDescent="0.25">
      <c r="B7" s="44" t="s">
        <v>52</v>
      </c>
      <c r="C7" s="45" t="s">
        <v>32</v>
      </c>
      <c r="D7" s="45" t="s">
        <v>33</v>
      </c>
      <c r="E7" s="45" t="s">
        <v>34</v>
      </c>
      <c r="F7" s="45" t="s">
        <v>32</v>
      </c>
      <c r="G7" s="45" t="s">
        <v>33</v>
      </c>
      <c r="H7" s="45" t="s">
        <v>34</v>
      </c>
      <c r="I7" s="45" t="s">
        <v>32</v>
      </c>
      <c r="J7" s="45" t="s">
        <v>33</v>
      </c>
      <c r="K7" s="45" t="s">
        <v>34</v>
      </c>
      <c r="L7" s="45" t="s">
        <v>32</v>
      </c>
      <c r="M7" s="45" t="s">
        <v>33</v>
      </c>
      <c r="N7" s="45" t="s">
        <v>34</v>
      </c>
      <c r="O7" s="45" t="s">
        <v>32</v>
      </c>
      <c r="P7" s="45" t="s">
        <v>33</v>
      </c>
      <c r="Q7" s="45" t="s">
        <v>34</v>
      </c>
      <c r="R7" s="45" t="s">
        <v>32</v>
      </c>
      <c r="S7" s="45" t="s">
        <v>33</v>
      </c>
      <c r="T7" s="45" t="s">
        <v>34</v>
      </c>
      <c r="U7" s="45" t="s">
        <v>32</v>
      </c>
      <c r="V7" s="45" t="s">
        <v>33</v>
      </c>
      <c r="W7" s="45" t="s">
        <v>34</v>
      </c>
      <c r="X7" s="45" t="s">
        <v>32</v>
      </c>
      <c r="Y7" s="45" t="s">
        <v>33</v>
      </c>
      <c r="Z7" s="45" t="s">
        <v>34</v>
      </c>
      <c r="AA7" s="45" t="s">
        <v>32</v>
      </c>
      <c r="AB7" s="45" t="s">
        <v>33</v>
      </c>
      <c r="AC7" s="45" t="s">
        <v>34</v>
      </c>
    </row>
    <row r="8" spans="2:29" ht="21.95" customHeight="1" x14ac:dyDescent="0.25">
      <c r="B8" s="34" t="s">
        <v>35</v>
      </c>
      <c r="C8" s="36">
        <v>14</v>
      </c>
      <c r="D8" s="36">
        <v>56</v>
      </c>
      <c r="E8" s="36">
        <f>+C8+D8</f>
        <v>70</v>
      </c>
      <c r="F8" s="36">
        <v>12</v>
      </c>
      <c r="G8" s="36">
        <v>58</v>
      </c>
      <c r="H8" s="36">
        <f>+F8+G8</f>
        <v>70</v>
      </c>
      <c r="I8" s="36">
        <v>13</v>
      </c>
      <c r="J8" s="36">
        <v>57</v>
      </c>
      <c r="K8" s="36">
        <f>+I8+J8</f>
        <v>70</v>
      </c>
      <c r="L8" s="36">
        <v>14</v>
      </c>
      <c r="M8" s="36">
        <v>55</v>
      </c>
      <c r="N8" s="36">
        <f>+L8+M8</f>
        <v>69</v>
      </c>
      <c r="O8" s="36">
        <v>13</v>
      </c>
      <c r="P8" s="36">
        <v>55</v>
      </c>
      <c r="Q8" s="36">
        <f>+O8+P8</f>
        <v>68</v>
      </c>
      <c r="R8" s="36">
        <v>13</v>
      </c>
      <c r="S8" s="36">
        <v>54</v>
      </c>
      <c r="T8" s="36">
        <f>+R8+S8</f>
        <v>67</v>
      </c>
      <c r="U8" s="36">
        <v>11</v>
      </c>
      <c r="V8" s="36">
        <v>52</v>
      </c>
      <c r="W8" s="36">
        <f>+U8+V8</f>
        <v>63</v>
      </c>
      <c r="X8" s="36">
        <v>11</v>
      </c>
      <c r="Y8" s="36">
        <v>52</v>
      </c>
      <c r="Z8" s="36">
        <f>+X8+Y8</f>
        <v>63</v>
      </c>
      <c r="AA8" s="36">
        <v>12</v>
      </c>
      <c r="AB8" s="36">
        <v>49</v>
      </c>
      <c r="AC8" s="36">
        <f>+AA8+AB8</f>
        <v>61</v>
      </c>
    </row>
    <row r="9" spans="2:29" ht="21.95" customHeight="1" x14ac:dyDescent="0.25">
      <c r="B9" s="37" t="s">
        <v>36</v>
      </c>
      <c r="C9" s="38">
        <v>13</v>
      </c>
      <c r="D9" s="38">
        <v>83</v>
      </c>
      <c r="E9" s="38">
        <f t="shared" ref="E9:E16" si="0">+C9+D9</f>
        <v>96</v>
      </c>
      <c r="F9" s="38">
        <v>17</v>
      </c>
      <c r="G9" s="38">
        <v>84</v>
      </c>
      <c r="H9" s="38">
        <f t="shared" ref="H9:H16" si="1">+F9+G9</f>
        <v>101</v>
      </c>
      <c r="I9" s="38">
        <v>19</v>
      </c>
      <c r="J9" s="38">
        <v>81</v>
      </c>
      <c r="K9" s="38">
        <f t="shared" ref="K9:K16" si="2">+I9+J9</f>
        <v>100</v>
      </c>
      <c r="L9" s="38">
        <v>19</v>
      </c>
      <c r="M9" s="38">
        <v>82</v>
      </c>
      <c r="N9" s="38">
        <f t="shared" ref="N9:N16" si="3">+L9+M9</f>
        <v>101</v>
      </c>
      <c r="O9" s="38">
        <v>18</v>
      </c>
      <c r="P9" s="38">
        <v>78</v>
      </c>
      <c r="Q9" s="38">
        <f t="shared" ref="Q9:Q16" si="4">+O9+P9</f>
        <v>96</v>
      </c>
      <c r="R9" s="38">
        <v>18</v>
      </c>
      <c r="S9" s="38">
        <v>81</v>
      </c>
      <c r="T9" s="38">
        <f t="shared" ref="T9:T16" si="5">+R9+S9</f>
        <v>99</v>
      </c>
      <c r="U9" s="38">
        <v>21</v>
      </c>
      <c r="V9" s="38">
        <v>87</v>
      </c>
      <c r="W9" s="38">
        <f t="shared" ref="W9:W16" si="6">+U9+V9</f>
        <v>108</v>
      </c>
      <c r="X9" s="38">
        <v>22</v>
      </c>
      <c r="Y9" s="38">
        <v>86</v>
      </c>
      <c r="Z9" s="38">
        <f t="shared" ref="Z9:Z16" si="7">+X9+Y9</f>
        <v>108</v>
      </c>
      <c r="AA9" s="38">
        <v>23</v>
      </c>
      <c r="AB9" s="38">
        <v>85</v>
      </c>
      <c r="AC9" s="38">
        <f t="shared" ref="AC9:AC16" si="8">+AA9+AB9</f>
        <v>108</v>
      </c>
    </row>
    <row r="10" spans="2:29" ht="21.95" customHeight="1" x14ac:dyDescent="0.25">
      <c r="B10" s="37" t="s">
        <v>37</v>
      </c>
      <c r="C10" s="38">
        <v>23</v>
      </c>
      <c r="D10" s="38">
        <v>125</v>
      </c>
      <c r="E10" s="38">
        <f t="shared" si="0"/>
        <v>148</v>
      </c>
      <c r="F10" s="38">
        <v>24</v>
      </c>
      <c r="G10" s="38">
        <v>122</v>
      </c>
      <c r="H10" s="38">
        <f t="shared" si="1"/>
        <v>146</v>
      </c>
      <c r="I10" s="38">
        <v>23</v>
      </c>
      <c r="J10" s="38">
        <v>121</v>
      </c>
      <c r="K10" s="38">
        <f t="shared" si="2"/>
        <v>144</v>
      </c>
      <c r="L10" s="38">
        <v>23</v>
      </c>
      <c r="M10" s="38">
        <v>121</v>
      </c>
      <c r="N10" s="38">
        <f t="shared" si="3"/>
        <v>144</v>
      </c>
      <c r="O10" s="38">
        <v>23</v>
      </c>
      <c r="P10" s="38">
        <v>122</v>
      </c>
      <c r="Q10" s="38">
        <f t="shared" si="4"/>
        <v>145</v>
      </c>
      <c r="R10" s="38">
        <v>23</v>
      </c>
      <c r="S10" s="38">
        <v>122</v>
      </c>
      <c r="T10" s="38">
        <f t="shared" si="5"/>
        <v>145</v>
      </c>
      <c r="U10" s="38">
        <v>23</v>
      </c>
      <c r="V10" s="38">
        <v>120</v>
      </c>
      <c r="W10" s="38">
        <f t="shared" si="6"/>
        <v>143</v>
      </c>
      <c r="X10" s="38">
        <v>23</v>
      </c>
      <c r="Y10" s="38">
        <v>120</v>
      </c>
      <c r="Z10" s="38">
        <f t="shared" si="7"/>
        <v>143</v>
      </c>
      <c r="AA10" s="38">
        <v>25</v>
      </c>
      <c r="AB10" s="38">
        <v>124</v>
      </c>
      <c r="AC10" s="38">
        <f t="shared" si="8"/>
        <v>149</v>
      </c>
    </row>
    <row r="11" spans="2:29" ht="21.95" customHeight="1" x14ac:dyDescent="0.25">
      <c r="B11" s="37" t="s">
        <v>38</v>
      </c>
      <c r="C11" s="38">
        <v>24</v>
      </c>
      <c r="D11" s="38">
        <v>166</v>
      </c>
      <c r="E11" s="38">
        <f t="shared" si="0"/>
        <v>190</v>
      </c>
      <c r="F11" s="38">
        <v>23</v>
      </c>
      <c r="G11" s="38">
        <v>170</v>
      </c>
      <c r="H11" s="38">
        <f t="shared" si="1"/>
        <v>193</v>
      </c>
      <c r="I11" s="38">
        <v>25</v>
      </c>
      <c r="J11" s="38">
        <v>171</v>
      </c>
      <c r="K11" s="38">
        <f t="shared" si="2"/>
        <v>196</v>
      </c>
      <c r="L11" s="38">
        <v>25</v>
      </c>
      <c r="M11" s="38">
        <v>168</v>
      </c>
      <c r="N11" s="38">
        <f t="shared" si="3"/>
        <v>193</v>
      </c>
      <c r="O11" s="38">
        <v>25</v>
      </c>
      <c r="P11" s="38">
        <v>168</v>
      </c>
      <c r="Q11" s="38">
        <f t="shared" si="4"/>
        <v>193</v>
      </c>
      <c r="R11" s="38">
        <v>26</v>
      </c>
      <c r="S11" s="38">
        <v>166</v>
      </c>
      <c r="T11" s="38">
        <f t="shared" si="5"/>
        <v>192</v>
      </c>
      <c r="U11" s="38">
        <v>26</v>
      </c>
      <c r="V11" s="38">
        <v>171</v>
      </c>
      <c r="W11" s="38">
        <f t="shared" si="6"/>
        <v>197</v>
      </c>
      <c r="X11" s="38">
        <v>27</v>
      </c>
      <c r="Y11" s="38">
        <v>170</v>
      </c>
      <c r="Z11" s="38">
        <f t="shared" si="7"/>
        <v>197</v>
      </c>
      <c r="AA11" s="38">
        <v>27</v>
      </c>
      <c r="AB11" s="38">
        <v>168</v>
      </c>
      <c r="AC11" s="38">
        <f t="shared" si="8"/>
        <v>195</v>
      </c>
    </row>
    <row r="12" spans="2:29" ht="21.95" customHeight="1" x14ac:dyDescent="0.25">
      <c r="B12" s="37" t="s">
        <v>39</v>
      </c>
      <c r="C12" s="38">
        <v>23</v>
      </c>
      <c r="D12" s="38">
        <v>212</v>
      </c>
      <c r="E12" s="38">
        <f t="shared" si="0"/>
        <v>235</v>
      </c>
      <c r="F12" s="38">
        <v>25</v>
      </c>
      <c r="G12" s="38">
        <v>212</v>
      </c>
      <c r="H12" s="38">
        <f t="shared" si="1"/>
        <v>237</v>
      </c>
      <c r="I12" s="38">
        <v>23</v>
      </c>
      <c r="J12" s="38">
        <v>219</v>
      </c>
      <c r="K12" s="38">
        <f t="shared" si="2"/>
        <v>242</v>
      </c>
      <c r="L12" s="38">
        <v>25</v>
      </c>
      <c r="M12" s="38">
        <v>221</v>
      </c>
      <c r="N12" s="38">
        <f t="shared" si="3"/>
        <v>246</v>
      </c>
      <c r="O12" s="38">
        <v>25</v>
      </c>
      <c r="P12" s="38">
        <v>217</v>
      </c>
      <c r="Q12" s="38">
        <f t="shared" si="4"/>
        <v>242</v>
      </c>
      <c r="R12" s="38">
        <v>25</v>
      </c>
      <c r="S12" s="38">
        <v>221</v>
      </c>
      <c r="T12" s="38">
        <f t="shared" si="5"/>
        <v>246</v>
      </c>
      <c r="U12" s="38">
        <v>27</v>
      </c>
      <c r="V12" s="38">
        <v>221</v>
      </c>
      <c r="W12" s="38">
        <f t="shared" si="6"/>
        <v>248</v>
      </c>
      <c r="X12" s="38">
        <v>28</v>
      </c>
      <c r="Y12" s="38">
        <v>221</v>
      </c>
      <c r="Z12" s="38">
        <f t="shared" si="7"/>
        <v>249</v>
      </c>
      <c r="AA12" s="38">
        <v>28</v>
      </c>
      <c r="AB12" s="38">
        <v>225</v>
      </c>
      <c r="AC12" s="38">
        <f t="shared" si="8"/>
        <v>253</v>
      </c>
    </row>
    <row r="13" spans="2:29" ht="21.95" customHeight="1" x14ac:dyDescent="0.25">
      <c r="B13" s="37" t="s">
        <v>40</v>
      </c>
      <c r="C13" s="38">
        <v>27</v>
      </c>
      <c r="D13" s="38">
        <v>272</v>
      </c>
      <c r="E13" s="38">
        <f t="shared" si="0"/>
        <v>299</v>
      </c>
      <c r="F13" s="38">
        <v>28</v>
      </c>
      <c r="G13" s="38">
        <v>276</v>
      </c>
      <c r="H13" s="38">
        <f t="shared" si="1"/>
        <v>304</v>
      </c>
      <c r="I13" s="38">
        <v>30</v>
      </c>
      <c r="J13" s="38">
        <v>274</v>
      </c>
      <c r="K13" s="38">
        <f t="shared" si="2"/>
        <v>304</v>
      </c>
      <c r="L13" s="38">
        <v>30</v>
      </c>
      <c r="M13" s="38">
        <v>278</v>
      </c>
      <c r="N13" s="38">
        <f t="shared" si="3"/>
        <v>308</v>
      </c>
      <c r="O13" s="38">
        <v>32</v>
      </c>
      <c r="P13" s="38">
        <v>277</v>
      </c>
      <c r="Q13" s="38">
        <f t="shared" si="4"/>
        <v>309</v>
      </c>
      <c r="R13" s="38">
        <v>31</v>
      </c>
      <c r="S13" s="38">
        <v>277</v>
      </c>
      <c r="T13" s="38">
        <f t="shared" si="5"/>
        <v>308</v>
      </c>
      <c r="U13" s="38">
        <v>33</v>
      </c>
      <c r="V13" s="38">
        <v>277</v>
      </c>
      <c r="W13" s="38">
        <f t="shared" si="6"/>
        <v>310</v>
      </c>
      <c r="X13" s="38">
        <v>33</v>
      </c>
      <c r="Y13" s="38">
        <v>276</v>
      </c>
      <c r="Z13" s="38">
        <f t="shared" si="7"/>
        <v>309</v>
      </c>
      <c r="AA13" s="38">
        <v>33</v>
      </c>
      <c r="AB13" s="38">
        <v>275</v>
      </c>
      <c r="AC13" s="38">
        <f t="shared" si="8"/>
        <v>308</v>
      </c>
    </row>
    <row r="14" spans="2:29" ht="21.95" customHeight="1" x14ac:dyDescent="0.25">
      <c r="B14" s="37" t="s">
        <v>41</v>
      </c>
      <c r="C14" s="38">
        <v>25</v>
      </c>
      <c r="D14" s="38">
        <v>351</v>
      </c>
      <c r="E14" s="38">
        <f t="shared" si="0"/>
        <v>376</v>
      </c>
      <c r="F14" s="38">
        <v>25</v>
      </c>
      <c r="G14" s="38">
        <v>349</v>
      </c>
      <c r="H14" s="38">
        <f t="shared" si="1"/>
        <v>374</v>
      </c>
      <c r="I14" s="38">
        <v>26</v>
      </c>
      <c r="J14" s="38">
        <v>346</v>
      </c>
      <c r="K14" s="38">
        <f t="shared" si="2"/>
        <v>372</v>
      </c>
      <c r="L14" s="38">
        <v>26</v>
      </c>
      <c r="M14" s="38">
        <v>347</v>
      </c>
      <c r="N14" s="38">
        <f t="shared" si="3"/>
        <v>373</v>
      </c>
      <c r="O14" s="38">
        <v>24</v>
      </c>
      <c r="P14" s="38">
        <v>360</v>
      </c>
      <c r="Q14" s="38">
        <f t="shared" si="4"/>
        <v>384</v>
      </c>
      <c r="R14" s="38">
        <v>24</v>
      </c>
      <c r="S14" s="38">
        <v>363</v>
      </c>
      <c r="T14" s="38">
        <f t="shared" si="5"/>
        <v>387</v>
      </c>
      <c r="U14" s="38">
        <v>24</v>
      </c>
      <c r="V14" s="38">
        <v>360</v>
      </c>
      <c r="W14" s="38">
        <f t="shared" si="6"/>
        <v>384</v>
      </c>
      <c r="X14" s="38">
        <v>23</v>
      </c>
      <c r="Y14" s="38">
        <v>364</v>
      </c>
      <c r="Z14" s="38">
        <f t="shared" si="7"/>
        <v>387</v>
      </c>
      <c r="AA14" s="38">
        <v>23</v>
      </c>
      <c r="AB14" s="38">
        <v>363</v>
      </c>
      <c r="AC14" s="38">
        <f t="shared" si="8"/>
        <v>386</v>
      </c>
    </row>
    <row r="15" spans="2:29" ht="21.95" customHeight="1" x14ac:dyDescent="0.25">
      <c r="B15" s="37" t="s">
        <v>42</v>
      </c>
      <c r="C15" s="38">
        <v>24</v>
      </c>
      <c r="D15" s="38">
        <v>294</v>
      </c>
      <c r="E15" s="38">
        <f t="shared" si="0"/>
        <v>318</v>
      </c>
      <c r="F15" s="38">
        <v>24</v>
      </c>
      <c r="G15" s="38">
        <v>301</v>
      </c>
      <c r="H15" s="38">
        <f t="shared" si="1"/>
        <v>325</v>
      </c>
      <c r="I15" s="38">
        <v>24</v>
      </c>
      <c r="J15" s="38">
        <v>300</v>
      </c>
      <c r="K15" s="38">
        <f t="shared" si="2"/>
        <v>324</v>
      </c>
      <c r="L15" s="38">
        <v>23</v>
      </c>
      <c r="M15" s="38">
        <v>303</v>
      </c>
      <c r="N15" s="38">
        <f t="shared" si="3"/>
        <v>326</v>
      </c>
      <c r="O15" s="38">
        <v>21</v>
      </c>
      <c r="P15" s="38">
        <v>304</v>
      </c>
      <c r="Q15" s="38">
        <f t="shared" si="4"/>
        <v>325</v>
      </c>
      <c r="R15" s="38">
        <v>24</v>
      </c>
      <c r="S15" s="38">
        <v>306</v>
      </c>
      <c r="T15" s="38">
        <f t="shared" si="5"/>
        <v>330</v>
      </c>
      <c r="U15" s="38">
        <v>22</v>
      </c>
      <c r="V15" s="38">
        <v>309</v>
      </c>
      <c r="W15" s="38">
        <f t="shared" si="6"/>
        <v>331</v>
      </c>
      <c r="X15" s="38">
        <v>23</v>
      </c>
      <c r="Y15" s="38">
        <v>304</v>
      </c>
      <c r="Z15" s="38">
        <f t="shared" si="7"/>
        <v>327</v>
      </c>
      <c r="AA15" s="38">
        <v>22</v>
      </c>
      <c r="AB15" s="38">
        <v>301</v>
      </c>
      <c r="AC15" s="38">
        <f t="shared" si="8"/>
        <v>323</v>
      </c>
    </row>
    <row r="16" spans="2:29" ht="21.95" customHeight="1" x14ac:dyDescent="0.25">
      <c r="B16" s="37" t="s">
        <v>57</v>
      </c>
      <c r="C16" s="38">
        <v>1</v>
      </c>
      <c r="D16" s="38">
        <v>1</v>
      </c>
      <c r="E16" s="38">
        <f t="shared" si="0"/>
        <v>2</v>
      </c>
      <c r="F16" s="38">
        <v>1</v>
      </c>
      <c r="G16" s="38">
        <v>1</v>
      </c>
      <c r="H16" s="38">
        <f t="shared" si="1"/>
        <v>2</v>
      </c>
      <c r="I16" s="38">
        <v>1</v>
      </c>
      <c r="J16" s="38">
        <v>1</v>
      </c>
      <c r="K16" s="38">
        <f t="shared" si="2"/>
        <v>2</v>
      </c>
      <c r="L16" s="38">
        <v>1</v>
      </c>
      <c r="M16" s="38">
        <v>3</v>
      </c>
      <c r="N16" s="38">
        <f t="shared" si="3"/>
        <v>4</v>
      </c>
      <c r="O16" s="38">
        <v>1</v>
      </c>
      <c r="P16" s="38">
        <v>4</v>
      </c>
      <c r="Q16" s="38">
        <f t="shared" si="4"/>
        <v>5</v>
      </c>
      <c r="R16" s="38">
        <v>1</v>
      </c>
      <c r="S16" s="38">
        <v>4</v>
      </c>
      <c r="T16" s="38">
        <f t="shared" si="5"/>
        <v>5</v>
      </c>
      <c r="U16" s="38">
        <v>1</v>
      </c>
      <c r="V16" s="38">
        <v>4</v>
      </c>
      <c r="W16" s="38">
        <f t="shared" si="6"/>
        <v>5</v>
      </c>
      <c r="X16" s="38">
        <v>1</v>
      </c>
      <c r="Y16" s="38">
        <v>3</v>
      </c>
      <c r="Z16" s="38">
        <f t="shared" si="7"/>
        <v>4</v>
      </c>
      <c r="AA16" s="38">
        <v>1</v>
      </c>
      <c r="AB16" s="38">
        <v>4</v>
      </c>
      <c r="AC16" s="38">
        <f t="shared" si="8"/>
        <v>5</v>
      </c>
    </row>
    <row r="17" spans="2:29" ht="21.95" customHeight="1" x14ac:dyDescent="0.25">
      <c r="B17" s="37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2:29" ht="21.95" customHeight="1" x14ac:dyDescent="0.25">
      <c r="B18" s="40" t="s">
        <v>34</v>
      </c>
      <c r="C18" s="41">
        <f>SUM(C8:C17)</f>
        <v>174</v>
      </c>
      <c r="D18" s="41">
        <f>SUM(D8:D17)</f>
        <v>1560</v>
      </c>
      <c r="E18" s="41">
        <f>SUM(E8:E17)</f>
        <v>1734</v>
      </c>
      <c r="F18" s="41">
        <f t="shared" ref="F18:Z18" si="9">SUM(F8:F17)</f>
        <v>179</v>
      </c>
      <c r="G18" s="41">
        <f t="shared" si="9"/>
        <v>1573</v>
      </c>
      <c r="H18" s="41">
        <f t="shared" si="9"/>
        <v>1752</v>
      </c>
      <c r="I18" s="41">
        <f t="shared" si="9"/>
        <v>184</v>
      </c>
      <c r="J18" s="41">
        <f t="shared" si="9"/>
        <v>1570</v>
      </c>
      <c r="K18" s="41">
        <f t="shared" si="9"/>
        <v>1754</v>
      </c>
      <c r="L18" s="41">
        <f t="shared" si="9"/>
        <v>186</v>
      </c>
      <c r="M18" s="41">
        <f t="shared" si="9"/>
        <v>1578</v>
      </c>
      <c r="N18" s="41">
        <f t="shared" si="9"/>
        <v>1764</v>
      </c>
      <c r="O18" s="41">
        <f t="shared" si="9"/>
        <v>182</v>
      </c>
      <c r="P18" s="41">
        <f t="shared" si="9"/>
        <v>1585</v>
      </c>
      <c r="Q18" s="41">
        <f t="shared" si="9"/>
        <v>1767</v>
      </c>
      <c r="R18" s="41">
        <f t="shared" si="9"/>
        <v>185</v>
      </c>
      <c r="S18" s="41">
        <f t="shared" si="9"/>
        <v>1594</v>
      </c>
      <c r="T18" s="41">
        <f t="shared" si="9"/>
        <v>1779</v>
      </c>
      <c r="U18" s="41">
        <f t="shared" si="9"/>
        <v>188</v>
      </c>
      <c r="V18" s="41">
        <f t="shared" si="9"/>
        <v>1601</v>
      </c>
      <c r="W18" s="41">
        <f t="shared" si="9"/>
        <v>1789</v>
      </c>
      <c r="X18" s="41">
        <f t="shared" si="9"/>
        <v>191</v>
      </c>
      <c r="Y18" s="41">
        <f t="shared" si="9"/>
        <v>1596</v>
      </c>
      <c r="Z18" s="41">
        <f t="shared" si="9"/>
        <v>1787</v>
      </c>
      <c r="AA18" s="41">
        <f t="shared" ref="AA18:AC18" si="10">SUM(AA8:AA17)</f>
        <v>194</v>
      </c>
      <c r="AB18" s="41">
        <f t="shared" si="10"/>
        <v>1594</v>
      </c>
      <c r="AC18" s="41">
        <f t="shared" si="10"/>
        <v>1788</v>
      </c>
    </row>
    <row r="19" spans="2:29" ht="9.75" customHeight="1" x14ac:dyDescent="0.25"/>
    <row r="20" spans="2:29" x14ac:dyDescent="0.25">
      <c r="B20" s="42" t="s">
        <v>56</v>
      </c>
    </row>
  </sheetData>
  <mergeCells count="12">
    <mergeCell ref="AA6:AC6"/>
    <mergeCell ref="B2:AC2"/>
    <mergeCell ref="B3:AC3"/>
    <mergeCell ref="B4:AC4"/>
    <mergeCell ref="U6:W6"/>
    <mergeCell ref="X6:Z6"/>
    <mergeCell ref="F6:H6"/>
    <mergeCell ref="C6:E6"/>
    <mergeCell ref="I6:K6"/>
    <mergeCell ref="L6:N6"/>
    <mergeCell ref="O6:Q6"/>
    <mergeCell ref="R6:T6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Cobertura</vt:lpstr>
      <vt:lpstr>Domesticas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marjorie.arevalo</cp:lastModifiedBy>
  <cp:lastPrinted>2018-12-03T19:34:37Z</cp:lastPrinted>
  <dcterms:created xsi:type="dcterms:W3CDTF">2018-11-28T17:32:55Z</dcterms:created>
  <dcterms:modified xsi:type="dcterms:W3CDTF">2019-02-05T15:55:19Z</dcterms:modified>
</cp:coreProperties>
</file>