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CKUPNAZ_FEB2017\DO2016\DDO\PLANES Y PROYECTOS\Plan2016\EVALUACIÓN\EVALUACIÓN PAT T4_2016\"/>
    </mc:Choice>
  </mc:AlternateContent>
  <bookViews>
    <workbookView xWindow="0" yWindow="0" windowWidth="23040" windowHeight="9192"/>
  </bookViews>
  <sheets>
    <sheet name="Gest.Cotiza" sheetId="7" r:id="rId1"/>
    <sheet name="TIC" sheetId="6" r:id="rId2"/>
    <sheet name="INSPECCIÓN" sheetId="5" r:id="rId3"/>
    <sheet name="JURIDICO3" sheetId="4" r:id="rId4"/>
    <sheet name="ADMINISTRATIVO " sheetId="3" r:id="rId5"/>
    <sheet name="BENEFICIOS" sheetId="2" r:id="rId6"/>
    <sheet name="FINANCIERO" sheetId="1" r:id="rId7"/>
  </sheets>
  <definedNames>
    <definedName name="_xlnm.Print_Area" localSheetId="4">'ADMINISTRATIVO '!$B$1:$V$47</definedName>
    <definedName name="_xlnm.Print_Area" localSheetId="5">BENEFICIOS!$A$1:$U$22</definedName>
    <definedName name="_xlnm.Print_Area" localSheetId="6">FINANCIERO!$B$1:$V$26</definedName>
    <definedName name="_xlnm.Print_Area" localSheetId="0">Gest.Cotiza!$A$1:$U$23</definedName>
    <definedName name="_xlnm.Print_Area" localSheetId="3">JURIDICO3!$A$1:$U$22</definedName>
    <definedName name="_xlnm.Print_Area" localSheetId="1">TIC!$A$1:$U$32</definedName>
    <definedName name="_xlnm.Print_Titles" localSheetId="3">JURIDICO3!$1:$9</definedName>
  </definedNames>
  <calcPr calcId="162913"/>
</workbook>
</file>

<file path=xl/calcChain.xml><?xml version="1.0" encoding="utf-8"?>
<calcChain xmlns="http://schemas.openxmlformats.org/spreadsheetml/2006/main">
  <c r="Q8" i="7" l="1"/>
  <c r="R8" i="7"/>
  <c r="S8" i="7"/>
  <c r="T8" i="7"/>
  <c r="U8" i="7"/>
  <c r="Q9" i="7"/>
  <c r="E10" i="7"/>
  <c r="R10" i="7" s="1"/>
  <c r="F10" i="7"/>
  <c r="G10" i="7"/>
  <c r="H10" i="7"/>
  <c r="I10" i="7"/>
  <c r="J10" i="7"/>
  <c r="K10" i="7"/>
  <c r="L10" i="7"/>
  <c r="M10" i="7"/>
  <c r="T10" i="7" s="1"/>
  <c r="N10" i="7"/>
  <c r="O10" i="7"/>
  <c r="P10" i="7"/>
  <c r="S10" i="7"/>
  <c r="U10" i="7"/>
  <c r="Q13" i="7"/>
  <c r="R13" i="7"/>
  <c r="S13" i="7"/>
  <c r="T13" i="7"/>
  <c r="U13" i="7"/>
  <c r="Q14" i="7"/>
  <c r="Q15" i="7"/>
  <c r="Q16" i="7" s="1"/>
  <c r="R15" i="7"/>
  <c r="S15" i="7"/>
  <c r="T15" i="7"/>
  <c r="U15" i="7"/>
  <c r="Q17" i="7"/>
  <c r="Q18" i="7" s="1"/>
  <c r="R17" i="7"/>
  <c r="S17" i="7"/>
  <c r="T17" i="7"/>
  <c r="U17" i="7"/>
  <c r="Q19" i="7"/>
  <c r="R19" i="7"/>
  <c r="S19" i="7"/>
  <c r="T19" i="7"/>
  <c r="U19" i="7"/>
  <c r="Q20" i="7"/>
  <c r="Q10" i="7" l="1"/>
  <c r="Q11" i="7" s="1"/>
  <c r="Q22" i="6"/>
  <c r="U21" i="6"/>
  <c r="T21" i="6"/>
  <c r="R21" i="6"/>
  <c r="Q21" i="6"/>
  <c r="U19" i="6"/>
  <c r="S19" i="6"/>
  <c r="R19" i="6"/>
  <c r="Q19" i="6"/>
  <c r="Q20" i="6" s="1"/>
  <c r="Q18" i="6"/>
  <c r="U17" i="6"/>
  <c r="T17" i="6"/>
  <c r="S17" i="6"/>
  <c r="R17" i="6"/>
  <c r="Q17" i="6"/>
  <c r="U15" i="6"/>
  <c r="T15" i="6"/>
  <c r="S15" i="6"/>
  <c r="R15" i="6"/>
  <c r="Q15" i="6"/>
  <c r="Q16" i="6" s="1"/>
  <c r="U13" i="6"/>
  <c r="T13" i="6"/>
  <c r="S13" i="6"/>
  <c r="R13" i="6"/>
  <c r="Q13" i="6"/>
  <c r="Q14" i="6" s="1"/>
  <c r="U10" i="6"/>
  <c r="T10" i="6"/>
  <c r="S10" i="6"/>
  <c r="R10" i="6"/>
  <c r="Q10" i="6"/>
  <c r="Q11" i="6" s="1"/>
  <c r="U8" i="6"/>
  <c r="T8" i="6"/>
  <c r="Q8" i="6"/>
  <c r="Q9" i="6" s="1"/>
  <c r="U8" i="5" l="1"/>
  <c r="T8" i="5"/>
  <c r="S8" i="5"/>
  <c r="R8" i="5"/>
  <c r="Q8" i="5"/>
  <c r="Q9" i="5" s="1"/>
  <c r="P15" i="4" l="1"/>
  <c r="O15" i="4"/>
  <c r="N15" i="4"/>
  <c r="M15" i="4"/>
  <c r="L15" i="4"/>
  <c r="K15" i="4"/>
  <c r="J15" i="4"/>
  <c r="I15" i="4"/>
  <c r="H15" i="4"/>
  <c r="G15" i="4"/>
  <c r="F15" i="4"/>
  <c r="E15" i="4"/>
  <c r="Q14" i="4"/>
  <c r="U13" i="4"/>
  <c r="T13" i="4"/>
  <c r="S13" i="4"/>
  <c r="R13" i="4"/>
  <c r="Q13" i="4"/>
  <c r="P12" i="4"/>
  <c r="O12" i="4"/>
  <c r="N12" i="4"/>
  <c r="M12" i="4"/>
  <c r="L12" i="4"/>
  <c r="K12" i="4"/>
  <c r="J12" i="4"/>
  <c r="I12" i="4"/>
  <c r="H12" i="4"/>
  <c r="G12" i="4"/>
  <c r="F12" i="4"/>
  <c r="E12" i="4"/>
  <c r="Q11" i="4"/>
  <c r="U10" i="4"/>
  <c r="T10" i="4"/>
  <c r="S10" i="4"/>
  <c r="R10" i="4"/>
  <c r="Q10" i="4"/>
  <c r="R7" i="3"/>
  <c r="S7" i="3"/>
  <c r="T7" i="3"/>
  <c r="U7" i="3"/>
  <c r="V7" i="3"/>
  <c r="R8" i="3"/>
  <c r="R9" i="3"/>
  <c r="R10" i="3" s="1"/>
  <c r="S9" i="3"/>
  <c r="T9" i="3"/>
  <c r="U9" i="3"/>
  <c r="V9" i="3"/>
  <c r="R11" i="3"/>
  <c r="V11" i="3"/>
  <c r="R12" i="3"/>
  <c r="R13" i="3"/>
  <c r="S13" i="3"/>
  <c r="T13" i="3"/>
  <c r="U13" i="3"/>
  <c r="V13" i="3"/>
  <c r="R14" i="3"/>
  <c r="R15" i="3"/>
  <c r="R16" i="3" s="1"/>
  <c r="T15" i="3"/>
  <c r="R18" i="3"/>
  <c r="R19" i="3" s="1"/>
  <c r="V18" i="3"/>
  <c r="R20" i="3"/>
  <c r="R21" i="3" s="1"/>
  <c r="S20" i="3"/>
  <c r="T20" i="3"/>
  <c r="U20" i="3"/>
  <c r="R22" i="3"/>
  <c r="R23" i="3" s="1"/>
  <c r="T22" i="3"/>
  <c r="U22" i="3"/>
  <c r="R25" i="3"/>
  <c r="T25" i="3"/>
  <c r="R26" i="3"/>
  <c r="R27" i="3"/>
  <c r="V27" i="3"/>
  <c r="R28" i="3"/>
  <c r="R30" i="3"/>
  <c r="R31" i="3" s="1"/>
  <c r="S30" i="3"/>
  <c r="T30" i="3"/>
  <c r="U30" i="3"/>
  <c r="V30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R34" i="3"/>
  <c r="R35" i="3" s="1"/>
  <c r="S34" i="3"/>
  <c r="T34" i="3"/>
  <c r="U34" i="3"/>
  <c r="V34" i="3"/>
  <c r="F37" i="3"/>
  <c r="G37" i="3"/>
  <c r="H37" i="3"/>
  <c r="I37" i="3"/>
  <c r="J37" i="3"/>
  <c r="K37" i="3"/>
  <c r="L37" i="3"/>
  <c r="M37" i="3"/>
  <c r="N37" i="3"/>
  <c r="O37" i="3"/>
  <c r="P37" i="3"/>
  <c r="Q37" i="3"/>
  <c r="R38" i="3"/>
  <c r="R39" i="3" s="1"/>
  <c r="U38" i="3"/>
  <c r="R40" i="3"/>
  <c r="S40" i="3"/>
  <c r="T40" i="3"/>
  <c r="U40" i="3"/>
  <c r="V40" i="3"/>
  <c r="R41" i="3"/>
  <c r="R43" i="3"/>
  <c r="R44" i="3" s="1"/>
  <c r="S43" i="3"/>
  <c r="T43" i="3"/>
  <c r="U43" i="3"/>
  <c r="V43" i="3"/>
  <c r="Q10" i="2"/>
  <c r="Q11" i="2" s="1"/>
  <c r="R10" i="2"/>
  <c r="S10" i="2"/>
  <c r="T10" i="2"/>
  <c r="U10" i="2"/>
  <c r="Q12" i="2"/>
  <c r="R12" i="2"/>
  <c r="S12" i="2"/>
  <c r="T12" i="2"/>
  <c r="U12" i="2"/>
  <c r="Q13" i="2"/>
  <c r="Q14" i="2"/>
  <c r="Q15" i="2" s="1"/>
  <c r="R14" i="2"/>
  <c r="S14" i="2"/>
  <c r="T14" i="2"/>
  <c r="U14" i="2"/>
  <c r="Q16" i="2"/>
  <c r="R16" i="2"/>
  <c r="S16" i="2"/>
  <c r="T16" i="2"/>
  <c r="U16" i="2"/>
  <c r="Q17" i="2"/>
  <c r="R37" i="3" l="1"/>
  <c r="V8" i="1"/>
  <c r="U8" i="1"/>
  <c r="T8" i="1"/>
  <c r="S8" i="1"/>
  <c r="V19" i="1"/>
  <c r="U19" i="1"/>
  <c r="T19" i="1"/>
  <c r="S19" i="1"/>
  <c r="V17" i="1"/>
  <c r="U17" i="1"/>
  <c r="T17" i="1"/>
  <c r="S17" i="1"/>
  <c r="U15" i="1"/>
  <c r="V12" i="1"/>
  <c r="U12" i="1"/>
  <c r="T12" i="1"/>
  <c r="S12" i="1"/>
  <c r="V10" i="1"/>
  <c r="U10" i="1"/>
  <c r="T10" i="1"/>
  <c r="S10" i="1"/>
  <c r="R12" i="1"/>
  <c r="R13" i="1" s="1"/>
  <c r="R10" i="1"/>
  <c r="R11" i="1" s="1"/>
  <c r="R8" i="1"/>
  <c r="R9" i="1" s="1"/>
  <c r="R15" i="1"/>
  <c r="R16" i="1" s="1"/>
  <c r="R17" i="1"/>
  <c r="R18" i="1" s="1"/>
  <c r="R19" i="1"/>
  <c r="R20" i="1" s="1"/>
</calcChain>
</file>

<file path=xl/comments1.xml><?xml version="1.0" encoding="utf-8"?>
<comments xmlns="http://schemas.openxmlformats.org/spreadsheetml/2006/main">
  <authors>
    <author>George</author>
  </authors>
  <commentList>
    <comment ref="G22" authorId="0" shapeId="0">
      <text>
        <r>
          <rPr>
            <b/>
            <sz val="9"/>
            <color indexed="81"/>
            <rFont val="Tahoma"/>
            <charset val="1"/>
          </rPr>
          <t>George:</t>
        </r>
        <r>
          <rPr>
            <sz val="9"/>
            <color indexed="81"/>
            <rFont val="Tahoma"/>
            <charset val="1"/>
          </rPr>
          <t xml:space="preserve">
Software de administración de inventario con KACE EXPRESS</t>
        </r>
      </text>
    </comment>
    <comment ref="M22" authorId="0" shapeId="0">
      <text>
        <r>
          <rPr>
            <b/>
            <sz val="9"/>
            <color indexed="81"/>
            <rFont val="Tahoma"/>
            <charset val="1"/>
          </rPr>
          <t>George:</t>
        </r>
        <r>
          <rPr>
            <sz val="9"/>
            <color indexed="81"/>
            <rFont val="Tahoma"/>
            <charset val="1"/>
          </rPr>
          <t xml:space="preserve">
Instalación de Office 2016</t>
        </r>
      </text>
    </comment>
    <comment ref="O22" authorId="0" shapeId="0">
      <text>
        <r>
          <rPr>
            <b/>
            <sz val="9"/>
            <color indexed="81"/>
            <rFont val="Tahoma"/>
            <charset val="1"/>
          </rPr>
          <t>George:</t>
        </r>
        <r>
          <rPr>
            <sz val="9"/>
            <color indexed="81"/>
            <rFont val="Tahoma"/>
            <charset val="1"/>
          </rPr>
          <t xml:space="preserve">
No se adquirio equipo informático SAN</t>
        </r>
      </text>
    </comment>
  </commentList>
</comments>
</file>

<file path=xl/sharedStrings.xml><?xml version="1.0" encoding="utf-8"?>
<sst xmlns="http://schemas.openxmlformats.org/spreadsheetml/2006/main" count="461" uniqueCount="195">
  <si>
    <t>DOCUMENTO</t>
  </si>
  <si>
    <t xml:space="preserve">INFORME
</t>
  </si>
  <si>
    <t>% EJECUCION</t>
  </si>
  <si>
    <t>EJECUCIÓN PRESUPUESTARIA</t>
  </si>
  <si>
    <t>A-02-03</t>
  </si>
  <si>
    <t>A-02-02</t>
  </si>
  <si>
    <t>PRESUPUESTO PRESENTADO</t>
  </si>
  <si>
    <t>A-02-01</t>
  </si>
  <si>
    <t>APOYAR LA PLANIFICACIÓN FINANCIERA Y EL SEGUIMIENTO A LA EJECUCIÓN.</t>
  </si>
  <si>
    <t>A-02</t>
  </si>
  <si>
    <t xml:space="preserve">REPORTE FINANCIERO
</t>
  </si>
  <si>
    <t>ESTADO DE FLUJO DE FONDOS</t>
  </si>
  <si>
    <t>A-01-03</t>
  </si>
  <si>
    <t>ESTADO DE RENDIMIENTO ECONÓMICO</t>
  </si>
  <si>
    <t>A-01-02</t>
  </si>
  <si>
    <t>ESTADO DE SITUACIÓN FINANCIERA</t>
  </si>
  <si>
    <t>A-01-01</t>
  </si>
  <si>
    <t>APOYAR LA TOMA DE DECISIONES POR MEDIO DE LA GENERACIÓN DE INFORMACIÓN FINANCIERA CONTABLE OPORTUNA.</t>
  </si>
  <si>
    <t>A-01</t>
  </si>
  <si>
    <t>Unidad de Medida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</si>
  <si>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</si>
  <si>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</si>
  <si>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</si>
  <si>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</si>
  <si>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</si>
  <si>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</si>
  <si>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</si>
  <si>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</si>
  <si>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</si>
  <si>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</si>
  <si>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</si>
  <si>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</si>
  <si>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UNIDAD DE PENSIONES</t>
  </si>
  <si>
    <t>DESARROLLO ORGANIZACIONAL</t>
  </si>
  <si>
    <t>Prod</t>
  </si>
  <si>
    <t>Producto</t>
  </si>
  <si>
    <t>Total</t>
  </si>
  <si>
    <t>N/A</t>
  </si>
  <si>
    <t>PLAN</t>
  </si>
  <si>
    <t>REAL</t>
  </si>
  <si>
    <t>T1</t>
  </si>
  <si>
    <t>T2</t>
  </si>
  <si>
    <t>T3</t>
  </si>
  <si>
    <t>T4</t>
  </si>
  <si>
    <t>FECHA</t>
  </si>
  <si>
    <t>PLAN ANUAL DE TRABAJO 2016</t>
  </si>
  <si>
    <t>Edgar Porfirio García Privado</t>
  </si>
  <si>
    <t>Jefe Departamento Financiero</t>
  </si>
  <si>
    <t>que existe mas demanda por prestaciones pecuniarias por asignacion que por pensiones durante este trimestre.</t>
  </si>
  <si>
    <t xml:space="preserve">en concepto de pensión asi como tambien al aumento de casos con  montos en concepto de pensión de forma retroactiva; respecto a las asignaciones existe un incremento en la producción en un 13.7% de lo proyectado  esto puede deberse al  </t>
  </si>
  <si>
    <t xml:space="preserve">Del resultado obtenido en el último trimestre del año (Octubre, Noviembre y Diciembre) se puede analizar, que el incremento en el porcentaje de cumplimiento de lo proyectado exede en un 12%, esto puede deberse al número de casos con montos altos </t>
  </si>
  <si>
    <t>ANALISIS</t>
  </si>
  <si>
    <t>NOMBRE, FIRMA Y SELLO</t>
  </si>
  <si>
    <t>SRA. NORA ELIZABETH DE HUIZA</t>
  </si>
  <si>
    <t>$9461.657.66</t>
  </si>
  <si>
    <t xml:space="preserve">BAA-2016 </t>
  </si>
  <si>
    <t>MONTO  (US$MILLONES)</t>
  </si>
  <si>
    <t>PENSIONES EN CURSO DE PAGO</t>
  </si>
  <si>
    <t>A-42-03</t>
  </si>
  <si>
    <t>MONTO  (US$MILES)</t>
  </si>
  <si>
    <t>PLANILLA DE PRIMEROS PAGOS</t>
  </si>
  <si>
    <t>A-42.02</t>
  </si>
  <si>
    <t>RESOLUCIONES</t>
  </si>
  <si>
    <t>CONCESION DE ASIGNACIONES POR INVALIDEZ, VEJEZ Y SOBREVIVENCIA</t>
  </si>
  <si>
    <t>A-42-01</t>
  </si>
  <si>
    <t>CONCESION DE PENSIONES</t>
  </si>
  <si>
    <t xml:space="preserve">OTORGAR Y ADMINISTRAR NECESIDADES DE PENSIONES </t>
  </si>
  <si>
    <t>A-42</t>
  </si>
  <si>
    <t>PLAN 
TOTALES</t>
  </si>
  <si>
    <t>DIC</t>
  </si>
  <si>
    <t>NOV</t>
  </si>
  <si>
    <t>OCT</t>
  </si>
  <si>
    <t>SEPT</t>
  </si>
  <si>
    <t>AGOS</t>
  </si>
  <si>
    <t>JUL</t>
  </si>
  <si>
    <t>JUN</t>
  </si>
  <si>
    <t>MAY</t>
  </si>
  <si>
    <t>ABR</t>
  </si>
  <si>
    <t>MAR</t>
  </si>
  <si>
    <t>FEB</t>
  </si>
  <si>
    <t>ENE</t>
  </si>
  <si>
    <t xml:space="preserve">Meses </t>
  </si>
  <si>
    <t>Propósito /Producto</t>
  </si>
  <si>
    <t>Código</t>
  </si>
  <si>
    <t>INSTITUTO SALVADOREÑO DEL SEGURO SOCIAL</t>
  </si>
  <si>
    <t>Nombre, Firma y Sello</t>
  </si>
  <si>
    <t>LIC. MILDRED DIAZ DE ARRIOLA</t>
  </si>
  <si>
    <t>MENSUAL</t>
  </si>
  <si>
    <t>IMAGENES DIGITALIZADAS E INDEXADAS</t>
  </si>
  <si>
    <t>A-12</t>
  </si>
  <si>
    <t>GESTION DIGITALIZACION Y ARCHIVO</t>
  </si>
  <si>
    <t>PROGRAMA</t>
  </si>
  <si>
    <t>PROGRAMA DE TRANSPORTE</t>
  </si>
  <si>
    <t>A-12-04</t>
  </si>
  <si>
    <t xml:space="preserve">PLAN </t>
  </si>
  <si>
    <t>ELABORAR PLAN DE COMPRAS (SEP.2014)</t>
  </si>
  <si>
    <t>A-12-03</t>
  </si>
  <si>
    <t>DESPACHOS DE ARTICULOS GENERALES</t>
  </si>
  <si>
    <t>DESPACHO</t>
  </si>
  <si>
    <t>A-12-02</t>
  </si>
  <si>
    <t>% DE ORDENES DE TRABAJO EJECUTADAS</t>
  </si>
  <si>
    <t>RESOLUCION  DE ORDENES DE TRABAJO</t>
  </si>
  <si>
    <t>ORDEN ATENDIDA</t>
  </si>
  <si>
    <t>ORDEN RECIBIDA</t>
  </si>
  <si>
    <t>ATENCION DE ORDENES DE SERVICIO</t>
  </si>
  <si>
    <t>A-12-01</t>
  </si>
  <si>
    <t>GESTION DE SERVICIOS GENERALES</t>
  </si>
  <si>
    <t xml:space="preserve">A-12 </t>
  </si>
  <si>
    <t>ACTA</t>
  </si>
  <si>
    <t>INVENTARIO FÍSICO DE MOBILIARIO Y EQUIPO</t>
  </si>
  <si>
    <t>A-11-02</t>
  </si>
  <si>
    <t>INFORME</t>
  </si>
  <si>
    <t>AUTO-INVENTARIO DE BIENES</t>
  </si>
  <si>
    <t>A-11-01</t>
  </si>
  <si>
    <t>A-11</t>
  </si>
  <si>
    <t>EMPLEADO CAPACITADO</t>
  </si>
  <si>
    <t>CAPACITACION DEL PERSONAL</t>
  </si>
  <si>
    <t>A-10-01</t>
  </si>
  <si>
    <t>HORAS DE CAPACITACIÓN IMPARTIDAS</t>
  </si>
  <si>
    <t xml:space="preserve">EVENTO </t>
  </si>
  <si>
    <t>FORTALECER EL DESARROLLO DEL RECURSO HUMANO</t>
  </si>
  <si>
    <t>A-10</t>
  </si>
  <si>
    <t>ANTEPROYECTO DE PLAZAS INSTITUCIONALES</t>
  </si>
  <si>
    <t>A-09-05</t>
  </si>
  <si>
    <t>ACUERDO/
RESOLUCIÓN</t>
  </si>
  <si>
    <t xml:space="preserve">MOVIMIENTOS DE PERSONAL </t>
  </si>
  <si>
    <t>A-09-04</t>
  </si>
  <si>
    <t>EVALUACIÓN</t>
  </si>
  <si>
    <t>EVALUACION DEL DESEMPEÑO PROCESADAS</t>
  </si>
  <si>
    <t>A-09-03</t>
  </si>
  <si>
    <t>PLANILLA</t>
  </si>
  <si>
    <t>PAGO DE SUELDOS Y SUBSIDIOS A EMPLEADOS</t>
  </si>
  <si>
    <t>A-09-02</t>
  </si>
  <si>
    <t>PRESTACIONES AL PERSONAL</t>
  </si>
  <si>
    <t>A-09-01</t>
  </si>
  <si>
    <t>GESTION DE RECURSOS HUMANOS</t>
  </si>
  <si>
    <t>A-09</t>
  </si>
  <si>
    <t>ESTADO</t>
  </si>
  <si>
    <t>TOTALES</t>
  </si>
  <si>
    <t>A-40</t>
  </si>
  <si>
    <t>CUBRIR LAS NECESIDADES DE REPRESENTACION JUDICIAL Y ASESORIA JURIDICA</t>
  </si>
  <si>
    <t>A-40-01</t>
  </si>
  <si>
    <t xml:space="preserve">PROCESOS JUDICIALES (INTERPOSICIÓN DE DEMANDAS)  </t>
  </si>
  <si>
    <t>TIEMPO
Meta: 16 días hábiles</t>
  </si>
  <si>
    <t>DEMANDAS PRESENTADAS</t>
  </si>
  <si>
    <t>DEMANDAS PRESENTADAS EN TIEMPO META</t>
  </si>
  <si>
    <t>PORCENTAJE</t>
  </si>
  <si>
    <t>PORCENTAJE DE CUMPLIMIENTO</t>
  </si>
  <si>
    <t>A-40-02</t>
  </si>
  <si>
    <t xml:space="preserve">OPINIONES JURIDICAS </t>
  </si>
  <si>
    <t>EMITIDAS</t>
  </si>
  <si>
    <t>EMITIDAS EN TIEMPO META</t>
  </si>
  <si>
    <t>A-27</t>
  </si>
  <si>
    <t>REALIZAR UN CONTROL PATRONAL EFECTIVO</t>
  </si>
  <si>
    <t>A-27-01</t>
  </si>
  <si>
    <t>INSPECCIONES GENERALES A PATRONOS</t>
  </si>
  <si>
    <t>JORGE ELIAS MANCIA PEREZ</t>
  </si>
  <si>
    <t>A-24</t>
  </si>
  <si>
    <t xml:space="preserve">SISTEMAS DE INFORMACIÓN QUE DAN SOPORTE A LOS PROCESOS DE LAS DEMAS DEPENDENCIAS </t>
  </si>
  <si>
    <t>A-24-01</t>
  </si>
  <si>
    <t>SISTEMAS DE INFORMACIÓN IMPLEMENTADOS</t>
  </si>
  <si>
    <t xml:space="preserve">SISTEMAS Y/O APLICACIONES </t>
  </si>
  <si>
    <t>A-24-03</t>
  </si>
  <si>
    <t xml:space="preserve">MANTENIMIENTOS, ACTUALIZACIONES Y MEJORAS A SISTEMAS DE INFORMACIÓN  </t>
  </si>
  <si>
    <t xml:space="preserve">REQUERIMIENTOS ATENDIDOS (TI-01)
</t>
  </si>
  <si>
    <t>A-25</t>
  </si>
  <si>
    <t xml:space="preserve">GARANTIZAR LA DISPONIBILIDAD DE LA INFRAESTRUCTURA PARA EL BUEN FUNCIONAMIENTO DE LOS SERVICIOS DE TECNOLOGÍA </t>
  </si>
  <si>
    <t>A-25-01</t>
  </si>
  <si>
    <t xml:space="preserve">ASISTENCIA TÉCNICA AL USUARIO </t>
  </si>
  <si>
    <t xml:space="preserve">REQUERIMIENTO ATENDIDO (TI-02, 
TI-03, TI-04)
</t>
  </si>
  <si>
    <t>A-25-02</t>
  </si>
  <si>
    <t xml:space="preserve">RESPALDO DIARIO DE INFORMACIÓN </t>
  </si>
  <si>
    <t>RESPALDO REALIZADO</t>
  </si>
  <si>
    <t>A-25-04</t>
  </si>
  <si>
    <t xml:space="preserve">MANTENIMIENTOS CORRECTIVOS Y RECLAMO POR GARANTIA </t>
  </si>
  <si>
    <t>MANTENIMIENTO</t>
  </si>
  <si>
    <t>A-25-05</t>
  </si>
  <si>
    <t>MANTENIMIENTOS PREVENTIVOS</t>
  </si>
  <si>
    <t>A-25-06</t>
  </si>
  <si>
    <t>NUEVAS TECNOLOGÍAS</t>
  </si>
  <si>
    <t>SOLUCIÓN TECNOLÓGICA IMPLEMENTADA</t>
  </si>
  <si>
    <t>Reporte</t>
  </si>
  <si>
    <t>HISTORIALES LABORALES DEFINITIVOS</t>
  </si>
  <si>
    <t>RECUPERACION DE COTIZACIONES EN MORA</t>
  </si>
  <si>
    <t xml:space="preserve"> A-41-03</t>
  </si>
  <si>
    <t>COTIZACION LABORAL</t>
  </si>
  <si>
    <t>A-41-02</t>
  </si>
  <si>
    <t>COTIZACION PATRONAL</t>
  </si>
  <si>
    <t>A-41-01</t>
  </si>
  <si>
    <t>INCREMENTAR LOS INGRESOS POR COTIZACIONES</t>
  </si>
  <si>
    <t>A-41</t>
  </si>
  <si>
    <t>MONTO</t>
  </si>
  <si>
    <t>REGISTRO DE INGRESOS EN CONCEPTO DE COTIZACIONES</t>
  </si>
  <si>
    <t>A-07-01</t>
  </si>
  <si>
    <t>A-07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</si>
</sst>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[$€-2]* #,##0.00_-;\-[$€-2]* #,##0.00_-;_-[$€-2]* &quot;-&quot;??_-"/>
    <numFmt numFmtId="165" formatCode="0.0%"/>
    <numFmt numFmtId="166" formatCode="&quot;$&quot;#,##0.00"/>
    <numFmt numFmtId="167" formatCode="[$$-440A]#,##0.00"/>
    <numFmt numFmtId="168" formatCode="dd\/mm\/yyyy"/>
  </numFmts>
  <fonts count="46" x14ac:knownFonts="1">
    <font>
      <sz val="10"/>
      <name val="Arial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1"/>
      <color indexed="8"/>
      <name val="Calibri"/>
      <family val="2"/>
      <charset val="1"/>
    </font>
    <font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10"/>
      <color indexed="1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0000"/>
      <name val="Calibri"/>
      <family val="2"/>
    </font>
    <font>
      <b/>
      <sz val="10"/>
      <name val="Maiandra GD"/>
      <family val="2"/>
    </font>
    <font>
      <sz val="10"/>
      <name val="Maiandra GD"/>
      <family val="2"/>
    </font>
    <font>
      <sz val="8"/>
      <name val="Maiandra GD"/>
      <family val="2"/>
    </font>
    <font>
      <sz val="9"/>
      <name val="Maiandra GD"/>
      <family val="2"/>
    </font>
    <font>
      <sz val="8"/>
      <color rgb="FFFF0000"/>
      <name val="Maiandra GD"/>
      <family val="2"/>
    </font>
    <font>
      <b/>
      <sz val="9"/>
      <color rgb="FFFF0000"/>
      <name val="Maiandra GD"/>
      <family val="2"/>
    </font>
    <font>
      <b/>
      <sz val="18"/>
      <name val="Maiandra GD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5">
    <fill>
      <patternFill patternType="none"/>
    </fill>
    <fill>
      <patternFill patternType="gray125"/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rgb="FFFFC000"/>
        <bgColor indexed="22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93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8" borderId="0" applyNumberFormat="0" applyBorder="0" applyAlignment="0" applyProtection="0"/>
    <xf numFmtId="0" fontId="2" fillId="17" borderId="0" applyNumberFormat="0" applyBorder="0" applyAlignment="0" applyProtection="0"/>
    <xf numFmtId="0" fontId="4" fillId="8" borderId="0" applyNumberFormat="0" applyBorder="0" applyAlignment="0" applyProtection="0"/>
    <xf numFmtId="0" fontId="5" fillId="18" borderId="2" applyNumberFormat="0" applyAlignment="0" applyProtection="0"/>
    <xf numFmtId="0" fontId="6" fillId="9" borderId="3" applyNumberFormat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9" fillId="22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17" borderId="2" applyNumberFormat="0" applyAlignment="0" applyProtection="0"/>
    <xf numFmtId="0" fontId="14" fillId="0" borderId="7" applyNumberFormat="0" applyFill="0" applyAlignment="0" applyProtection="0"/>
    <xf numFmtId="0" fontId="1" fillId="23" borderId="8" applyNumberFormat="0" applyFont="0" applyAlignment="0" applyProtection="0"/>
    <xf numFmtId="0" fontId="8" fillId="23" borderId="8" applyNumberFormat="0" applyFont="0" applyAlignment="0" applyProtection="0"/>
    <xf numFmtId="0" fontId="8" fillId="16" borderId="8" applyNumberFormat="0" applyFont="0" applyAlignment="0" applyProtection="0"/>
    <xf numFmtId="0" fontId="15" fillId="18" borderId="9" applyNumberFormat="0" applyAlignment="0" applyProtection="0"/>
    <xf numFmtId="4" fontId="16" fillId="24" borderId="10" applyNumberFormat="0" applyProtection="0">
      <alignment vertical="center"/>
    </xf>
    <xf numFmtId="4" fontId="17" fillId="24" borderId="10" applyNumberFormat="0" applyProtection="0">
      <alignment vertical="center"/>
    </xf>
    <xf numFmtId="4" fontId="16" fillId="24" borderId="10" applyNumberFormat="0" applyProtection="0">
      <alignment horizontal="left" vertical="center" indent="1"/>
    </xf>
    <xf numFmtId="0" fontId="16" fillId="24" borderId="10" applyNumberFormat="0" applyProtection="0">
      <alignment horizontal="left" vertical="top" indent="1"/>
    </xf>
    <xf numFmtId="4" fontId="16" fillId="25" borderId="0" applyNumberFormat="0" applyProtection="0">
      <alignment horizontal="left" vertical="center" indent="1"/>
    </xf>
    <xf numFmtId="4" fontId="18" fillId="26" borderId="10" applyNumberFormat="0" applyProtection="0">
      <alignment horizontal="right" vertical="center"/>
    </xf>
    <xf numFmtId="4" fontId="18" fillId="27" borderId="10" applyNumberFormat="0" applyProtection="0">
      <alignment horizontal="right" vertical="center"/>
    </xf>
    <xf numFmtId="4" fontId="18" fillId="28" borderId="10" applyNumberFormat="0" applyProtection="0">
      <alignment horizontal="right" vertical="center"/>
    </xf>
    <xf numFmtId="4" fontId="18" fillId="29" borderId="10" applyNumberFormat="0" applyProtection="0">
      <alignment horizontal="right" vertical="center"/>
    </xf>
    <xf numFmtId="4" fontId="18" fillId="30" borderId="10" applyNumberFormat="0" applyProtection="0">
      <alignment horizontal="right" vertical="center"/>
    </xf>
    <xf numFmtId="4" fontId="18" fillId="31" borderId="10" applyNumberFormat="0" applyProtection="0">
      <alignment horizontal="right" vertical="center"/>
    </xf>
    <xf numFmtId="4" fontId="18" fillId="32" borderId="10" applyNumberFormat="0" applyProtection="0">
      <alignment horizontal="right" vertical="center"/>
    </xf>
    <xf numFmtId="4" fontId="18" fillId="33" borderId="10" applyNumberFormat="0" applyProtection="0">
      <alignment horizontal="right" vertical="center"/>
    </xf>
    <xf numFmtId="4" fontId="18" fillId="34" borderId="10" applyNumberFormat="0" applyProtection="0">
      <alignment horizontal="right" vertical="center"/>
    </xf>
    <xf numFmtId="4" fontId="16" fillId="35" borderId="11" applyNumberFormat="0" applyProtection="0">
      <alignment horizontal="left" vertical="center" indent="1"/>
    </xf>
    <xf numFmtId="4" fontId="18" fillId="36" borderId="0" applyNumberFormat="0" applyProtection="0">
      <alignment horizontal="left" vertical="center" indent="1"/>
    </xf>
    <xf numFmtId="4" fontId="19" fillId="37" borderId="0" applyNumberFormat="0" applyProtection="0">
      <alignment horizontal="left" vertical="center" indent="1"/>
    </xf>
    <xf numFmtId="4" fontId="18" fillId="25" borderId="10" applyNumberFormat="0" applyProtection="0">
      <alignment horizontal="right" vertical="center"/>
    </xf>
    <xf numFmtId="4" fontId="18" fillId="36" borderId="0" applyNumberFormat="0" applyProtection="0">
      <alignment horizontal="left" vertical="center" indent="1"/>
    </xf>
    <xf numFmtId="4" fontId="18" fillId="25" borderId="0" applyNumberFormat="0" applyProtection="0">
      <alignment horizontal="left" vertical="center" indent="1"/>
    </xf>
    <xf numFmtId="0" fontId="8" fillId="37" borderId="10" applyNumberFormat="0" applyProtection="0">
      <alignment horizontal="left" vertical="center" indent="1"/>
    </xf>
    <xf numFmtId="0" fontId="8" fillId="37" borderId="10" applyNumberFormat="0" applyProtection="0">
      <alignment horizontal="left" vertical="top" indent="1"/>
    </xf>
    <xf numFmtId="0" fontId="8" fillId="25" borderId="10" applyNumberFormat="0" applyProtection="0">
      <alignment horizontal="left" vertical="center" indent="1"/>
    </xf>
    <xf numFmtId="0" fontId="8" fillId="25" borderId="10" applyNumberFormat="0" applyProtection="0">
      <alignment horizontal="left" vertical="top" indent="1"/>
    </xf>
    <xf numFmtId="0" fontId="8" fillId="38" borderId="10" applyNumberFormat="0" applyProtection="0">
      <alignment horizontal="left" vertical="center" indent="1"/>
    </xf>
    <xf numFmtId="0" fontId="8" fillId="38" borderId="10" applyNumberFormat="0" applyProtection="0">
      <alignment horizontal="left" vertical="top" indent="1"/>
    </xf>
    <xf numFmtId="0" fontId="8" fillId="36" borderId="10" applyNumberFormat="0" applyProtection="0">
      <alignment horizontal="left" vertical="center" indent="1"/>
    </xf>
    <xf numFmtId="0" fontId="8" fillId="36" borderId="10" applyNumberFormat="0" applyProtection="0">
      <alignment horizontal="left" vertical="top" indent="1"/>
    </xf>
    <xf numFmtId="0" fontId="8" fillId="39" borderId="1" applyNumberFormat="0">
      <protection locked="0"/>
    </xf>
    <xf numFmtId="4" fontId="18" fillId="23" borderId="10" applyNumberFormat="0" applyProtection="0">
      <alignment vertical="center"/>
    </xf>
    <xf numFmtId="4" fontId="20" fillId="23" borderId="10" applyNumberFormat="0" applyProtection="0">
      <alignment vertical="center"/>
    </xf>
    <xf numFmtId="4" fontId="18" fillId="23" borderId="10" applyNumberFormat="0" applyProtection="0">
      <alignment horizontal="left" vertical="center" indent="1"/>
    </xf>
    <xf numFmtId="0" fontId="18" fillId="23" borderId="10" applyNumberFormat="0" applyProtection="0">
      <alignment horizontal="left" vertical="top" indent="1"/>
    </xf>
    <xf numFmtId="4" fontId="18" fillId="36" borderId="10" applyNumberFormat="0" applyProtection="0">
      <alignment horizontal="right" vertical="center"/>
    </xf>
    <xf numFmtId="4" fontId="20" fillId="36" borderId="10" applyNumberFormat="0" applyProtection="0">
      <alignment horizontal="right" vertical="center"/>
    </xf>
    <xf numFmtId="4" fontId="18" fillId="25" borderId="10" applyNumberFormat="0" applyProtection="0">
      <alignment horizontal="left" vertical="center" indent="1"/>
    </xf>
    <xf numFmtId="0" fontId="18" fillId="25" borderId="10" applyNumberFormat="0" applyProtection="0">
      <alignment horizontal="left" vertical="top" indent="1"/>
    </xf>
    <xf numFmtId="4" fontId="21" fillId="40" borderId="0" applyNumberFormat="0" applyProtection="0">
      <alignment horizontal="left" vertical="center" indent="1"/>
    </xf>
    <xf numFmtId="4" fontId="22" fillId="36" borderId="10" applyNumberFormat="0" applyProtection="0">
      <alignment horizontal="right" vertical="center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1" fillId="0" borderId="0"/>
    <xf numFmtId="0" fontId="33" fillId="0" borderId="0"/>
    <xf numFmtId="9" fontId="31" fillId="0" borderId="0"/>
  </cellStyleXfs>
  <cellXfs count="301">
    <xf numFmtId="0" fontId="0" fillId="0" borderId="0" xfId="0"/>
    <xf numFmtId="0" fontId="8" fillId="0" borderId="0" xfId="0" applyFont="1" applyAlignment="1">
      <alignment horizontal="left" vertical="center"/>
    </xf>
    <xf numFmtId="0" fontId="8" fillId="0" borderId="0" xfId="0" applyFont="1"/>
    <xf numFmtId="0" fontId="8" fillId="0" borderId="1" xfId="0" applyFont="1" applyFill="1" applyBorder="1" applyAlignment="1" applyProtection="1">
      <alignment horizontal="left" vertical="center" wrapText="1"/>
      <protection hidden="1"/>
    </xf>
    <xf numFmtId="0" fontId="8" fillId="0" borderId="1" xfId="0" applyFont="1" applyFill="1" applyBorder="1" applyAlignment="1" applyProtection="1">
      <alignment horizontal="justify" vertical="center" wrapText="1"/>
      <protection hidden="1"/>
    </xf>
    <xf numFmtId="0" fontId="8" fillId="0" borderId="1" xfId="0" applyFont="1" applyFill="1" applyBorder="1" applyAlignment="1" applyProtection="1">
      <alignment horizontal="center" wrapText="1"/>
      <protection hidden="1"/>
    </xf>
    <xf numFmtId="0" fontId="25" fillId="0" borderId="0" xfId="0" applyFont="1" applyFill="1" applyAlignment="1" applyProtection="1">
      <alignment vertical="center"/>
      <protection hidden="1"/>
    </xf>
    <xf numFmtId="0" fontId="25" fillId="0" borderId="0" xfId="0" applyFont="1" applyFill="1" applyAlignment="1" applyProtection="1">
      <alignment vertical="top"/>
      <protection hidden="1"/>
    </xf>
    <xf numFmtId="0" fontId="8" fillId="0" borderId="1" xfId="0" applyFont="1" applyFill="1" applyBorder="1" applyAlignment="1" applyProtection="1">
      <alignment horizontal="center" vertical="center"/>
      <protection hidden="1"/>
    </xf>
    <xf numFmtId="0" fontId="26" fillId="0" borderId="1" xfId="0" applyFont="1" applyFill="1" applyBorder="1" applyAlignment="1" applyProtection="1">
      <alignment horizontal="justify" vertical="center" wrapText="1"/>
      <protection hidden="1"/>
    </xf>
    <xf numFmtId="0" fontId="8" fillId="41" borderId="1" xfId="0" applyFont="1" applyFill="1" applyBorder="1" applyAlignment="1" applyProtection="1">
      <alignment horizontal="center" vertical="center"/>
      <protection hidden="1"/>
    </xf>
    <xf numFmtId="0" fontId="25" fillId="41" borderId="1" xfId="0" applyFont="1" applyFill="1" applyBorder="1" applyAlignment="1" applyProtection="1">
      <alignment horizontal="left" vertical="center" wrapText="1"/>
      <protection hidden="1"/>
    </xf>
    <xf numFmtId="0" fontId="25" fillId="41" borderId="1" xfId="0" applyFont="1" applyFill="1" applyBorder="1" applyAlignment="1" applyProtection="1">
      <alignment horizontal="justify" vertical="center" wrapText="1"/>
      <protection hidden="1"/>
    </xf>
    <xf numFmtId="0" fontId="8" fillId="41" borderId="1" xfId="0" applyFont="1" applyFill="1" applyBorder="1" applyAlignment="1" applyProtection="1">
      <alignment horizontal="center" wrapText="1"/>
      <protection hidden="1"/>
    </xf>
    <xf numFmtId="0" fontId="8" fillId="41" borderId="1" xfId="0" applyFont="1" applyFill="1" applyBorder="1" applyAlignment="1" applyProtection="1">
      <alignment horizontal="justify" vertical="center" wrapText="1"/>
      <protection hidden="1"/>
    </xf>
    <xf numFmtId="0" fontId="25" fillId="41" borderId="1" xfId="0" applyFont="1" applyFill="1" applyBorder="1" applyAlignment="1" applyProtection="1">
      <alignment horizontal="center"/>
      <protection hidden="1"/>
    </xf>
    <xf numFmtId="3" fontId="8" fillId="41" borderId="1" xfId="1" applyNumberFormat="1" applyFont="1" applyFill="1" applyBorder="1" applyAlignment="1" applyProtection="1">
      <alignment horizontal="center" vertical="center" wrapText="1"/>
      <protection hidden="1"/>
    </xf>
    <xf numFmtId="9" fontId="8" fillId="41" borderId="1" xfId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Border="1" applyProtection="1">
      <protection hidden="1"/>
    </xf>
    <xf numFmtId="0" fontId="8" fillId="0" borderId="0" xfId="0" applyFont="1" applyBorder="1" applyAlignment="1" applyProtection="1">
      <alignment horizontal="center"/>
      <protection hidden="1"/>
    </xf>
    <xf numFmtId="166" fontId="8" fillId="0" borderId="0" xfId="0" applyNumberFormat="1" applyFont="1" applyAlignment="1" applyProtection="1">
      <alignment horizontal="center"/>
      <protection hidden="1"/>
    </xf>
    <xf numFmtId="165" fontId="8" fillId="41" borderId="13" xfId="1" applyNumberFormat="1" applyFont="1" applyFill="1" applyBorder="1" applyAlignment="1" applyProtection="1">
      <alignment vertical="center" wrapText="1"/>
      <protection hidden="1"/>
    </xf>
    <xf numFmtId="0" fontId="8" fillId="41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justify" vertical="center" wrapText="1"/>
      <protection hidden="1"/>
    </xf>
    <xf numFmtId="0" fontId="27" fillId="42" borderId="1" xfId="0" applyFont="1" applyFill="1" applyBorder="1" applyAlignment="1">
      <alignment horizontal="center" vertical="center"/>
    </xf>
    <xf numFmtId="0" fontId="1" fillId="41" borderId="1" xfId="0" applyFont="1" applyFill="1" applyBorder="1" applyAlignment="1" applyProtection="1">
      <alignment horizontal="center" vertical="center" wrapText="1"/>
      <protection hidden="1"/>
    </xf>
    <xf numFmtId="0" fontId="8" fillId="43" borderId="1" xfId="0" applyFont="1" applyFill="1" applyBorder="1" applyAlignment="1" applyProtection="1">
      <alignment horizontal="left" vertical="center" wrapText="1"/>
      <protection hidden="1"/>
    </xf>
    <xf numFmtId="0" fontId="8" fillId="43" borderId="1" xfId="0" applyFont="1" applyFill="1" applyBorder="1" applyAlignment="1" applyProtection="1">
      <alignment horizontal="justify" vertical="center" wrapText="1"/>
      <protection hidden="1"/>
    </xf>
    <xf numFmtId="0" fontId="8" fillId="43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87" applyFont="1" applyFill="1" applyBorder="1" applyAlignment="1" applyProtection="1">
      <alignment horizontal="center" vertical="center" wrapText="1"/>
      <protection hidden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7" fillId="44" borderId="1" xfId="0" applyFont="1" applyFill="1" applyBorder="1" applyAlignment="1">
      <alignment horizontal="center" vertical="center"/>
    </xf>
    <xf numFmtId="0" fontId="27" fillId="45" borderId="1" xfId="0" applyFont="1" applyFill="1" applyBorder="1" applyAlignment="1">
      <alignment horizontal="center" vertical="center"/>
    </xf>
    <xf numFmtId="0" fontId="27" fillId="46" borderId="1" xfId="0" applyFont="1" applyFill="1" applyBorder="1" applyAlignment="1">
      <alignment horizontal="center" vertical="center"/>
    </xf>
    <xf numFmtId="0" fontId="25" fillId="0" borderId="0" xfId="0" applyFont="1" applyBorder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locked="0"/>
    </xf>
    <xf numFmtId="14" fontId="1" fillId="0" borderId="0" xfId="0" applyNumberFormat="1" applyFont="1" applyBorder="1" applyAlignment="1" applyProtection="1">
      <alignment horizontal="center"/>
      <protection locked="0"/>
    </xf>
    <xf numFmtId="0" fontId="1" fillId="0" borderId="0" xfId="88" applyFont="1" applyAlignment="1" applyProtection="1">
      <alignment horizontal="left" wrapText="1"/>
      <protection hidden="1"/>
    </xf>
    <xf numFmtId="0" fontId="1" fillId="0" borderId="12" xfId="0" applyFont="1" applyBorder="1" applyAlignment="1" applyProtection="1">
      <alignment horizontal="center"/>
      <protection hidden="1"/>
    </xf>
    <xf numFmtId="0" fontId="30" fillId="0" borderId="0" xfId="0" applyFont="1" applyBorder="1" applyAlignment="1" applyProtection="1">
      <alignment horizontal="center"/>
      <protection hidden="1"/>
    </xf>
    <xf numFmtId="0" fontId="30" fillId="0" borderId="0" xfId="0" applyFont="1" applyBorder="1" applyAlignment="1" applyProtection="1">
      <alignment horizontal="left"/>
      <protection hidden="1"/>
    </xf>
    <xf numFmtId="9" fontId="1" fillId="41" borderId="1" xfId="1" applyFont="1" applyFill="1" applyBorder="1" applyAlignment="1" applyProtection="1">
      <alignment horizontal="center" vertical="center" wrapText="1"/>
      <protection hidden="1"/>
    </xf>
    <xf numFmtId="3" fontId="27" fillId="46" borderId="1" xfId="0" applyNumberFormat="1" applyFont="1" applyFill="1" applyBorder="1" applyAlignment="1" applyProtection="1">
      <alignment horizontal="center" vertical="center" wrapText="1"/>
      <protection hidden="1"/>
    </xf>
    <xf numFmtId="3" fontId="27" fillId="45" borderId="1" xfId="0" applyNumberFormat="1" applyFont="1" applyFill="1" applyBorder="1" applyAlignment="1" applyProtection="1">
      <alignment horizontal="center" vertical="center" wrapText="1"/>
      <protection hidden="1"/>
    </xf>
    <xf numFmtId="3" fontId="27" fillId="44" borderId="1" xfId="0" applyNumberFormat="1" applyFont="1" applyFill="1" applyBorder="1" applyAlignment="1" applyProtection="1">
      <alignment horizontal="center" vertical="center" wrapText="1"/>
      <protection hidden="1"/>
    </xf>
    <xf numFmtId="3" fontId="27" fillId="42" borderId="1" xfId="89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4" fontId="1" fillId="41" borderId="1" xfId="87" applyNumberFormat="1" applyFont="1" applyFill="1" applyBorder="1" applyAlignment="1" applyProtection="1">
      <alignment horizontal="center" vertical="center" wrapText="1"/>
      <protection hidden="1"/>
    </xf>
    <xf numFmtId="167" fontId="1" fillId="48" borderId="1" xfId="1" applyNumberFormat="1" applyFont="1" applyFill="1" applyBorder="1" applyAlignment="1" applyProtection="1">
      <alignment horizontal="center" vertical="center" wrapText="1"/>
      <protection hidden="1"/>
    </xf>
    <xf numFmtId="3" fontId="27" fillId="42" borderId="1" xfId="0" applyNumberFormat="1" applyFont="1" applyFill="1" applyBorder="1" applyAlignment="1" applyProtection="1">
      <alignment horizontal="center" vertical="center" wrapText="1"/>
      <protection hidden="1"/>
    </xf>
    <xf numFmtId="3" fontId="1" fillId="41" borderId="1" xfId="0" applyNumberFormat="1" applyFont="1" applyFill="1" applyBorder="1" applyAlignment="1" applyProtection="1">
      <alignment horizontal="center" vertical="center" wrapText="1"/>
      <protection hidden="1"/>
    </xf>
    <xf numFmtId="1" fontId="1" fillId="48" borderId="1" xfId="1" applyNumberFormat="1" applyFont="1" applyFill="1" applyBorder="1" applyAlignment="1" applyProtection="1">
      <alignment horizontal="center" vertical="center" wrapText="1"/>
      <protection hidden="1"/>
    </xf>
    <xf numFmtId="3" fontId="1" fillId="41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41" borderId="1" xfId="0" applyFont="1" applyFill="1" applyBorder="1" applyProtection="1">
      <protection hidden="1"/>
    </xf>
    <xf numFmtId="0" fontId="25" fillId="41" borderId="14" xfId="0" applyFont="1" applyFill="1" applyBorder="1" applyAlignment="1" applyProtection="1">
      <alignment horizontal="justify" vertical="center" wrapText="1"/>
      <protection hidden="1"/>
    </xf>
    <xf numFmtId="0" fontId="1" fillId="41" borderId="13" xfId="0" applyFont="1" applyFill="1" applyBorder="1" applyAlignment="1" applyProtection="1">
      <alignment horizontal="center" vertical="center" wrapText="1"/>
      <protection hidden="1"/>
    </xf>
    <xf numFmtId="0" fontId="25" fillId="41" borderId="15" xfId="0" applyFont="1" applyFill="1" applyBorder="1" applyAlignment="1" applyProtection="1">
      <alignment horizontal="justify" vertical="center" wrapText="1"/>
      <protection hidden="1"/>
    </xf>
    <xf numFmtId="0" fontId="25" fillId="41" borderId="1" xfId="0" applyFont="1" applyFill="1" applyBorder="1" applyAlignment="1" applyProtection="1">
      <alignment horizontal="center" wrapText="1"/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Fill="1" applyBorder="1" applyProtection="1">
      <protection hidden="1"/>
    </xf>
    <xf numFmtId="10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justify" vertical="center" wrapText="1"/>
      <protection hidden="1"/>
    </xf>
    <xf numFmtId="0" fontId="1" fillId="0" borderId="0" xfId="0" applyFont="1" applyFill="1" applyBorder="1" applyAlignment="1" applyProtection="1">
      <protection locked="0"/>
    </xf>
    <xf numFmtId="0" fontId="25" fillId="0" borderId="0" xfId="0" applyFont="1" applyFill="1" applyAlignment="1" applyProtection="1">
      <alignment horizontal="center" wrapText="1"/>
      <protection hidden="1"/>
    </xf>
    <xf numFmtId="0" fontId="32" fillId="0" borderId="0" xfId="90" applyFont="1"/>
    <xf numFmtId="0" fontId="32" fillId="49" borderId="0" xfId="90" applyFont="1" applyFill="1"/>
    <xf numFmtId="0" fontId="33" fillId="0" borderId="0" xfId="90" applyFont="1"/>
    <xf numFmtId="0" fontId="33" fillId="0" borderId="0" xfId="90" applyFont="1" applyAlignment="1">
      <alignment horizontal="left" vertical="center"/>
    </xf>
    <xf numFmtId="0" fontId="33" fillId="0" borderId="0" xfId="91" applyFont="1" applyProtection="1">
      <protection hidden="1"/>
    </xf>
    <xf numFmtId="0" fontId="33" fillId="0" borderId="0" xfId="91" applyFont="1" applyAlignment="1" applyProtection="1">
      <alignment horizontal="center"/>
      <protection hidden="1"/>
    </xf>
    <xf numFmtId="0" fontId="33" fillId="0" borderId="0" xfId="91" applyFont="1" applyBorder="1" applyAlignment="1" applyProtection="1">
      <alignment horizontal="center"/>
      <protection hidden="1"/>
    </xf>
    <xf numFmtId="0" fontId="33" fillId="0" borderId="0" xfId="91" applyFont="1" applyBorder="1" applyProtection="1">
      <protection hidden="1"/>
    </xf>
    <xf numFmtId="0" fontId="33" fillId="0" borderId="19" xfId="91" applyFont="1" applyBorder="1" applyAlignment="1" applyProtection="1">
      <alignment horizontal="center"/>
      <protection hidden="1"/>
    </xf>
    <xf numFmtId="165" fontId="33" fillId="0" borderId="0" xfId="92" applyNumberFormat="1" applyFont="1" applyFill="1" applyBorder="1" applyAlignment="1" applyProtection="1">
      <alignment horizontal="center" vertical="center" wrapText="1"/>
      <protection hidden="1"/>
    </xf>
    <xf numFmtId="9" fontId="33" fillId="0" borderId="0" xfId="92" applyFont="1" applyFill="1" applyBorder="1" applyAlignment="1" applyProtection="1">
      <alignment horizontal="center" vertical="center" wrapText="1"/>
      <protection hidden="1"/>
    </xf>
    <xf numFmtId="0" fontId="32" fillId="0" borderId="0" xfId="90" applyFont="1" applyFill="1" applyBorder="1" applyAlignment="1">
      <alignment horizontal="center" vertical="center"/>
    </xf>
    <xf numFmtId="0" fontId="32" fillId="49" borderId="0" xfId="90" applyFont="1" applyFill="1" applyBorder="1" applyAlignment="1">
      <alignment horizontal="center" vertical="center"/>
    </xf>
    <xf numFmtId="0" fontId="34" fillId="0" borderId="0" xfId="91" applyFont="1" applyFill="1" applyBorder="1" applyAlignment="1" applyProtection="1">
      <alignment horizontal="justify" vertical="center" wrapText="1"/>
      <protection hidden="1"/>
    </xf>
    <xf numFmtId="0" fontId="33" fillId="0" borderId="0" xfId="90" applyFont="1" applyFill="1" applyBorder="1"/>
    <xf numFmtId="0" fontId="33" fillId="0" borderId="0" xfId="90" applyFont="1" applyFill="1" applyBorder="1" applyAlignment="1">
      <alignment horizontal="left" vertical="center"/>
    </xf>
    <xf numFmtId="9" fontId="33" fillId="50" borderId="20" xfId="92" applyFont="1" applyFill="1" applyBorder="1" applyAlignment="1" applyProtection="1">
      <alignment horizontal="center" vertical="center" wrapText="1"/>
      <protection hidden="1"/>
    </xf>
    <xf numFmtId="0" fontId="27" fillId="46" borderId="1" xfId="87" applyFont="1" applyFill="1" applyBorder="1" applyAlignment="1">
      <alignment horizontal="center" vertical="center"/>
    </xf>
    <xf numFmtId="3" fontId="27" fillId="42" borderId="1" xfId="87" applyNumberFormat="1" applyFont="1" applyFill="1" applyBorder="1" applyAlignment="1">
      <alignment horizontal="center" vertical="center"/>
    </xf>
    <xf numFmtId="0" fontId="34" fillId="0" borderId="20" xfId="91" applyFont="1" applyFill="1" applyBorder="1" applyAlignment="1" applyProtection="1">
      <alignment horizontal="justify" vertical="center" wrapText="1"/>
      <protection hidden="1"/>
    </xf>
    <xf numFmtId="0" fontId="33" fillId="0" borderId="20" xfId="90" applyFont="1" applyFill="1" applyBorder="1"/>
    <xf numFmtId="0" fontId="33" fillId="0" borderId="21" xfId="90" applyFont="1" applyFill="1" applyBorder="1"/>
    <xf numFmtId="0" fontId="33" fillId="0" borderId="20" xfId="90" applyFont="1" applyFill="1" applyBorder="1" applyAlignment="1">
      <alignment horizontal="left" vertical="center"/>
    </xf>
    <xf numFmtId="3" fontId="33" fillId="0" borderId="20" xfId="90" applyNumberFormat="1" applyFont="1" applyFill="1" applyBorder="1" applyAlignment="1" applyProtection="1">
      <alignment horizontal="center" vertical="center"/>
      <protection hidden="1"/>
    </xf>
    <xf numFmtId="3" fontId="32" fillId="0" borderId="20" xfId="90" applyNumberFormat="1" applyFont="1" applyFill="1" applyBorder="1" applyAlignment="1">
      <alignment horizontal="center" vertical="center"/>
    </xf>
    <xf numFmtId="3" fontId="32" fillId="49" borderId="20" xfId="90" applyNumberFormat="1" applyFont="1" applyFill="1" applyBorder="1" applyAlignment="1">
      <alignment horizontal="center" vertical="center"/>
    </xf>
    <xf numFmtId="0" fontId="33" fillId="43" borderId="20" xfId="91" applyFont="1" applyFill="1" applyBorder="1" applyAlignment="1" applyProtection="1">
      <alignment horizontal="justify" vertical="center" wrapText="1"/>
      <protection hidden="1"/>
    </xf>
    <xf numFmtId="0" fontId="33" fillId="43" borderId="20" xfId="91" applyFont="1" applyFill="1" applyBorder="1" applyAlignment="1" applyProtection="1">
      <alignment horizontal="center" wrapText="1"/>
      <protection hidden="1"/>
    </xf>
    <xf numFmtId="0" fontId="33" fillId="43" borderId="20" xfId="91" applyFont="1" applyFill="1" applyBorder="1" applyAlignment="1" applyProtection="1">
      <alignment horizontal="left" vertical="center" wrapText="1"/>
      <protection hidden="1"/>
    </xf>
    <xf numFmtId="0" fontId="35" fillId="50" borderId="20" xfId="90" applyFont="1" applyFill="1" applyBorder="1" applyAlignment="1" applyProtection="1">
      <alignment horizontal="justify" vertical="center" wrapText="1"/>
      <protection hidden="1"/>
    </xf>
    <xf numFmtId="0" fontId="35" fillId="51" borderId="20" xfId="90" applyFont="1" applyFill="1" applyBorder="1" applyAlignment="1" applyProtection="1">
      <alignment horizontal="justify" vertical="center" wrapText="1"/>
      <protection hidden="1"/>
    </xf>
    <xf numFmtId="0" fontId="27" fillId="49" borderId="1" xfId="87" applyFont="1" applyFill="1" applyBorder="1" applyAlignment="1">
      <alignment horizontal="center" vertical="center"/>
    </xf>
    <xf numFmtId="0" fontId="27" fillId="45" borderId="1" xfId="87" applyFont="1" applyFill="1" applyBorder="1" applyAlignment="1">
      <alignment horizontal="center" vertical="center"/>
    </xf>
    <xf numFmtId="0" fontId="27" fillId="44" borderId="1" xfId="87" applyFont="1" applyFill="1" applyBorder="1" applyAlignment="1">
      <alignment horizontal="center" vertical="center"/>
    </xf>
    <xf numFmtId="0" fontId="27" fillId="42" borderId="1" xfId="87" applyFont="1" applyFill="1" applyBorder="1" applyAlignment="1">
      <alignment horizontal="center" vertical="center"/>
    </xf>
    <xf numFmtId="0" fontId="33" fillId="0" borderId="20" xfId="91" applyFont="1" applyFill="1" applyBorder="1" applyAlignment="1" applyProtection="1">
      <alignment horizontal="center" wrapText="1"/>
      <protection hidden="1"/>
    </xf>
    <xf numFmtId="0" fontId="33" fillId="0" borderId="20" xfId="91" applyFont="1" applyFill="1" applyBorder="1" applyAlignment="1" applyProtection="1">
      <alignment horizontal="justify" vertical="center" wrapText="1"/>
      <protection hidden="1"/>
    </xf>
    <xf numFmtId="0" fontId="33" fillId="0" borderId="20" xfId="91" applyFont="1" applyFill="1" applyBorder="1" applyAlignment="1" applyProtection="1">
      <alignment horizontal="left" vertical="center" wrapText="1"/>
      <protection hidden="1"/>
    </xf>
    <xf numFmtId="0" fontId="33" fillId="0" borderId="20" xfId="90" applyFont="1" applyFill="1" applyBorder="1" applyAlignment="1" applyProtection="1">
      <alignment horizontal="center" vertical="center"/>
      <protection hidden="1"/>
    </xf>
    <xf numFmtId="0" fontId="32" fillId="0" borderId="20" xfId="90" applyFont="1" applyFill="1" applyBorder="1" applyAlignment="1">
      <alignment horizontal="center" vertical="center"/>
    </xf>
    <xf numFmtId="0" fontId="32" fillId="49" borderId="20" xfId="90" applyFont="1" applyFill="1" applyBorder="1" applyAlignment="1">
      <alignment horizontal="center" vertical="center"/>
    </xf>
    <xf numFmtId="0" fontId="32" fillId="49" borderId="22" xfId="90" applyFont="1" applyFill="1" applyBorder="1" applyAlignment="1">
      <alignment horizontal="center" vertical="center"/>
    </xf>
    <xf numFmtId="0" fontId="32" fillId="0" borderId="22" xfId="90" applyFont="1" applyFill="1" applyBorder="1" applyAlignment="1">
      <alignment horizontal="center" vertical="center"/>
    </xf>
    <xf numFmtId="9" fontId="33" fillId="0" borderId="23" xfId="92" applyFont="1" applyFill="1" applyBorder="1" applyAlignment="1" applyProtection="1">
      <alignment horizontal="center" vertical="center" wrapText="1"/>
      <protection hidden="1"/>
    </xf>
    <xf numFmtId="9" fontId="27" fillId="46" borderId="1" xfId="90" applyNumberFormat="1" applyFont="1" applyFill="1" applyBorder="1" applyAlignment="1">
      <alignment horizontal="center" vertical="center"/>
    </xf>
    <xf numFmtId="9" fontId="27" fillId="49" borderId="1" xfId="90" applyNumberFormat="1" applyFont="1" applyFill="1" applyBorder="1" applyAlignment="1">
      <alignment horizontal="center" vertical="center"/>
    </xf>
    <xf numFmtId="9" fontId="27" fillId="45" borderId="1" xfId="90" applyNumberFormat="1" applyFont="1" applyFill="1" applyBorder="1" applyAlignment="1">
      <alignment horizontal="center" vertical="center"/>
    </xf>
    <xf numFmtId="9" fontId="27" fillId="44" borderId="1" xfId="90" applyNumberFormat="1" applyFont="1" applyFill="1" applyBorder="1" applyAlignment="1">
      <alignment horizontal="center" vertical="center"/>
    </xf>
    <xf numFmtId="9" fontId="27" fillId="42" borderId="1" xfId="90" applyNumberFormat="1" applyFont="1" applyFill="1" applyBorder="1" applyAlignment="1">
      <alignment horizontal="center" vertical="center"/>
    </xf>
    <xf numFmtId="0" fontId="34" fillId="0" borderId="24" xfId="91" applyFont="1" applyFill="1" applyBorder="1" applyAlignment="1" applyProtection="1">
      <alignment horizontal="justify" vertical="center" wrapText="1"/>
      <protection hidden="1"/>
    </xf>
    <xf numFmtId="9" fontId="32" fillId="0" borderId="26" xfId="90" applyNumberFormat="1" applyFont="1" applyFill="1" applyBorder="1" applyAlignment="1">
      <alignment horizontal="center" vertical="center"/>
    </xf>
    <xf numFmtId="9" fontId="32" fillId="0" borderId="1" xfId="90" applyNumberFormat="1" applyFont="1" applyFill="1" applyBorder="1" applyAlignment="1">
      <alignment horizontal="center" vertical="center"/>
    </xf>
    <xf numFmtId="9" fontId="32" fillId="49" borderId="1" xfId="90" applyNumberFormat="1" applyFont="1" applyFill="1" applyBorder="1" applyAlignment="1">
      <alignment horizontal="center" vertical="center"/>
    </xf>
    <xf numFmtId="0" fontId="33" fillId="0" borderId="20" xfId="91" applyFont="1" applyFill="1" applyBorder="1" applyAlignment="1" applyProtection="1">
      <alignment horizontal="center" vertical="center" wrapText="1"/>
      <protection hidden="1"/>
    </xf>
    <xf numFmtId="9" fontId="36" fillId="46" borderId="1" xfId="92" applyFont="1" applyFill="1" applyBorder="1" applyAlignment="1">
      <alignment horizontal="center" vertical="center"/>
    </xf>
    <xf numFmtId="9" fontId="36" fillId="49" borderId="1" xfId="92" applyFont="1" applyFill="1" applyBorder="1" applyAlignment="1">
      <alignment horizontal="center" vertical="center"/>
    </xf>
    <xf numFmtId="9" fontId="36" fillId="45" borderId="1" xfId="92" applyFont="1" applyFill="1" applyBorder="1" applyAlignment="1">
      <alignment horizontal="center" vertical="center"/>
    </xf>
    <xf numFmtId="9" fontId="36" fillId="44" borderId="1" xfId="92" applyFont="1" applyFill="1" applyBorder="1" applyAlignment="1">
      <alignment horizontal="center" vertical="center"/>
    </xf>
    <xf numFmtId="9" fontId="36" fillId="42" borderId="1" xfId="92" applyFont="1" applyFill="1" applyBorder="1" applyAlignment="1">
      <alignment horizontal="center" vertical="center"/>
    </xf>
    <xf numFmtId="9" fontId="32" fillId="49" borderId="26" xfId="90" applyNumberFormat="1" applyFont="1" applyFill="1" applyBorder="1" applyAlignment="1">
      <alignment horizontal="center" vertical="center"/>
    </xf>
    <xf numFmtId="0" fontId="33" fillId="43" borderId="20" xfId="91" applyFont="1" applyFill="1" applyBorder="1" applyAlignment="1" applyProtection="1">
      <alignment horizontal="center" vertical="center" wrapText="1"/>
      <protection hidden="1"/>
    </xf>
    <xf numFmtId="0" fontId="32" fillId="50" borderId="20" xfId="90" applyFont="1" applyFill="1" applyBorder="1" applyAlignment="1" applyProtection="1">
      <alignment horizontal="center" vertical="center"/>
      <protection hidden="1"/>
    </xf>
    <xf numFmtId="0" fontId="33" fillId="50" borderId="20" xfId="90" applyFont="1" applyFill="1" applyBorder="1" applyAlignment="1" applyProtection="1">
      <alignment horizontal="center" vertical="center" wrapText="1"/>
      <protection hidden="1"/>
    </xf>
    <xf numFmtId="0" fontId="33" fillId="51" borderId="20" xfId="90" applyFont="1" applyFill="1" applyBorder="1" applyAlignment="1" applyProtection="1">
      <alignment horizontal="center" vertical="center" wrapText="1"/>
      <protection hidden="1"/>
    </xf>
    <xf numFmtId="0" fontId="33" fillId="50" borderId="20" xfId="90" applyFont="1" applyFill="1" applyBorder="1" applyAlignment="1" applyProtection="1">
      <alignment horizontal="center" wrapText="1"/>
      <protection hidden="1"/>
    </xf>
    <xf numFmtId="0" fontId="35" fillId="50" borderId="20" xfId="90" applyFont="1" applyFill="1" applyBorder="1" applyAlignment="1" applyProtection="1">
      <alignment horizontal="left" vertical="center" wrapText="1"/>
      <protection hidden="1"/>
    </xf>
    <xf numFmtId="0" fontId="33" fillId="0" borderId="20" xfId="90" applyFont="1" applyFill="1" applyBorder="1" applyAlignment="1" applyProtection="1">
      <alignment horizontal="center" vertical="center" wrapText="1"/>
      <protection hidden="1"/>
    </xf>
    <xf numFmtId="0" fontId="33" fillId="0" borderId="20" xfId="90" applyFont="1" applyFill="1" applyBorder="1" applyAlignment="1" applyProtection="1">
      <alignment horizontal="justify" vertical="center" wrapText="1"/>
      <protection hidden="1"/>
    </xf>
    <xf numFmtId="0" fontId="33" fillId="50" borderId="22" xfId="90" applyFont="1" applyFill="1" applyBorder="1" applyAlignment="1" applyProtection="1">
      <alignment horizontal="center" vertical="center" wrapText="1"/>
      <protection hidden="1"/>
    </xf>
    <xf numFmtId="0" fontId="33" fillId="51" borderId="22" xfId="90" applyFont="1" applyFill="1" applyBorder="1" applyAlignment="1" applyProtection="1">
      <alignment horizontal="center" vertical="center" wrapText="1"/>
      <protection hidden="1"/>
    </xf>
    <xf numFmtId="0" fontId="33" fillId="50" borderId="22" xfId="90" applyFont="1" applyFill="1" applyBorder="1" applyAlignment="1" applyProtection="1">
      <alignment horizontal="center" wrapText="1"/>
      <protection hidden="1"/>
    </xf>
    <xf numFmtId="0" fontId="34" fillId="0" borderId="1" xfId="91" applyFont="1" applyFill="1" applyBorder="1" applyAlignment="1" applyProtection="1">
      <alignment horizontal="justify" vertical="center" wrapText="1"/>
      <protection hidden="1"/>
    </xf>
    <xf numFmtId="0" fontId="33" fillId="0" borderId="1" xfId="90" applyFont="1" applyFill="1" applyBorder="1" applyAlignment="1" applyProtection="1">
      <alignment horizontal="center" wrapText="1"/>
      <protection hidden="1"/>
    </xf>
    <xf numFmtId="0" fontId="33" fillId="0" borderId="24" xfId="90" applyFont="1" applyFill="1" applyBorder="1" applyAlignment="1" applyProtection="1">
      <alignment horizontal="justify" vertical="center" wrapText="1"/>
      <protection hidden="1"/>
    </xf>
    <xf numFmtId="0" fontId="33" fillId="0" borderId="20" xfId="90" applyFont="1" applyFill="1" applyBorder="1" applyAlignment="1" applyProtection="1">
      <alignment horizontal="left" vertical="center" wrapText="1"/>
      <protection hidden="1"/>
    </xf>
    <xf numFmtId="0" fontId="33" fillId="0" borderId="23" xfId="91" applyFont="1" applyFill="1" applyBorder="1" applyAlignment="1">
      <alignment horizontal="center" vertical="center"/>
    </xf>
    <xf numFmtId="0" fontId="33" fillId="0" borderId="1" xfId="91" applyFont="1" applyFill="1" applyBorder="1" applyAlignment="1">
      <alignment horizontal="center" vertical="center"/>
    </xf>
    <xf numFmtId="0" fontId="33" fillId="49" borderId="1" xfId="91" applyFont="1" applyFill="1" applyBorder="1" applyAlignment="1">
      <alignment horizontal="center" vertical="center"/>
    </xf>
    <xf numFmtId="0" fontId="33" fillId="0" borderId="1" xfId="91" applyFont="1" applyFill="1" applyBorder="1" applyAlignment="1" applyProtection="1">
      <alignment horizontal="justify" vertical="center" wrapText="1"/>
      <protection hidden="1"/>
    </xf>
    <xf numFmtId="9" fontId="33" fillId="50" borderId="24" xfId="92" applyFont="1" applyFill="1" applyBorder="1" applyAlignment="1" applyProtection="1">
      <alignment horizontal="center" vertical="center" wrapText="1"/>
      <protection hidden="1"/>
    </xf>
    <xf numFmtId="0" fontId="33" fillId="0" borderId="24" xfId="90" applyFont="1" applyFill="1" applyBorder="1" applyAlignment="1" applyProtection="1">
      <alignment horizontal="center" vertical="center"/>
      <protection hidden="1"/>
    </xf>
    <xf numFmtId="0" fontId="33" fillId="0" borderId="1" xfId="90" applyFont="1" applyFill="1" applyBorder="1" applyAlignment="1" applyProtection="1">
      <alignment horizontal="center" vertical="center"/>
      <protection hidden="1"/>
    </xf>
    <xf numFmtId="0" fontId="33" fillId="0" borderId="27" xfId="91" applyFont="1" applyFill="1" applyBorder="1" applyAlignment="1">
      <alignment horizontal="center" vertical="center"/>
    </xf>
    <xf numFmtId="165" fontId="33" fillId="50" borderId="26" xfId="92" applyNumberFormat="1" applyFont="1" applyFill="1" applyBorder="1" applyAlignment="1" applyProtection="1">
      <alignment horizontal="center" vertical="center" wrapText="1"/>
      <protection hidden="1"/>
    </xf>
    <xf numFmtId="0" fontId="33" fillId="50" borderId="26" xfId="90" applyFont="1" applyFill="1" applyBorder="1" applyAlignment="1" applyProtection="1">
      <alignment horizontal="center" vertical="center" wrapText="1"/>
      <protection hidden="1"/>
    </xf>
    <xf numFmtId="0" fontId="33" fillId="41" borderId="23" xfId="90" applyFont="1" applyFill="1" applyBorder="1" applyAlignment="1" applyProtection="1">
      <alignment horizontal="center" vertical="center" wrapText="1"/>
      <protection hidden="1"/>
    </xf>
    <xf numFmtId="0" fontId="33" fillId="41" borderId="1" xfId="90" applyFont="1" applyFill="1" applyBorder="1" applyAlignment="1" applyProtection="1">
      <alignment horizontal="center" vertical="center" wrapText="1"/>
      <protection hidden="1"/>
    </xf>
    <xf numFmtId="0" fontId="33" fillId="49" borderId="1" xfId="90" applyFont="1" applyFill="1" applyBorder="1" applyAlignment="1" applyProtection="1">
      <alignment horizontal="center" vertical="center" wrapText="1"/>
      <protection hidden="1"/>
    </xf>
    <xf numFmtId="0" fontId="33" fillId="52" borderId="1" xfId="90" applyFont="1" applyFill="1" applyBorder="1" applyAlignment="1" applyProtection="1">
      <alignment horizontal="center" vertical="center" wrapText="1"/>
      <protection hidden="1"/>
    </xf>
    <xf numFmtId="0" fontId="33" fillId="50" borderId="1" xfId="90" applyFont="1" applyFill="1" applyBorder="1" applyAlignment="1" applyProtection="1">
      <alignment horizontal="center" vertical="center" wrapText="1"/>
      <protection hidden="1"/>
    </xf>
    <xf numFmtId="0" fontId="33" fillId="50" borderId="1" xfId="90" applyFont="1" applyFill="1" applyBorder="1" applyAlignment="1" applyProtection="1">
      <alignment horizontal="center" wrapText="1"/>
      <protection hidden="1"/>
    </xf>
    <xf numFmtId="0" fontId="35" fillId="50" borderId="24" xfId="90" applyFont="1" applyFill="1" applyBorder="1" applyAlignment="1" applyProtection="1">
      <alignment horizontal="justify" vertical="center" wrapText="1"/>
      <protection hidden="1"/>
    </xf>
    <xf numFmtId="0" fontId="32" fillId="0" borderId="23" xfId="90" applyFont="1" applyFill="1" applyBorder="1" applyAlignment="1">
      <alignment horizontal="center" vertical="center"/>
    </xf>
    <xf numFmtId="0" fontId="32" fillId="0" borderId="1" xfId="90" applyFont="1" applyFill="1" applyBorder="1" applyAlignment="1">
      <alignment horizontal="center" vertical="center"/>
    </xf>
    <xf numFmtId="0" fontId="32" fillId="49" borderId="1" xfId="90" applyFont="1" applyFill="1" applyBorder="1" applyAlignment="1">
      <alignment horizontal="center" vertical="center"/>
    </xf>
    <xf numFmtId="0" fontId="35" fillId="50" borderId="20" xfId="91" applyFont="1" applyFill="1" applyBorder="1" applyAlignment="1" applyProtection="1">
      <alignment horizontal="center"/>
      <protection hidden="1"/>
    </xf>
    <xf numFmtId="0" fontId="33" fillId="50" borderId="26" xfId="90" applyFont="1" applyFill="1" applyBorder="1" applyAlignment="1" applyProtection="1">
      <alignment horizontal="center" wrapText="1"/>
      <protection hidden="1"/>
    </xf>
    <xf numFmtId="0" fontId="33" fillId="51" borderId="26" xfId="90" applyFont="1" applyFill="1" applyBorder="1" applyAlignment="1" applyProtection="1">
      <alignment horizontal="center" wrapText="1"/>
      <protection hidden="1"/>
    </xf>
    <xf numFmtId="0" fontId="35" fillId="0" borderId="0" xfId="90" applyFont="1" applyFill="1" applyAlignment="1" applyProtection="1">
      <alignment vertical="center"/>
      <protection hidden="1"/>
    </xf>
    <xf numFmtId="0" fontId="33" fillId="50" borderId="20" xfId="90" applyFont="1" applyFill="1" applyBorder="1" applyAlignment="1" applyProtection="1">
      <alignment horizontal="center" vertical="center"/>
      <protection hidden="1"/>
    </xf>
    <xf numFmtId="0" fontId="33" fillId="51" borderId="20" xfId="90" applyFont="1" applyFill="1" applyBorder="1" applyAlignment="1" applyProtection="1">
      <alignment horizontal="center" vertical="center"/>
      <protection hidden="1"/>
    </xf>
    <xf numFmtId="0" fontId="35" fillId="0" borderId="0" xfId="90" applyFont="1" applyFill="1" applyAlignment="1" applyProtection="1">
      <alignment horizontal="left" vertical="center"/>
      <protection hidden="1"/>
    </xf>
    <xf numFmtId="0" fontId="35" fillId="49" borderId="0" xfId="90" applyFont="1" applyFill="1" applyAlignment="1" applyProtection="1">
      <alignment horizontal="left" vertical="center"/>
      <protection hidden="1"/>
    </xf>
    <xf numFmtId="0" fontId="35" fillId="0" borderId="0" xfId="90" applyFont="1" applyFill="1" applyAlignment="1" applyProtection="1">
      <alignment horizontal="left" vertical="top"/>
      <protection hidden="1"/>
    </xf>
    <xf numFmtId="0" fontId="35" fillId="49" borderId="0" xfId="90" applyFont="1" applyFill="1" applyAlignment="1" applyProtection="1">
      <alignment horizontal="left" vertical="top"/>
      <protection hidden="1"/>
    </xf>
    <xf numFmtId="0" fontId="35" fillId="0" borderId="0" xfId="90" applyFont="1" applyFill="1" applyBorder="1" applyAlignment="1" applyProtection="1">
      <alignment vertical="top"/>
      <protection hidden="1"/>
    </xf>
    <xf numFmtId="0" fontId="35" fillId="49" borderId="0" xfId="90" applyFont="1" applyFill="1" applyBorder="1" applyAlignment="1" applyProtection="1">
      <alignment vertical="top"/>
      <protection hidden="1"/>
    </xf>
    <xf numFmtId="0" fontId="38" fillId="0" borderId="0" xfId="0" applyFont="1" applyFill="1" applyProtection="1">
      <protection hidden="1"/>
    </xf>
    <xf numFmtId="3" fontId="37" fillId="41" borderId="1" xfId="1" applyNumberFormat="1" applyFont="1" applyFill="1" applyBorder="1" applyAlignment="1" applyProtection="1">
      <alignment horizontal="center" vertical="center" wrapText="1"/>
      <protection hidden="1"/>
    </xf>
    <xf numFmtId="0" fontId="37" fillId="41" borderId="13" xfId="0" applyFont="1" applyFill="1" applyBorder="1" applyAlignment="1" applyProtection="1">
      <alignment horizontal="center"/>
      <protection hidden="1"/>
    </xf>
    <xf numFmtId="0" fontId="37" fillId="41" borderId="13" xfId="0" applyFont="1" applyFill="1" applyBorder="1" applyProtection="1">
      <protection hidden="1"/>
    </xf>
    <xf numFmtId="0" fontId="37" fillId="53" borderId="1" xfId="0" applyFont="1" applyFill="1" applyBorder="1" applyAlignment="1" applyProtection="1">
      <alignment horizontal="center" vertical="center" wrapText="1"/>
      <protection hidden="1"/>
    </xf>
    <xf numFmtId="3" fontId="38" fillId="41" borderId="1" xfId="1" applyNumberFormat="1" applyFont="1" applyFill="1" applyBorder="1" applyAlignment="1" applyProtection="1">
      <alignment horizontal="center" vertical="center" wrapText="1"/>
      <protection hidden="1"/>
    </xf>
    <xf numFmtId="0" fontId="38" fillId="41" borderId="1" xfId="0" applyFont="1" applyFill="1" applyBorder="1" applyProtection="1">
      <protection hidden="1"/>
    </xf>
    <xf numFmtId="0" fontId="39" fillId="0" borderId="1" xfId="0" applyFont="1" applyFill="1" applyBorder="1" applyAlignment="1" applyProtection="1">
      <alignment horizontal="justify" vertical="center" wrapText="1"/>
      <protection hidden="1"/>
    </xf>
    <xf numFmtId="0" fontId="38" fillId="0" borderId="1" xfId="0" applyFont="1" applyFill="1" applyBorder="1" applyAlignment="1" applyProtection="1">
      <alignment horizontal="center" vertical="center" wrapText="1"/>
      <protection hidden="1"/>
    </xf>
    <xf numFmtId="0" fontId="40" fillId="0" borderId="1" xfId="0" applyFont="1" applyFill="1" applyBorder="1" applyAlignment="1" applyProtection="1">
      <alignment horizontal="center" vertical="center" wrapText="1"/>
      <protection hidden="1"/>
    </xf>
    <xf numFmtId="0" fontId="38" fillId="53" borderId="16" xfId="0" applyFont="1" applyFill="1" applyBorder="1" applyAlignment="1" applyProtection="1">
      <alignment horizontal="center" vertical="center" wrapText="1"/>
      <protection hidden="1"/>
    </xf>
    <xf numFmtId="0" fontId="41" fillId="0" borderId="1" xfId="0" applyFont="1" applyFill="1" applyBorder="1" applyAlignment="1" applyProtection="1">
      <alignment horizontal="justify" vertical="center" wrapText="1"/>
      <protection hidden="1"/>
    </xf>
    <xf numFmtId="2" fontId="42" fillId="0" borderId="1" xfId="0" applyNumberFormat="1" applyFont="1" applyFill="1" applyBorder="1" applyAlignment="1" applyProtection="1">
      <alignment horizontal="center" vertical="center" wrapText="1"/>
      <protection hidden="1"/>
    </xf>
    <xf numFmtId="166" fontId="1" fillId="0" borderId="0" xfId="0" applyNumberFormat="1" applyFont="1" applyAlignment="1" applyProtection="1">
      <alignment horizontal="center"/>
      <protection hidden="1"/>
    </xf>
    <xf numFmtId="0" fontId="43" fillId="0" borderId="0" xfId="0" applyFont="1" applyFill="1" applyAlignment="1" applyProtection="1">
      <alignment vertical="center"/>
      <protection hidden="1"/>
    </xf>
    <xf numFmtId="0" fontId="25" fillId="41" borderId="1" xfId="0" applyFont="1" applyFill="1" applyBorder="1" applyAlignment="1" applyProtection="1">
      <alignment horizontal="center" vertical="center"/>
      <protection hidden="1"/>
    </xf>
    <xf numFmtId="0" fontId="25" fillId="41" borderId="1" xfId="0" applyFont="1" applyFill="1" applyBorder="1" applyAlignment="1" applyProtection="1">
      <alignment horizontal="center" vertical="center" wrapText="1"/>
      <protection hidden="1"/>
    </xf>
    <xf numFmtId="3" fontId="25" fillId="41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41" borderId="1" xfId="0" applyFont="1" applyFill="1" applyBorder="1" applyAlignment="1" applyProtection="1">
      <alignment horizontal="center" wrapText="1"/>
      <protection hidden="1"/>
    </xf>
    <xf numFmtId="0" fontId="27" fillId="0" borderId="1" xfId="0" applyFont="1" applyFill="1" applyBorder="1" applyAlignment="1" applyProtection="1">
      <alignment horizontal="center" vertical="center" wrapText="1"/>
      <protection hidden="1"/>
    </xf>
    <xf numFmtId="1" fontId="27" fillId="42" borderId="1" xfId="0" applyNumberFormat="1" applyFont="1" applyFill="1" applyBorder="1" applyAlignment="1">
      <alignment horizontal="center" vertical="center"/>
    </xf>
    <xf numFmtId="1" fontId="27" fillId="44" borderId="1" xfId="0" applyNumberFormat="1" applyFont="1" applyFill="1" applyBorder="1" applyAlignment="1">
      <alignment horizontal="center" vertical="center"/>
    </xf>
    <xf numFmtId="1" fontId="27" fillId="45" borderId="1" xfId="0" applyNumberFormat="1" applyFont="1" applyFill="1" applyBorder="1" applyAlignment="1">
      <alignment horizontal="center" vertical="center"/>
    </xf>
    <xf numFmtId="1" fontId="27" fillId="46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38" fillId="0" borderId="0" xfId="0" applyFont="1" applyAlignment="1">
      <alignment horizontal="left" vertical="center"/>
    </xf>
    <xf numFmtId="0" fontId="38" fillId="0" borderId="0" xfId="0" applyFont="1"/>
    <xf numFmtId="0" fontId="1" fillId="0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wrapText="1"/>
      <protection hidden="1"/>
    </xf>
    <xf numFmtId="0" fontId="1" fillId="41" borderId="1" xfId="0" applyFont="1" applyFill="1" applyBorder="1" applyAlignment="1" applyProtection="1">
      <alignment horizontal="justify" vertical="center" wrapText="1"/>
      <protection hidden="1"/>
    </xf>
    <xf numFmtId="165" fontId="1" fillId="41" borderId="1" xfId="0" applyNumberFormat="1" applyFont="1" applyFill="1" applyBorder="1" applyProtection="1">
      <protection hidden="1"/>
    </xf>
    <xf numFmtId="0" fontId="1" fillId="43" borderId="1" xfId="0" applyFont="1" applyFill="1" applyBorder="1" applyAlignment="1" applyProtection="1">
      <alignment horizontal="left" vertical="center" wrapText="1"/>
      <protection hidden="1"/>
    </xf>
    <xf numFmtId="0" fontId="1" fillId="43" borderId="1" xfId="0" applyFont="1" applyFill="1" applyBorder="1" applyAlignment="1" applyProtection="1">
      <alignment horizontal="justify" vertical="center" wrapText="1"/>
      <protection hidden="1"/>
    </xf>
    <xf numFmtId="0" fontId="1" fillId="43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0" borderId="12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165" fontId="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9" xfId="0" applyFont="1" applyBorder="1" applyAlignment="1" applyProtection="1">
      <alignment horizontal="center"/>
      <protection hidden="1"/>
    </xf>
    <xf numFmtId="0" fontId="1" fillId="0" borderId="12" xfId="0" applyFont="1" applyBorder="1" applyAlignment="1" applyProtection="1">
      <alignment horizontal="center"/>
      <protection hidden="1"/>
    </xf>
    <xf numFmtId="14" fontId="1" fillId="0" borderId="12" xfId="0" applyNumberFormat="1" applyFont="1" applyBorder="1" applyAlignment="1" applyProtection="1">
      <alignment horizontal="center"/>
      <protection hidden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Fill="1" applyBorder="1" applyAlignment="1" applyProtection="1">
      <alignment horizontal="center" vertical="center" wrapText="1"/>
      <protection hidden="1"/>
    </xf>
    <xf numFmtId="0" fontId="1" fillId="0" borderId="16" xfId="0" applyFont="1" applyFill="1" applyBorder="1" applyAlignment="1" applyProtection="1">
      <alignment horizontal="center" vertical="center" wrapText="1"/>
      <protection hidden="1"/>
    </xf>
    <xf numFmtId="0" fontId="25" fillId="0" borderId="0" xfId="0" applyFont="1" applyFill="1" applyAlignment="1" applyProtection="1">
      <alignment horizontal="center" vertical="center"/>
      <protection hidden="1"/>
    </xf>
    <xf numFmtId="0" fontId="25" fillId="0" borderId="0" xfId="0" applyFont="1" applyBorder="1" applyAlignment="1" applyProtection="1">
      <alignment horizontal="center"/>
      <protection hidden="1"/>
    </xf>
    <xf numFmtId="165" fontId="38" fillId="0" borderId="13" xfId="1" applyNumberFormat="1" applyFont="1" applyFill="1" applyBorder="1" applyAlignment="1" applyProtection="1">
      <alignment horizontal="center" vertical="center" wrapText="1"/>
      <protection hidden="1"/>
    </xf>
    <xf numFmtId="165" fontId="38" fillId="0" borderId="28" xfId="1" applyNumberFormat="1" applyFont="1" applyFill="1" applyBorder="1" applyAlignment="1" applyProtection="1">
      <alignment horizontal="center" vertical="center" wrapText="1"/>
      <protection hidden="1"/>
    </xf>
    <xf numFmtId="165" fontId="38" fillId="0" borderId="16" xfId="1" applyNumberFormat="1" applyFont="1" applyFill="1" applyBorder="1" applyAlignment="1" applyProtection="1">
      <alignment horizontal="center" vertical="center" wrapText="1"/>
      <protection hidden="1"/>
    </xf>
    <xf numFmtId="0" fontId="37" fillId="41" borderId="13" xfId="0" applyFont="1" applyFill="1" applyBorder="1" applyAlignment="1" applyProtection="1">
      <alignment horizontal="center" vertical="center" wrapText="1"/>
      <protection hidden="1"/>
    </xf>
    <xf numFmtId="0" fontId="37" fillId="41" borderId="28" xfId="0" applyFont="1" applyFill="1" applyBorder="1" applyAlignment="1" applyProtection="1">
      <alignment horizontal="center" vertical="center" wrapText="1"/>
      <protection hidden="1"/>
    </xf>
    <xf numFmtId="0" fontId="37" fillId="41" borderId="16" xfId="0" applyFont="1" applyFill="1" applyBorder="1" applyAlignment="1" applyProtection="1">
      <alignment horizontal="center" vertical="center" wrapText="1"/>
      <protection hidden="1"/>
    </xf>
    <xf numFmtId="0" fontId="37" fillId="41" borderId="15" xfId="0" applyFont="1" applyFill="1" applyBorder="1" applyAlignment="1" applyProtection="1">
      <alignment horizontal="center"/>
      <protection hidden="1"/>
    </xf>
    <xf numFmtId="0" fontId="37" fillId="41" borderId="18" xfId="0" applyFont="1" applyFill="1" applyBorder="1" applyAlignment="1" applyProtection="1">
      <alignment horizontal="center"/>
      <protection hidden="1"/>
    </xf>
    <xf numFmtId="0" fontId="37" fillId="41" borderId="17" xfId="0" applyFont="1" applyFill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horizontal="center"/>
      <protection hidden="1"/>
    </xf>
    <xf numFmtId="9" fontId="38" fillId="41" borderId="13" xfId="1" applyFont="1" applyFill="1" applyBorder="1" applyAlignment="1" applyProtection="1">
      <alignment horizontal="center" vertical="center" wrapText="1"/>
      <protection hidden="1"/>
    </xf>
    <xf numFmtId="9" fontId="38" fillId="41" borderId="16" xfId="1" applyFont="1" applyFill="1" applyBorder="1" applyAlignment="1" applyProtection="1">
      <alignment horizontal="center" vertical="center" wrapText="1"/>
      <protection hidden="1"/>
    </xf>
    <xf numFmtId="0" fontId="38" fillId="0" borderId="13" xfId="0" applyFont="1" applyFill="1" applyBorder="1" applyAlignment="1" applyProtection="1">
      <alignment horizontal="center" vertical="center" wrapText="1"/>
      <protection hidden="1"/>
    </xf>
    <xf numFmtId="0" fontId="38" fillId="0" borderId="28" xfId="0" applyFont="1" applyFill="1" applyBorder="1" applyAlignment="1" applyProtection="1">
      <alignment horizontal="center" vertical="center" wrapText="1"/>
      <protection hidden="1"/>
    </xf>
    <xf numFmtId="0" fontId="38" fillId="0" borderId="16" xfId="0" applyFont="1" applyFill="1" applyBorder="1" applyAlignment="1" applyProtection="1">
      <alignment horizontal="center" vertical="center" wrapText="1"/>
      <protection hidden="1"/>
    </xf>
    <xf numFmtId="0" fontId="38" fillId="53" borderId="13" xfId="0" applyFont="1" applyFill="1" applyBorder="1" applyAlignment="1" applyProtection="1">
      <alignment horizontal="center" vertical="center" wrapText="1"/>
      <protection hidden="1"/>
    </xf>
    <xf numFmtId="0" fontId="38" fillId="53" borderId="28" xfId="0" applyFont="1" applyFill="1" applyBorder="1" applyAlignment="1" applyProtection="1">
      <alignment horizontal="center" vertical="center" wrapText="1"/>
      <protection hidden="1"/>
    </xf>
    <xf numFmtId="0" fontId="38" fillId="53" borderId="16" xfId="0" applyFont="1" applyFill="1" applyBorder="1" applyAlignment="1" applyProtection="1">
      <alignment horizontal="center" vertical="center" wrapText="1"/>
      <protection hidden="1"/>
    </xf>
    <xf numFmtId="168" fontId="33" fillId="0" borderId="19" xfId="91" applyNumberFormat="1" applyFont="1" applyBorder="1" applyAlignment="1" applyProtection="1">
      <alignment horizontal="center"/>
      <protection hidden="1"/>
    </xf>
    <xf numFmtId="165" fontId="33" fillId="0" borderId="20" xfId="92" applyNumberFormat="1" applyFont="1" applyFill="1" applyBorder="1" applyAlignment="1" applyProtection="1">
      <alignment horizontal="center" vertical="center" wrapText="1"/>
      <protection hidden="1"/>
    </xf>
    <xf numFmtId="165" fontId="33" fillId="0" borderId="26" xfId="92" applyNumberFormat="1" applyFont="1" applyFill="1" applyBorder="1" applyAlignment="1" applyProtection="1">
      <alignment horizontal="center" vertical="center" wrapText="1"/>
      <protection hidden="1"/>
    </xf>
    <xf numFmtId="165" fontId="33" fillId="0" borderId="25" xfId="92" applyNumberFormat="1" applyFont="1" applyFill="1" applyBorder="1" applyAlignment="1" applyProtection="1">
      <alignment horizontal="center" vertical="center" wrapText="1"/>
      <protection hidden="1"/>
    </xf>
    <xf numFmtId="165" fontId="33" fillId="0" borderId="22" xfId="92" applyNumberFormat="1" applyFont="1" applyFill="1" applyBorder="1" applyAlignment="1" applyProtection="1">
      <alignment horizontal="center" vertical="center" wrapText="1"/>
      <protection hidden="1"/>
    </xf>
    <xf numFmtId="165" fontId="33" fillId="47" borderId="20" xfId="92" applyNumberFormat="1" applyFont="1" applyFill="1" applyBorder="1" applyAlignment="1" applyProtection="1">
      <alignment horizontal="center" vertical="center" wrapText="1"/>
      <protection hidden="1"/>
    </xf>
    <xf numFmtId="165" fontId="33" fillId="0" borderId="13" xfId="92" applyNumberFormat="1" applyFont="1" applyFill="1" applyBorder="1" applyAlignment="1" applyProtection="1">
      <alignment horizontal="center" vertical="center" wrapText="1"/>
      <protection hidden="1"/>
    </xf>
    <xf numFmtId="165" fontId="33" fillId="0" borderId="16" xfId="92" applyNumberFormat="1" applyFont="1" applyFill="1" applyBorder="1" applyAlignment="1" applyProtection="1">
      <alignment horizontal="center" vertical="center" wrapText="1"/>
      <protection hidden="1"/>
    </xf>
    <xf numFmtId="165" fontId="33" fillId="47" borderId="26" xfId="92" applyNumberFormat="1" applyFont="1" applyFill="1" applyBorder="1" applyAlignment="1" applyProtection="1">
      <alignment horizontal="center" vertical="center" wrapText="1"/>
      <protection hidden="1"/>
    </xf>
    <xf numFmtId="165" fontId="33" fillId="47" borderId="22" xfId="92" applyNumberFormat="1" applyFont="1" applyFill="1" applyBorder="1" applyAlignment="1" applyProtection="1">
      <alignment horizontal="center" vertical="center" wrapText="1"/>
      <protection hidden="1"/>
    </xf>
    <xf numFmtId="0" fontId="28" fillId="0" borderId="0" xfId="88" applyFont="1" applyAlignment="1" applyProtection="1">
      <alignment horizontal="left" wrapText="1"/>
      <protection hidden="1"/>
    </xf>
    <xf numFmtId="0" fontId="28" fillId="0" borderId="0" xfId="0" applyFont="1" applyAlignment="1" applyProtection="1">
      <alignment horizontal="left"/>
      <protection hidden="1"/>
    </xf>
    <xf numFmtId="0" fontId="29" fillId="0" borderId="0" xfId="88" applyFont="1" applyAlignment="1" applyProtection="1">
      <alignment horizontal="left" wrapText="1"/>
      <protection hidden="1"/>
    </xf>
    <xf numFmtId="14" fontId="28" fillId="0" borderId="0" xfId="0" applyNumberFormat="1" applyFont="1" applyBorder="1" applyAlignment="1" applyProtection="1">
      <alignment horizontal="left"/>
      <protection locked="0"/>
    </xf>
    <xf numFmtId="0" fontId="25" fillId="41" borderId="13" xfId="0" applyFont="1" applyFill="1" applyBorder="1" applyAlignment="1" applyProtection="1">
      <alignment horizontal="center" vertical="center" wrapText="1"/>
      <protection hidden="1"/>
    </xf>
    <xf numFmtId="0" fontId="25" fillId="41" borderId="16" xfId="0" applyFont="1" applyFill="1" applyBorder="1" applyAlignment="1" applyProtection="1">
      <alignment horizontal="center" vertical="center" wrapText="1"/>
      <protection hidden="1"/>
    </xf>
    <xf numFmtId="0" fontId="25" fillId="41" borderId="15" xfId="0" applyFont="1" applyFill="1" applyBorder="1" applyAlignment="1" applyProtection="1">
      <alignment horizontal="center" vertical="center" wrapText="1"/>
      <protection hidden="1"/>
    </xf>
    <xf numFmtId="0" fontId="25" fillId="41" borderId="18" xfId="0" applyFont="1" applyFill="1" applyBorder="1" applyAlignment="1" applyProtection="1">
      <alignment horizontal="center" vertical="center" wrapText="1"/>
      <protection hidden="1"/>
    </xf>
    <xf numFmtId="0" fontId="25" fillId="41" borderId="17" xfId="0" applyFont="1" applyFill="1" applyBorder="1" applyAlignment="1" applyProtection="1">
      <alignment horizontal="center" vertical="center" wrapText="1"/>
      <protection hidden="1"/>
    </xf>
    <xf numFmtId="0" fontId="25" fillId="41" borderId="13" xfId="0" applyFont="1" applyFill="1" applyBorder="1" applyAlignment="1" applyProtection="1">
      <alignment horizontal="justify" vertical="center" wrapText="1"/>
      <protection hidden="1"/>
    </xf>
    <xf numFmtId="0" fontId="25" fillId="41" borderId="16" xfId="0" applyFont="1" applyFill="1" applyBorder="1" applyAlignment="1" applyProtection="1">
      <alignment horizontal="justify" vertical="center" wrapText="1"/>
      <protection hidden="1"/>
    </xf>
    <xf numFmtId="165" fontId="8" fillId="0" borderId="1" xfId="1" applyNumberFormat="1" applyFont="1" applyFill="1" applyBorder="1" applyAlignment="1" applyProtection="1">
      <alignment horizontal="center" vertical="center" wrapText="1"/>
      <protection hidden="1"/>
    </xf>
    <xf numFmtId="14" fontId="8" fillId="0" borderId="0" xfId="0" applyNumberFormat="1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center"/>
      <protection hidden="1"/>
    </xf>
    <xf numFmtId="14" fontId="8" fillId="0" borderId="12" xfId="0" applyNumberFormat="1" applyFont="1" applyBorder="1" applyAlignment="1" applyProtection="1">
      <alignment horizontal="center"/>
      <protection hidden="1"/>
    </xf>
    <xf numFmtId="0" fontId="8" fillId="0" borderId="12" xfId="0" applyFont="1" applyBorder="1" applyAlignment="1" applyProtection="1">
      <alignment horizontal="center"/>
      <protection hidden="1"/>
    </xf>
    <xf numFmtId="1" fontId="1" fillId="0" borderId="0" xfId="0" applyNumberFormat="1" applyFont="1" applyProtection="1">
      <protection hidden="1"/>
    </xf>
    <xf numFmtId="165" fontId="1" fillId="0" borderId="0" xfId="1" applyNumberFormat="1" applyFont="1" applyFill="1" applyBorder="1" applyAlignment="1" applyProtection="1">
      <alignment horizontal="center" vertical="center" wrapText="1"/>
      <protection hidden="1"/>
    </xf>
    <xf numFmtId="9" fontId="1" fillId="0" borderId="0" xfId="1" applyFont="1" applyFill="1" applyBorder="1" applyAlignment="1" applyProtection="1">
      <alignment horizontal="center" vertical="center" wrapText="1"/>
      <protection hidden="1"/>
    </xf>
    <xf numFmtId="3" fontId="1" fillId="0" borderId="0" xfId="0" applyNumberFormat="1" applyFont="1" applyFill="1" applyBorder="1" applyAlignment="1" applyProtection="1">
      <alignment horizontal="center" vertical="center"/>
      <protection hidden="1"/>
    </xf>
    <xf numFmtId="3" fontId="1" fillId="0" borderId="0" xfId="0" applyNumberFormat="1" applyFont="1" applyFill="1" applyBorder="1" applyProtection="1">
      <protection hidden="1"/>
    </xf>
    <xf numFmtId="0" fontId="1" fillId="0" borderId="0" xfId="0" applyFont="1" applyFill="1" applyBorder="1" applyAlignment="1" applyProtection="1">
      <alignment horizontal="center" wrapText="1"/>
      <protection hidden="1"/>
    </xf>
    <xf numFmtId="0" fontId="26" fillId="0" borderId="0" xfId="0" applyFont="1" applyFill="1" applyBorder="1" applyAlignment="1" applyProtection="1">
      <alignment horizontal="justify" vertical="center" wrapText="1"/>
      <protection hidden="1"/>
    </xf>
    <xf numFmtId="0" fontId="25" fillId="0" borderId="0" xfId="0" applyFont="1" applyFill="1" applyBorder="1" applyAlignment="1" applyProtection="1">
      <alignment horizontal="justify" vertical="center" wrapText="1"/>
      <protection hidden="1"/>
    </xf>
    <xf numFmtId="0" fontId="1" fillId="0" borderId="0" xfId="0" applyFont="1" applyBorder="1" applyAlignment="1">
      <alignment horizontal="left" vertical="center"/>
    </xf>
    <xf numFmtId="165" fontId="1" fillId="0" borderId="16" xfId="1" applyNumberFormat="1" applyFont="1" applyFill="1" applyBorder="1" applyAlignment="1" applyProtection="1">
      <alignment horizontal="center" vertical="center" wrapText="1"/>
      <protection hidden="1"/>
    </xf>
    <xf numFmtId="3" fontId="27" fillId="42" borderId="1" xfId="0" applyNumberFormat="1" applyFont="1" applyFill="1" applyBorder="1" applyAlignment="1" applyProtection="1">
      <alignment horizontal="center" vertical="center"/>
      <protection hidden="1"/>
    </xf>
    <xf numFmtId="0" fontId="25" fillId="0" borderId="1" xfId="0" applyFont="1" applyFill="1" applyBorder="1" applyAlignment="1" applyProtection="1">
      <alignment horizontal="justify" vertical="center" wrapText="1"/>
      <protection hidden="1"/>
    </xf>
    <xf numFmtId="165" fontId="1" fillId="0" borderId="13" xfId="1" applyNumberFormat="1" applyFont="1" applyFill="1" applyBorder="1" applyAlignment="1" applyProtection="1">
      <alignment horizontal="center" vertical="center" wrapText="1"/>
      <protection hidden="1"/>
    </xf>
    <xf numFmtId="1" fontId="1" fillId="54" borderId="1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Protection="1">
      <protection hidden="1"/>
    </xf>
    <xf numFmtId="0" fontId="1" fillId="0" borderId="1" xfId="0" applyFont="1" applyFill="1" applyBorder="1" applyAlignment="1" applyProtection="1">
      <alignment wrapText="1"/>
      <protection hidden="1"/>
    </xf>
    <xf numFmtId="0" fontId="1" fillId="0" borderId="0" xfId="0" applyFont="1" applyFill="1"/>
    <xf numFmtId="0" fontId="25" fillId="0" borderId="1" xfId="0" applyFont="1" applyFill="1" applyBorder="1" applyAlignment="1" applyProtection="1">
      <alignment horizontal="left" vertical="center" wrapText="1"/>
      <protection hidden="1"/>
    </xf>
    <xf numFmtId="3" fontId="1" fillId="48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2" fontId="1" fillId="0" borderId="1" xfId="0" applyNumberFormat="1" applyFont="1" applyFill="1" applyBorder="1" applyAlignment="1" applyProtection="1">
      <alignment horizontal="center" vertical="center"/>
      <protection hidden="1"/>
    </xf>
    <xf numFmtId="165" fontId="1" fillId="0" borderId="13" xfId="1" applyNumberFormat="1" applyFont="1" applyFill="1" applyBorder="1" applyAlignment="1" applyProtection="1">
      <alignment vertical="center" wrapText="1"/>
      <protection hidden="1"/>
    </xf>
    <xf numFmtId="3" fontId="1" fillId="0" borderId="1" xfId="0" applyNumberFormat="1" applyFont="1" applyFill="1" applyBorder="1" applyAlignment="1" applyProtection="1">
      <alignment horizontal="center" vertical="center"/>
      <protection hidden="1"/>
    </xf>
    <xf numFmtId="2" fontId="1" fillId="0" borderId="1" xfId="0" applyNumberFormat="1" applyFont="1" applyFill="1" applyBorder="1" applyAlignment="1" applyProtection="1">
      <alignment horizontal="justify" vertical="center" wrapText="1"/>
      <protection hidden="1"/>
    </xf>
    <xf numFmtId="0" fontId="27" fillId="42" borderId="1" xfId="0" applyFont="1" applyFill="1" applyBorder="1" applyAlignment="1" applyProtection="1">
      <alignment horizontal="center" vertical="center"/>
      <protection locked="0"/>
    </xf>
    <xf numFmtId="0" fontId="1" fillId="41" borderId="1" xfId="0" applyFont="1" applyFill="1" applyBorder="1" applyAlignment="1" applyProtection="1">
      <alignment horizontal="center" vertical="center"/>
      <protection hidden="1"/>
    </xf>
    <xf numFmtId="0" fontId="25" fillId="0" borderId="0" xfId="0" applyFont="1" applyFill="1" applyAlignment="1" applyProtection="1">
      <alignment horizontal="center" vertical="top"/>
      <protection hidden="1"/>
    </xf>
  </cellXfs>
  <cellStyles count="93">
    <cellStyle name="Accent1" xfId="2"/>
    <cellStyle name="Accent1 - 20%" xfId="3"/>
    <cellStyle name="Accent1 - 40%" xfId="4"/>
    <cellStyle name="Accent1 - 60%" xfId="5"/>
    <cellStyle name="Accent2" xfId="6"/>
    <cellStyle name="Accent2 - 20%" xfId="7"/>
    <cellStyle name="Accent2 - 40%" xfId="8"/>
    <cellStyle name="Accent2 - 60%" xfId="9"/>
    <cellStyle name="Accent3" xfId="10"/>
    <cellStyle name="Accent3 - 20%" xfId="11"/>
    <cellStyle name="Accent3 - 40%" xfId="12"/>
    <cellStyle name="Accent3 - 60%" xfId="13"/>
    <cellStyle name="Accent4" xfId="14"/>
    <cellStyle name="Accent4 - 20%" xfId="15"/>
    <cellStyle name="Accent4 - 40%" xfId="16"/>
    <cellStyle name="Accent4 - 60%" xfId="17"/>
    <cellStyle name="Accent5" xfId="18"/>
    <cellStyle name="Accent5 - 20%" xfId="19"/>
    <cellStyle name="Accent5 - 40%" xfId="20"/>
    <cellStyle name="Accent5 - 60%" xfId="21"/>
    <cellStyle name="Accent6" xfId="22"/>
    <cellStyle name="Accent6 - 20%" xfId="23"/>
    <cellStyle name="Accent6 - 40%" xfId="24"/>
    <cellStyle name="Accent6 - 60%" xfId="25"/>
    <cellStyle name="Bad" xfId="26"/>
    <cellStyle name="Calculation" xfId="27"/>
    <cellStyle name="Check Cell" xfId="28"/>
    <cellStyle name="Emphasis 1" xfId="29"/>
    <cellStyle name="Emphasis 2" xfId="30"/>
    <cellStyle name="Emphasis 3" xfId="31"/>
    <cellStyle name="Euro" xfId="32"/>
    <cellStyle name="Euro 2" xfId="33"/>
    <cellStyle name="Euro 3" xfId="34"/>
    <cellStyle name="Excel Built-in Normal" xfId="91"/>
    <cellStyle name="Excel Built-in Normal 1" xfId="90"/>
    <cellStyle name="Good" xfId="35"/>
    <cellStyle name="Heading 1" xfId="36"/>
    <cellStyle name="Heading 2" xfId="37"/>
    <cellStyle name="Heading 3" xfId="38"/>
    <cellStyle name="Heading 4" xfId="39"/>
    <cellStyle name="Input" xfId="40"/>
    <cellStyle name="Linked Cell" xfId="41"/>
    <cellStyle name="Normal" xfId="0" builtinId="0"/>
    <cellStyle name="Normal 2" xfId="87"/>
    <cellStyle name="Normal 2 2" xfId="88"/>
    <cellStyle name="Normal 3" xfId="89"/>
    <cellStyle name="Notas 2" xfId="42"/>
    <cellStyle name="Notas 3" xfId="43"/>
    <cellStyle name="Note" xfId="44"/>
    <cellStyle name="Output" xfId="45"/>
    <cellStyle name="Porcentaje" xfId="1" builtinId="5"/>
    <cellStyle name="Porcentaje 2" xfId="92"/>
    <cellStyle name="SAPBEXaggData" xfId="46"/>
    <cellStyle name="SAPBEXaggDataEmph" xfId="47"/>
    <cellStyle name="SAPBEXaggItem" xfId="48"/>
    <cellStyle name="SAPBEXaggItemX" xfId="49"/>
    <cellStyle name="SAPBEXchaText" xfId="50"/>
    <cellStyle name="SAPBEXexcBad7" xfId="51"/>
    <cellStyle name="SAPBEXexcBad8" xfId="52"/>
    <cellStyle name="SAPBEXexcBad9" xfId="53"/>
    <cellStyle name="SAPBEXexcCritical4" xfId="54"/>
    <cellStyle name="SAPBEXexcCritical5" xfId="55"/>
    <cellStyle name="SAPBEXexcCritical6" xfId="56"/>
    <cellStyle name="SAPBEXexcGood1" xfId="57"/>
    <cellStyle name="SAPBEXexcGood2" xfId="58"/>
    <cellStyle name="SAPBEXexcGood3" xfId="59"/>
    <cellStyle name="SAPBEXfilterDrill" xfId="60"/>
    <cellStyle name="SAPBEXfilterItem" xfId="61"/>
    <cellStyle name="SAPBEXfilterText" xfId="62"/>
    <cellStyle name="SAPBEXformats" xfId="63"/>
    <cellStyle name="SAPBEXheaderItem" xfId="64"/>
    <cellStyle name="SAPBEXheaderText" xfId="65"/>
    <cellStyle name="SAPBEXHLevel0" xfId="66"/>
    <cellStyle name="SAPBEXHLevel0X" xfId="67"/>
    <cellStyle name="SAPBEXHLevel1" xfId="68"/>
    <cellStyle name="SAPBEXHLevel1X" xfId="69"/>
    <cellStyle name="SAPBEXHLevel2" xfId="70"/>
    <cellStyle name="SAPBEXHLevel2X" xfId="71"/>
    <cellStyle name="SAPBEXHLevel3" xfId="72"/>
    <cellStyle name="SAPBEXHLevel3X" xfId="73"/>
    <cellStyle name="SAPBEXinputData" xfId="74"/>
    <cellStyle name="SAPBEXresData" xfId="75"/>
    <cellStyle name="SAPBEXresDataEmph" xfId="76"/>
    <cellStyle name="SAPBEXresItem" xfId="77"/>
    <cellStyle name="SAPBEXresItemX" xfId="78"/>
    <cellStyle name="SAPBEXstdData" xfId="79"/>
    <cellStyle name="SAPBEXstdDataEmph" xfId="80"/>
    <cellStyle name="SAPBEXstdItem" xfId="81"/>
    <cellStyle name="SAPBEXstdItemX" xfId="82"/>
    <cellStyle name="SAPBEXtitle" xfId="83"/>
    <cellStyle name="SAPBEXundefined" xfId="84"/>
    <cellStyle name="Sheet Title" xfId="85"/>
    <cellStyle name="Warning Text" xfId="86"/>
  </cellStyles>
  <dxfs count="12">
    <dxf>
      <fill>
        <patternFill>
          <bgColor rgb="FFCA6A68"/>
        </patternFill>
      </fill>
    </dxf>
    <dxf>
      <fill>
        <patternFill>
          <bgColor rgb="FF92D050"/>
        </patternFill>
      </fill>
    </dxf>
    <dxf>
      <fill>
        <patternFill>
          <bgColor rgb="FFD18381"/>
        </patternFill>
      </fill>
    </dxf>
    <dxf>
      <fill>
        <patternFill>
          <bgColor rgb="FF92D050"/>
        </patternFill>
      </fill>
    </dxf>
    <dxf>
      <fill>
        <patternFill>
          <bgColor rgb="FFC86866"/>
        </patternFill>
      </fill>
    </dxf>
    <dxf>
      <fill>
        <patternFill>
          <bgColor rgb="FF92D050"/>
        </patternFill>
      </fill>
    </dxf>
    <dxf>
      <fill>
        <patternFill>
          <bgColor rgb="FFD16E78"/>
        </patternFill>
      </fill>
    </dxf>
    <dxf>
      <fill>
        <patternFill>
          <bgColor rgb="FF92D050"/>
        </patternFill>
      </fill>
    </dxf>
    <dxf>
      <fill>
        <patternFill>
          <bgColor rgb="FFC86866"/>
        </patternFill>
      </fill>
    </dxf>
    <dxf>
      <fill>
        <patternFill>
          <bgColor rgb="FF92D050"/>
        </patternFill>
      </fill>
    </dxf>
    <dxf>
      <fill>
        <patternFill>
          <bgColor rgb="FFD0807E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  <color rgb="FFFFFF99"/>
      <color rgb="FFFFFF66"/>
      <color rgb="FFFFFF00"/>
      <color rgb="FFCA6A68"/>
      <color rgb="FFFF7171"/>
      <color rgb="FFFF3F3F"/>
      <color rgb="FFFF2D2D"/>
      <color rgb="FFF258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142876</xdr:colOff>
      <xdr:row>0</xdr:row>
      <xdr:rowOff>55137</xdr:rowOff>
    </xdr:from>
    <xdr:ext cx="545041" cy="573735"/>
    <xdr:pic>
      <xdr:nvPicPr>
        <xdr:cNvPr id="2" name="2 Imagen" descr="LOGO IS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55137"/>
          <a:ext cx="545041" cy="573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0</xdr:col>
      <xdr:colOff>495301</xdr:colOff>
      <xdr:row>3</xdr:row>
      <xdr:rowOff>47625</xdr:rowOff>
    </xdr:to>
    <xdr:pic>
      <xdr:nvPicPr>
        <xdr:cNvPr id="2" name="2 Imagen" descr="LOGO ISS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"/>
          <a:ext cx="495301" cy="550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</xdr:rowOff>
    </xdr:from>
    <xdr:to>
      <xdr:col>0</xdr:col>
      <xdr:colOff>619126</xdr:colOff>
      <xdr:row>3</xdr:row>
      <xdr:rowOff>9525</xdr:rowOff>
    </xdr:to>
    <xdr:pic>
      <xdr:nvPicPr>
        <xdr:cNvPr id="2" name="2 Imagen" descr="LOGO IS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"/>
          <a:ext cx="619126" cy="718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144780</xdr:colOff>
      <xdr:row>0</xdr:row>
      <xdr:rowOff>91440</xdr:rowOff>
    </xdr:from>
    <xdr:to>
      <xdr:col>1</xdr:col>
      <xdr:colOff>952500</xdr:colOff>
      <xdr:row>5</xdr:row>
      <xdr:rowOff>22860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580" y="91440"/>
          <a:ext cx="80772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1</xdr:row>
      <xdr:rowOff>45720</xdr:rowOff>
    </xdr:from>
    <xdr:to>
      <xdr:col>1</xdr:col>
      <xdr:colOff>579120</xdr:colOff>
      <xdr:row>4</xdr:row>
      <xdr:rowOff>22860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213360"/>
          <a:ext cx="47244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0</xdr:rowOff>
    </xdr:from>
    <xdr:to>
      <xdr:col>2</xdr:col>
      <xdr:colOff>1150620</xdr:colOff>
      <xdr:row>4</xdr:row>
      <xdr:rowOff>99060</xdr:rowOff>
    </xdr:to>
    <xdr:pic>
      <xdr:nvPicPr>
        <xdr:cNvPr id="2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2620" y="0"/>
          <a:ext cx="44196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241300</xdr:colOff>
      <xdr:row>0</xdr:row>
      <xdr:rowOff>19053</xdr:rowOff>
    </xdr:from>
    <xdr:to>
      <xdr:col>1</xdr:col>
      <xdr:colOff>736601</xdr:colOff>
      <xdr:row>4</xdr:row>
      <xdr:rowOff>44824</xdr:rowOff>
    </xdr:to>
    <xdr:pic>
      <xdr:nvPicPr>
        <xdr:cNvPr id="2" name="2 Imagen" descr="LOGO ISS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19053"/>
          <a:ext cx="495301" cy="660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5"/>
  <sheetViews>
    <sheetView tabSelected="1" view="pageBreakPreview" zoomScale="86" zoomScaleNormal="90" zoomScaleSheetLayoutView="86" workbookViewId="0">
      <selection activeCell="R8" sqref="R8:R9"/>
    </sheetView>
  </sheetViews>
  <sheetFormatPr baseColWidth="10" defaultColWidth="11.44140625" defaultRowHeight="13.2" x14ac:dyDescent="0.25"/>
  <cols>
    <col min="1" max="1" width="11.44140625" style="204"/>
    <col min="2" max="2" width="29.88671875" style="205" customWidth="1"/>
    <col min="3" max="3" width="12" style="205" customWidth="1"/>
    <col min="4" max="4" width="6.33203125" style="205" customWidth="1"/>
    <col min="5" max="5" width="7.5546875" style="205" customWidth="1"/>
    <col min="6" max="14" width="7.5546875" style="205" bestFit="1" customWidth="1"/>
    <col min="15" max="15" width="8.6640625" style="205" bestFit="1" customWidth="1"/>
    <col min="16" max="16" width="10.109375" style="205" bestFit="1" customWidth="1"/>
    <col min="17" max="17" width="11.5546875" style="205" bestFit="1" customWidth="1"/>
    <col min="18" max="21" width="10" style="205" customWidth="1"/>
    <col min="22" max="16384" width="11.44140625" style="205"/>
  </cols>
  <sheetData>
    <row r="1" spans="1:36" x14ac:dyDescent="0.25">
      <c r="B1" s="227" t="s">
        <v>84</v>
      </c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x14ac:dyDescent="0.25">
      <c r="B2" s="227" t="s">
        <v>32</v>
      </c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x14ac:dyDescent="0.25">
      <c r="B3" s="300" t="s">
        <v>33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x14ac:dyDescent="0.25">
      <c r="B4" s="300" t="s">
        <v>45</v>
      </c>
      <c r="C4" s="300"/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5"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ht="24.75" customHeight="1" x14ac:dyDescent="0.25">
      <c r="A6" s="299" t="s">
        <v>34</v>
      </c>
      <c r="B6" s="299" t="s">
        <v>35</v>
      </c>
      <c r="C6" s="198" t="s">
        <v>19</v>
      </c>
      <c r="D6" s="299"/>
      <c r="E6" s="299" t="s">
        <v>20</v>
      </c>
      <c r="F6" s="299" t="s">
        <v>21</v>
      </c>
      <c r="G6" s="299" t="s">
        <v>22</v>
      </c>
      <c r="H6" s="299" t="s">
        <v>23</v>
      </c>
      <c r="I6" s="299" t="s">
        <v>24</v>
      </c>
      <c r="J6" s="299" t="s">
        <v>25</v>
      </c>
      <c r="K6" s="299" t="s">
        <v>26</v>
      </c>
      <c r="L6" s="299" t="s">
        <v>27</v>
      </c>
      <c r="M6" s="299" t="s">
        <v>28</v>
      </c>
      <c r="N6" s="299" t="s">
        <v>29</v>
      </c>
      <c r="O6" s="299" t="s">
        <v>30</v>
      </c>
      <c r="P6" s="299" t="s">
        <v>31</v>
      </c>
      <c r="Q6" s="299" t="s">
        <v>36</v>
      </c>
      <c r="R6" s="15" t="s">
        <v>40</v>
      </c>
      <c r="S6" s="15" t="s">
        <v>41</v>
      </c>
      <c r="T6" s="15" t="s">
        <v>42</v>
      </c>
      <c r="U6" s="15" t="s">
        <v>43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6.75" customHeight="1" x14ac:dyDescent="0.25">
      <c r="A7" s="11" t="s">
        <v>194</v>
      </c>
      <c r="B7" s="12" t="s">
        <v>189</v>
      </c>
      <c r="C7" s="198"/>
      <c r="D7" s="12"/>
      <c r="E7" s="198"/>
      <c r="F7" s="12"/>
      <c r="G7" s="198"/>
      <c r="H7" s="12"/>
      <c r="I7" s="198"/>
      <c r="J7" s="12"/>
      <c r="K7" s="198"/>
      <c r="L7" s="12"/>
      <c r="M7" s="198"/>
      <c r="N7" s="12"/>
      <c r="O7" s="198"/>
      <c r="P7" s="12"/>
      <c r="Q7" s="198"/>
      <c r="R7" s="60"/>
      <c r="S7" s="60"/>
      <c r="T7" s="60"/>
      <c r="U7" s="60"/>
    </row>
    <row r="8" spans="1:36" ht="36.75" customHeight="1" x14ac:dyDescent="0.25">
      <c r="A8" s="208" t="s">
        <v>193</v>
      </c>
      <c r="B8" s="25" t="s">
        <v>192</v>
      </c>
      <c r="C8" s="210" t="s">
        <v>111</v>
      </c>
      <c r="D8" s="25" t="s">
        <v>38</v>
      </c>
      <c r="E8" s="209">
        <v>9</v>
      </c>
      <c r="F8" s="209">
        <v>9</v>
      </c>
      <c r="G8" s="209">
        <v>9</v>
      </c>
      <c r="H8" s="209">
        <v>9</v>
      </c>
      <c r="I8" s="209">
        <v>9</v>
      </c>
      <c r="J8" s="209">
        <v>9</v>
      </c>
      <c r="K8" s="209">
        <v>9</v>
      </c>
      <c r="L8" s="209">
        <v>9</v>
      </c>
      <c r="M8" s="209">
        <v>9</v>
      </c>
      <c r="N8" s="209">
        <v>9</v>
      </c>
      <c r="O8" s="209">
        <v>9</v>
      </c>
      <c r="P8" s="209">
        <v>9</v>
      </c>
      <c r="Q8" s="209">
        <f>SUM(E8:P8)</f>
        <v>108</v>
      </c>
      <c r="R8" s="285">
        <f>SUM(E9:G9)/SUM(E8:G8)</f>
        <v>0.81481481481481477</v>
      </c>
      <c r="S8" s="285">
        <f>SUM(H9:J9)/SUM(H8:J8)</f>
        <v>1.037037037037037</v>
      </c>
      <c r="T8" s="285">
        <f>SUM(K9:M9)/SUM(K8:M8)</f>
        <v>0.96296296296296291</v>
      </c>
      <c r="U8" s="285">
        <f>SUM(N9:P9)/SUM(N8:P8)</f>
        <v>0.70370370370370372</v>
      </c>
    </row>
    <row r="9" spans="1:36" ht="36.75" customHeight="1" x14ac:dyDescent="0.25">
      <c r="A9" s="208"/>
      <c r="B9" s="25"/>
      <c r="C9" s="210"/>
      <c r="D9" s="9" t="s">
        <v>39</v>
      </c>
      <c r="E9" s="298">
        <v>7</v>
      </c>
      <c r="F9" s="298">
        <v>8</v>
      </c>
      <c r="G9" s="298">
        <v>7</v>
      </c>
      <c r="H9" s="298">
        <v>10</v>
      </c>
      <c r="I9" s="298">
        <v>8</v>
      </c>
      <c r="J9" s="298">
        <v>10</v>
      </c>
      <c r="K9" s="298">
        <v>10</v>
      </c>
      <c r="L9" s="298">
        <v>8</v>
      </c>
      <c r="M9" s="298">
        <v>8</v>
      </c>
      <c r="N9" s="298">
        <v>8</v>
      </c>
      <c r="O9" s="298">
        <v>7</v>
      </c>
      <c r="P9" s="298">
        <v>4</v>
      </c>
      <c r="Q9" s="49">
        <f>SUM(E9:P9)/Q8</f>
        <v>0.87962962962962965</v>
      </c>
      <c r="R9" s="282"/>
      <c r="S9" s="282"/>
      <c r="T9" s="282"/>
      <c r="U9" s="282"/>
    </row>
    <row r="10" spans="1:36" ht="36.75" customHeight="1" x14ac:dyDescent="0.25">
      <c r="A10" s="208"/>
      <c r="B10" s="297"/>
      <c r="C10" s="210" t="s">
        <v>191</v>
      </c>
      <c r="D10" s="25" t="s">
        <v>38</v>
      </c>
      <c r="E10" s="296">
        <f>(E13+E15)</f>
        <v>324680.26999999996</v>
      </c>
      <c r="F10" s="296">
        <f>(F13+F15)</f>
        <v>323407.43</v>
      </c>
      <c r="G10" s="296">
        <f>(G13+G15)</f>
        <v>322134.58999999997</v>
      </c>
      <c r="H10" s="296">
        <f>(H13+H15)</f>
        <v>320861.75</v>
      </c>
      <c r="I10" s="296">
        <f>(I13+I15)</f>
        <v>319588</v>
      </c>
      <c r="J10" s="296">
        <f>(J13+J15)</f>
        <v>318316</v>
      </c>
      <c r="K10" s="296">
        <f>(K13+K15)</f>
        <v>317044</v>
      </c>
      <c r="L10" s="296">
        <f>(L13+L15)</f>
        <v>315770</v>
      </c>
      <c r="M10" s="296">
        <f>(M13+M15)</f>
        <v>314498</v>
      </c>
      <c r="N10" s="296">
        <f>(N13+N15)</f>
        <v>313224</v>
      </c>
      <c r="O10" s="296">
        <f>(O13+O15)</f>
        <v>311952</v>
      </c>
      <c r="P10" s="296">
        <f>(P13+P15)</f>
        <v>310680</v>
      </c>
      <c r="Q10" s="209">
        <f>SUM(E10:P10)</f>
        <v>3812156.04</v>
      </c>
      <c r="R10" s="285">
        <f>SUM(E11:G11)/SUM(E10:G10)</f>
        <v>0.95621798175756201</v>
      </c>
      <c r="S10" s="285">
        <f>SUM(H11:J11)/SUM(H10:J10)</f>
        <v>0.87176560072155274</v>
      </c>
      <c r="T10" s="285">
        <f>SUM(K11:M11)/SUM(K10:M10)</f>
        <v>0.86653182900670533</v>
      </c>
      <c r="U10" s="285">
        <f>SUM(N11:P11)/SUM(N10:P10)</f>
        <v>0.8369653023542083</v>
      </c>
    </row>
    <row r="11" spans="1:36" ht="36.75" customHeight="1" x14ac:dyDescent="0.25">
      <c r="A11" s="208"/>
      <c r="B11" s="25"/>
      <c r="C11" s="210"/>
      <c r="D11" s="9" t="s">
        <v>39</v>
      </c>
      <c r="E11" s="283">
        <v>303808</v>
      </c>
      <c r="F11" s="283">
        <v>327817</v>
      </c>
      <c r="G11" s="283">
        <v>296119</v>
      </c>
      <c r="H11" s="283">
        <v>285093</v>
      </c>
      <c r="I11" s="283">
        <v>263114</v>
      </c>
      <c r="J11" s="283">
        <v>287612</v>
      </c>
      <c r="K11" s="283">
        <v>302353</v>
      </c>
      <c r="L11" s="283">
        <v>255245</v>
      </c>
      <c r="M11" s="283">
        <v>263278</v>
      </c>
      <c r="N11" s="283">
        <v>264380</v>
      </c>
      <c r="O11" s="283">
        <v>262682</v>
      </c>
      <c r="P11" s="283">
        <v>256217</v>
      </c>
      <c r="Q11" s="49">
        <f>SUM(E11:P11)/Q10</f>
        <v>0.88341556973622726</v>
      </c>
      <c r="R11" s="282"/>
      <c r="S11" s="282"/>
      <c r="T11" s="282"/>
      <c r="U11" s="282"/>
    </row>
    <row r="12" spans="1:36" ht="36.75" customHeight="1" x14ac:dyDescent="0.25">
      <c r="A12" s="11" t="s">
        <v>190</v>
      </c>
      <c r="B12" s="12" t="s">
        <v>189</v>
      </c>
      <c r="C12" s="198"/>
      <c r="D12" s="211"/>
      <c r="E12" s="198"/>
      <c r="F12" s="12"/>
      <c r="G12" s="198"/>
      <c r="H12" s="12"/>
      <c r="I12" s="198"/>
      <c r="J12" s="12"/>
      <c r="K12" s="198"/>
      <c r="L12" s="12"/>
      <c r="M12" s="198"/>
      <c r="N12" s="12"/>
      <c r="O12" s="198"/>
      <c r="P12" s="12"/>
      <c r="Q12" s="198"/>
      <c r="R12" s="295"/>
      <c r="S12" s="295"/>
      <c r="T12" s="295"/>
      <c r="U12" s="295"/>
    </row>
    <row r="13" spans="1:36" ht="36.75" customHeight="1" x14ac:dyDescent="0.25">
      <c r="A13" s="208" t="s">
        <v>188</v>
      </c>
      <c r="B13" s="25" t="s">
        <v>187</v>
      </c>
      <c r="C13" s="210" t="s">
        <v>59</v>
      </c>
      <c r="D13" s="25" t="s">
        <v>38</v>
      </c>
      <c r="E13" s="291">
        <v>162340.13499999998</v>
      </c>
      <c r="F13" s="291">
        <v>161703.715</v>
      </c>
      <c r="G13" s="291">
        <v>161067.29499999998</v>
      </c>
      <c r="H13" s="291">
        <v>160430.875</v>
      </c>
      <c r="I13" s="291">
        <v>159794</v>
      </c>
      <c r="J13" s="291">
        <v>159158</v>
      </c>
      <c r="K13" s="291">
        <v>158522</v>
      </c>
      <c r="L13" s="291">
        <v>157885</v>
      </c>
      <c r="M13" s="291">
        <v>157249</v>
      </c>
      <c r="N13" s="291">
        <v>156612</v>
      </c>
      <c r="O13" s="291">
        <v>155976</v>
      </c>
      <c r="P13" s="291">
        <v>155340</v>
      </c>
      <c r="Q13" s="294">
        <f>SUM(E13:P13)</f>
        <v>1906078.02</v>
      </c>
      <c r="R13" s="285">
        <f>SUM(E14:G14)/SUM(E13:G13)</f>
        <v>0.95622004314083531</v>
      </c>
      <c r="S13" s="285">
        <f>SUM(H14:J14)/SUM(H13:J13)</f>
        <v>0.87176664372919033</v>
      </c>
      <c r="T13" s="285">
        <f>SUM(K14:M14)/SUM(K13:M13)</f>
        <v>0.86652971776985832</v>
      </c>
      <c r="U13" s="285">
        <f>SUM(N14:P14)/SUM(N13:P13)</f>
        <v>0.83696423381374907</v>
      </c>
    </row>
    <row r="14" spans="1:36" ht="36.75" customHeight="1" x14ac:dyDescent="0.25">
      <c r="A14" s="208"/>
      <c r="B14" s="25"/>
      <c r="C14" s="210"/>
      <c r="D14" s="9" t="s">
        <v>39</v>
      </c>
      <c r="E14" s="283">
        <v>151904</v>
      </c>
      <c r="F14" s="283">
        <v>163909</v>
      </c>
      <c r="G14" s="283">
        <v>148060</v>
      </c>
      <c r="H14" s="283">
        <v>142547</v>
      </c>
      <c r="I14" s="283">
        <v>131557</v>
      </c>
      <c r="J14" s="283">
        <v>143806</v>
      </c>
      <c r="K14" s="283">
        <v>151176</v>
      </c>
      <c r="L14" s="283">
        <v>127622</v>
      </c>
      <c r="M14" s="283">
        <v>131639</v>
      </c>
      <c r="N14" s="283">
        <v>132190</v>
      </c>
      <c r="O14" s="283">
        <v>131341</v>
      </c>
      <c r="P14" s="283">
        <v>128108</v>
      </c>
      <c r="Q14" s="49">
        <f>SUM(E14:P14)/Q13</f>
        <v>0.88341556973622726</v>
      </c>
      <c r="R14" s="282"/>
      <c r="S14" s="282"/>
      <c r="T14" s="282"/>
      <c r="U14" s="282"/>
    </row>
    <row r="15" spans="1:36" ht="36.75" customHeight="1" x14ac:dyDescent="0.25">
      <c r="A15" s="208" t="s">
        <v>186</v>
      </c>
      <c r="B15" s="25" t="s">
        <v>185</v>
      </c>
      <c r="C15" s="210" t="s">
        <v>59</v>
      </c>
      <c r="D15" s="25" t="s">
        <v>38</v>
      </c>
      <c r="E15" s="291">
        <v>162340.13499999998</v>
      </c>
      <c r="F15" s="291">
        <v>161703.715</v>
      </c>
      <c r="G15" s="291">
        <v>161067.29499999998</v>
      </c>
      <c r="H15" s="291">
        <v>160430.875</v>
      </c>
      <c r="I15" s="291">
        <v>159794</v>
      </c>
      <c r="J15" s="291">
        <v>159158</v>
      </c>
      <c r="K15" s="291">
        <v>158522</v>
      </c>
      <c r="L15" s="291">
        <v>157885</v>
      </c>
      <c r="M15" s="291">
        <v>157249</v>
      </c>
      <c r="N15" s="291">
        <v>156612</v>
      </c>
      <c r="O15" s="291">
        <v>155976</v>
      </c>
      <c r="P15" s="291">
        <v>155340</v>
      </c>
      <c r="Q15" s="209">
        <f>SUM(E15:P15)</f>
        <v>1906078.02</v>
      </c>
      <c r="R15" s="285">
        <f>SUM(E16:G16)/SUM(E15:G15)</f>
        <v>0.95622004314083531</v>
      </c>
      <c r="S15" s="285">
        <f>SUM(H16:J16)/SUM(H15:J15)</f>
        <v>0.87176664372919033</v>
      </c>
      <c r="T15" s="285">
        <f>SUM(K16:M16)/SUM(K15:M15)</f>
        <v>0.86652971776985832</v>
      </c>
      <c r="U15" s="285">
        <f>SUM(N16:P16)/SUM(N15:P15)</f>
        <v>0.83696423381374907</v>
      </c>
    </row>
    <row r="16" spans="1:36" ht="36.75" customHeight="1" x14ac:dyDescent="0.25">
      <c r="A16" s="208"/>
      <c r="B16" s="25"/>
      <c r="C16" s="210"/>
      <c r="D16" s="9" t="s">
        <v>39</v>
      </c>
      <c r="E16" s="283">
        <v>151904</v>
      </c>
      <c r="F16" s="283">
        <v>163909</v>
      </c>
      <c r="G16" s="283">
        <v>148060</v>
      </c>
      <c r="H16" s="283">
        <v>142547</v>
      </c>
      <c r="I16" s="283">
        <v>131557</v>
      </c>
      <c r="J16" s="283">
        <v>143806</v>
      </c>
      <c r="K16" s="283">
        <v>151176</v>
      </c>
      <c r="L16" s="283">
        <v>127622</v>
      </c>
      <c r="M16" s="283">
        <v>131639</v>
      </c>
      <c r="N16" s="283">
        <v>132190</v>
      </c>
      <c r="O16" s="283">
        <v>131341</v>
      </c>
      <c r="P16" s="283">
        <v>128108</v>
      </c>
      <c r="Q16" s="49">
        <f>SUM(E16:P16)/Q15</f>
        <v>0.88341556973622726</v>
      </c>
      <c r="R16" s="282"/>
      <c r="S16" s="282"/>
      <c r="T16" s="282"/>
      <c r="U16" s="282"/>
    </row>
    <row r="17" spans="1:21" ht="36.75" customHeight="1" x14ac:dyDescent="0.25">
      <c r="A17" s="293" t="s">
        <v>184</v>
      </c>
      <c r="B17" s="292" t="s">
        <v>183</v>
      </c>
      <c r="C17" s="210" t="s">
        <v>59</v>
      </c>
      <c r="D17" s="25" t="s">
        <v>38</v>
      </c>
      <c r="E17" s="291">
        <v>68400</v>
      </c>
      <c r="F17" s="291">
        <v>68400</v>
      </c>
      <c r="G17" s="291">
        <v>68400</v>
      </c>
      <c r="H17" s="291">
        <v>68400</v>
      </c>
      <c r="I17" s="291">
        <v>74600</v>
      </c>
      <c r="J17" s="291">
        <v>68400</v>
      </c>
      <c r="K17" s="291">
        <v>68400</v>
      </c>
      <c r="L17" s="291">
        <v>68400</v>
      </c>
      <c r="M17" s="291">
        <v>68400</v>
      </c>
      <c r="N17" s="291">
        <v>68400</v>
      </c>
      <c r="O17" s="291">
        <v>68400</v>
      </c>
      <c r="P17" s="291">
        <v>68400</v>
      </c>
      <c r="Q17" s="209">
        <f>SUM(E17:P17)</f>
        <v>827000</v>
      </c>
      <c r="R17" s="285">
        <f>SUM(E18:G18)/SUM(E17:G17)</f>
        <v>0.8727631578947368</v>
      </c>
      <c r="S17" s="285">
        <f>SUM(H18:J18)/SUM(H17:J17)</f>
        <v>1.1038930936613056</v>
      </c>
      <c r="T17" s="285">
        <f>SUM(K18:M18)/SUM(K17:M17)</f>
        <v>1.0413798732943469</v>
      </c>
      <c r="U17" s="285">
        <f>SUM(N18:P18)/SUM(N17:P17)</f>
        <v>1.003401559454191</v>
      </c>
    </row>
    <row r="18" spans="1:21" s="289" customFormat="1" ht="36.75" customHeight="1" x14ac:dyDescent="0.25">
      <c r="A18" s="290"/>
      <c r="B18" s="284"/>
      <c r="C18" s="210"/>
      <c r="D18" s="9" t="s">
        <v>39</v>
      </c>
      <c r="E18" s="283">
        <v>51472</v>
      </c>
      <c r="F18" s="283">
        <v>80927</v>
      </c>
      <c r="G18" s="283">
        <v>46692</v>
      </c>
      <c r="H18" s="283">
        <v>73853</v>
      </c>
      <c r="I18" s="283">
        <v>90801</v>
      </c>
      <c r="J18" s="283">
        <v>68709</v>
      </c>
      <c r="K18" s="283">
        <v>78910.929999999993</v>
      </c>
      <c r="L18" s="283">
        <v>74039.22</v>
      </c>
      <c r="M18" s="283">
        <v>60741</v>
      </c>
      <c r="N18" s="283">
        <v>79718</v>
      </c>
      <c r="O18" s="283">
        <v>66869</v>
      </c>
      <c r="P18" s="283">
        <v>59311</v>
      </c>
      <c r="Q18" s="49">
        <f>SUM(E18:P18)/Q17</f>
        <v>1.0060981257557438</v>
      </c>
      <c r="R18" s="282"/>
      <c r="S18" s="282"/>
      <c r="T18" s="282"/>
      <c r="U18" s="282"/>
    </row>
    <row r="19" spans="1:21" ht="36.75" customHeight="1" x14ac:dyDescent="0.25">
      <c r="A19" s="216"/>
      <c r="B19" s="288" t="s">
        <v>182</v>
      </c>
      <c r="C19" s="287" t="s">
        <v>181</v>
      </c>
      <c r="D19" s="25" t="s">
        <v>38</v>
      </c>
      <c r="E19" s="286">
        <v>1700</v>
      </c>
      <c r="F19" s="286">
        <v>1700</v>
      </c>
      <c r="G19" s="286">
        <v>1500</v>
      </c>
      <c r="H19" s="286">
        <v>1700</v>
      </c>
      <c r="I19" s="286">
        <v>1700</v>
      </c>
      <c r="J19" s="286">
        <v>1700</v>
      </c>
      <c r="K19" s="286">
        <v>1700</v>
      </c>
      <c r="L19" s="286">
        <v>1500</v>
      </c>
      <c r="M19" s="286">
        <v>1700</v>
      </c>
      <c r="N19" s="286">
        <v>1700</v>
      </c>
      <c r="O19" s="286">
        <v>1700</v>
      </c>
      <c r="P19" s="286">
        <v>1500</v>
      </c>
      <c r="Q19" s="209">
        <f>SUM(E19:P19)</f>
        <v>19800</v>
      </c>
      <c r="R19" s="285">
        <f>SUM(E20:G20)/SUM(E19:G19)</f>
        <v>1.4489795918367347</v>
      </c>
      <c r="S19" s="285">
        <f>SUM(H20:J20)/SUM(H19:J19)</f>
        <v>1.5237254901960784</v>
      </c>
      <c r="T19" s="285">
        <f>SUM(K20:M20)/SUM(K19:M19)</f>
        <v>1.3040816326530613</v>
      </c>
      <c r="U19" s="285">
        <f>SUM(N20:P20)/SUM(N19:P19)</f>
        <v>1.2202040816326531</v>
      </c>
    </row>
    <row r="20" spans="1:21" ht="36.75" customHeight="1" x14ac:dyDescent="0.25">
      <c r="A20" s="216"/>
      <c r="B20" s="284"/>
      <c r="C20" s="210"/>
      <c r="D20" s="9" t="s">
        <v>39</v>
      </c>
      <c r="E20" s="283">
        <v>2192</v>
      </c>
      <c r="F20" s="283">
        <v>2895</v>
      </c>
      <c r="G20" s="283">
        <v>2013</v>
      </c>
      <c r="H20" s="283">
        <v>2642</v>
      </c>
      <c r="I20" s="283">
        <v>3074</v>
      </c>
      <c r="J20" s="283">
        <v>2055</v>
      </c>
      <c r="K20" s="283">
        <v>2224</v>
      </c>
      <c r="L20" s="283">
        <v>1864</v>
      </c>
      <c r="M20" s="283">
        <v>2302</v>
      </c>
      <c r="N20" s="283">
        <v>2168</v>
      </c>
      <c r="O20" s="283">
        <v>2449</v>
      </c>
      <c r="P20" s="283">
        <v>1362</v>
      </c>
      <c r="Q20" s="49">
        <f>SUM(E20:P20)/Q19</f>
        <v>1.3757575757575757</v>
      </c>
      <c r="R20" s="282"/>
      <c r="S20" s="282"/>
      <c r="T20" s="282"/>
      <c r="U20" s="282"/>
    </row>
    <row r="21" spans="1:21" ht="36.75" customHeight="1" x14ac:dyDescent="0.25">
      <c r="A21" s="281"/>
      <c r="B21" s="280"/>
      <c r="C21" s="278"/>
      <c r="D21" s="279"/>
      <c r="E21" s="278"/>
      <c r="F21" s="278"/>
      <c r="G21" s="278"/>
      <c r="H21" s="277"/>
      <c r="I21" s="277"/>
      <c r="J21" s="277"/>
      <c r="K21" s="276"/>
      <c r="L21" s="276"/>
      <c r="M21" s="276"/>
      <c r="N21" s="276"/>
      <c r="O21" s="276"/>
      <c r="P21" s="276"/>
      <c r="Q21" s="275"/>
      <c r="R21" s="274"/>
      <c r="S21" s="274"/>
      <c r="T21" s="274"/>
      <c r="U21" s="274"/>
    </row>
    <row r="22" spans="1:21" ht="36.75" customHeight="1" x14ac:dyDescent="0.25">
      <c r="B22" s="218"/>
      <c r="C22" s="40"/>
      <c r="D22" s="40"/>
      <c r="E22" s="273"/>
      <c r="F22" s="39"/>
      <c r="G22" s="39"/>
      <c r="H22" s="41"/>
      <c r="I22" s="41"/>
      <c r="J22" s="223"/>
      <c r="K22" s="222"/>
      <c r="L22" s="222"/>
      <c r="M22" s="41"/>
    </row>
    <row r="23" spans="1:21" x14ac:dyDescent="0.25">
      <c r="B23" s="40" t="s">
        <v>85</v>
      </c>
      <c r="C23" s="40"/>
      <c r="D23" s="40"/>
      <c r="E23" s="39"/>
      <c r="F23" s="39"/>
      <c r="G23" s="39"/>
      <c r="H23" s="219"/>
      <c r="I23" s="219"/>
      <c r="J23" s="219"/>
      <c r="K23" s="219" t="s">
        <v>44</v>
      </c>
      <c r="L23" s="219"/>
      <c r="M23" s="219"/>
    </row>
    <row r="24" spans="1:21" x14ac:dyDescent="0.25">
      <c r="B24" s="39"/>
      <c r="C24" s="40"/>
      <c r="D24" s="40"/>
      <c r="E24" s="39"/>
      <c r="F24" s="39"/>
      <c r="G24" s="39"/>
      <c r="H24" s="39"/>
      <c r="I24" s="39"/>
      <c r="J24" s="39"/>
      <c r="K24" s="39"/>
      <c r="L24" s="39"/>
      <c r="M24" s="39"/>
    </row>
    <row r="25" spans="1:21" x14ac:dyDescent="0.25">
      <c r="B25" s="41"/>
      <c r="C25" s="193"/>
      <c r="D25" s="193"/>
      <c r="E25" s="39"/>
      <c r="F25" s="39"/>
      <c r="G25" s="39"/>
      <c r="H25" s="39"/>
      <c r="I25" s="39"/>
      <c r="J25" s="39"/>
      <c r="K25" s="39"/>
      <c r="L25" s="39"/>
      <c r="M25" s="39"/>
    </row>
  </sheetData>
  <protectedRanges>
    <protectedRange sqref="E9:M9 E11:M11 E14:M14 E18:M18 E20:M20 E16:M16" name="Rango2"/>
    <protectedRange sqref="B22 J22" name="Rango3_1_1"/>
  </protectedRanges>
  <mergeCells count="29">
    <mergeCell ref="S13:S14"/>
    <mergeCell ref="T13:T14"/>
    <mergeCell ref="J22:L22"/>
    <mergeCell ref="R17:R18"/>
    <mergeCell ref="S17:S18"/>
    <mergeCell ref="T17:T18"/>
    <mergeCell ref="U17:U18"/>
    <mergeCell ref="R19:R20"/>
    <mergeCell ref="S19:S20"/>
    <mergeCell ref="T19:T20"/>
    <mergeCell ref="U19:U20"/>
    <mergeCell ref="U13:U14"/>
    <mergeCell ref="R15:R16"/>
    <mergeCell ref="S15:S16"/>
    <mergeCell ref="T15:T16"/>
    <mergeCell ref="U15:U16"/>
    <mergeCell ref="B1:U1"/>
    <mergeCell ref="B2:U2"/>
    <mergeCell ref="B3:U3"/>
    <mergeCell ref="B4:U4"/>
    <mergeCell ref="R13:R14"/>
    <mergeCell ref="R8:R9"/>
    <mergeCell ref="S8:S9"/>
    <mergeCell ref="T8:T9"/>
    <mergeCell ref="U8:U9"/>
    <mergeCell ref="R10:R11"/>
    <mergeCell ref="S10:S11"/>
    <mergeCell ref="T10:T11"/>
    <mergeCell ref="U10:U11"/>
  </mergeCells>
  <printOptions horizontalCentered="1"/>
  <pageMargins left="0.23622047244094491" right="0.23622047244094491" top="0.74803149606299213" bottom="0.74803149606299213" header="0.31496062992125984" footer="0.31496062992125984"/>
  <pageSetup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32"/>
  <sheetViews>
    <sheetView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B19" sqref="B19"/>
    </sheetView>
  </sheetViews>
  <sheetFormatPr baseColWidth="10" defaultColWidth="11.44140625" defaultRowHeight="13.2" x14ac:dyDescent="0.25"/>
  <cols>
    <col min="1" max="1" width="11.44140625" style="204"/>
    <col min="2" max="2" width="42.109375" style="205" customWidth="1"/>
    <col min="3" max="3" width="18" style="205" customWidth="1"/>
    <col min="4" max="4" width="5.88671875" style="205" bestFit="1" customWidth="1"/>
    <col min="5" max="7" width="4.44140625" style="205" bestFit="1" customWidth="1"/>
    <col min="8" max="8" width="4.109375" style="205" bestFit="1" customWidth="1"/>
    <col min="9" max="9" width="4.6640625" style="205" bestFit="1" customWidth="1"/>
    <col min="10" max="10" width="4.33203125" style="205" bestFit="1" customWidth="1"/>
    <col min="11" max="11" width="4" style="205" bestFit="1" customWidth="1"/>
    <col min="12" max="12" width="5.44140625" style="205" customWidth="1"/>
    <col min="13" max="13" width="4.5546875" style="205" customWidth="1"/>
    <col min="14" max="14" width="4" style="205" bestFit="1" customWidth="1"/>
    <col min="15" max="15" width="4.44140625" style="205" bestFit="1" customWidth="1"/>
    <col min="16" max="16" width="4" style="205" bestFit="1" customWidth="1"/>
    <col min="17" max="21" width="8" style="205" customWidth="1"/>
    <col min="22" max="16384" width="11.44140625" style="205"/>
  </cols>
  <sheetData>
    <row r="1" spans="1:36" x14ac:dyDescent="0.25">
      <c r="A1" s="6"/>
      <c r="B1" s="6" t="s">
        <v>84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x14ac:dyDescent="0.25">
      <c r="A2" s="6"/>
      <c r="B2" s="6" t="s">
        <v>32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x14ac:dyDescent="0.25">
      <c r="A3" s="7"/>
      <c r="B3" s="7" t="s">
        <v>33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x14ac:dyDescent="0.25">
      <c r="A4" s="7"/>
      <c r="B4" s="7" t="s">
        <v>45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x14ac:dyDescent="0.25">
      <c r="A5" s="7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x14ac:dyDescent="0.25">
      <c r="A6" s="195" t="s">
        <v>34</v>
      </c>
      <c r="B6" s="195" t="s">
        <v>35</v>
      </c>
      <c r="C6" s="196" t="s">
        <v>19</v>
      </c>
      <c r="D6" s="195"/>
      <c r="E6" s="195" t="s">
        <v>20</v>
      </c>
      <c r="F6" s="195" t="s">
        <v>21</v>
      </c>
      <c r="G6" s="195" t="s">
        <v>22</v>
      </c>
      <c r="H6" s="195" t="s">
        <v>23</v>
      </c>
      <c r="I6" s="195" t="s">
        <v>24</v>
      </c>
      <c r="J6" s="195" t="s">
        <v>25</v>
      </c>
      <c r="K6" s="195" t="s">
        <v>26</v>
      </c>
      <c r="L6" s="195" t="s">
        <v>27</v>
      </c>
      <c r="M6" s="195" t="s">
        <v>28</v>
      </c>
      <c r="N6" s="195" t="s">
        <v>29</v>
      </c>
      <c r="O6" s="195" t="s">
        <v>30</v>
      </c>
      <c r="P6" s="195" t="s">
        <v>31</v>
      </c>
      <c r="Q6" s="195" t="s">
        <v>36</v>
      </c>
      <c r="R6" s="15" t="s">
        <v>40</v>
      </c>
      <c r="S6" s="15" t="s">
        <v>41</v>
      </c>
      <c r="T6" s="15" t="s">
        <v>42</v>
      </c>
      <c r="U6" s="15" t="s">
        <v>43</v>
      </c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39.6" x14ac:dyDescent="0.25">
      <c r="A7" s="11" t="s">
        <v>157</v>
      </c>
      <c r="B7" s="12" t="s">
        <v>158</v>
      </c>
      <c r="C7" s="65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97"/>
      <c r="S7" s="60"/>
      <c r="T7" s="60"/>
      <c r="U7" s="60"/>
    </row>
    <row r="8" spans="1:36" ht="27.75" customHeight="1" x14ac:dyDescent="0.25">
      <c r="A8" s="208" t="s">
        <v>159</v>
      </c>
      <c r="B8" s="25" t="s">
        <v>160</v>
      </c>
      <c r="C8" s="54" t="s">
        <v>161</v>
      </c>
      <c r="D8" s="25" t="s">
        <v>38</v>
      </c>
      <c r="E8" s="33">
        <v>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  <c r="M8" s="33">
        <v>1</v>
      </c>
      <c r="N8" s="33">
        <v>0</v>
      </c>
      <c r="O8" s="33">
        <v>0</v>
      </c>
      <c r="P8" s="33">
        <v>1</v>
      </c>
      <c r="Q8" s="209">
        <f t="shared" ref="Q8:Q19" si="0">SUM(E8:P8)</f>
        <v>2</v>
      </c>
      <c r="R8" s="220" t="s">
        <v>37</v>
      </c>
      <c r="S8" s="220" t="s">
        <v>37</v>
      </c>
      <c r="T8" s="220">
        <f>SUM(K9:M9)/SUM(K8:M8)</f>
        <v>0</v>
      </c>
      <c r="U8" s="220">
        <f>SUM(L9:N9)/SUM(L8:N8)</f>
        <v>0</v>
      </c>
    </row>
    <row r="9" spans="1:36" ht="29.25" customHeight="1" x14ac:dyDescent="0.25">
      <c r="A9" s="208"/>
      <c r="B9" s="25"/>
      <c r="C9" s="210"/>
      <c r="D9" s="9" t="s">
        <v>39</v>
      </c>
      <c r="E9" s="26">
        <v>0</v>
      </c>
      <c r="F9" s="26">
        <v>0</v>
      </c>
      <c r="G9" s="26">
        <v>0</v>
      </c>
      <c r="H9" s="34">
        <v>0</v>
      </c>
      <c r="I9" s="34">
        <v>0</v>
      </c>
      <c r="J9" s="34">
        <v>0</v>
      </c>
      <c r="K9" s="35">
        <v>0</v>
      </c>
      <c r="L9" s="35">
        <v>0</v>
      </c>
      <c r="M9" s="35">
        <v>0</v>
      </c>
      <c r="N9" s="36">
        <v>0</v>
      </c>
      <c r="O9" s="36">
        <v>0</v>
      </c>
      <c r="P9" s="36">
        <v>1</v>
      </c>
      <c r="Q9" s="49">
        <f>SUM(E9:P9)/Q8</f>
        <v>0.5</v>
      </c>
      <c r="R9" s="220"/>
      <c r="S9" s="220"/>
      <c r="T9" s="220"/>
      <c r="U9" s="220"/>
    </row>
    <row r="10" spans="1:36" ht="40.5" customHeight="1" x14ac:dyDescent="0.25">
      <c r="A10" s="208" t="s">
        <v>162</v>
      </c>
      <c r="B10" s="25" t="s">
        <v>163</v>
      </c>
      <c r="C10" s="210" t="s">
        <v>164</v>
      </c>
      <c r="D10" s="25" t="s">
        <v>38</v>
      </c>
      <c r="E10" s="33">
        <v>25</v>
      </c>
      <c r="F10" s="33">
        <v>25</v>
      </c>
      <c r="G10" s="33">
        <v>25</v>
      </c>
      <c r="H10" s="33">
        <v>25</v>
      </c>
      <c r="I10" s="33">
        <v>25</v>
      </c>
      <c r="J10" s="33">
        <v>25</v>
      </c>
      <c r="K10" s="33">
        <v>25</v>
      </c>
      <c r="L10" s="33">
        <v>25</v>
      </c>
      <c r="M10" s="33">
        <v>25</v>
      </c>
      <c r="N10" s="33">
        <v>25</v>
      </c>
      <c r="O10" s="33">
        <v>25</v>
      </c>
      <c r="P10" s="33">
        <v>25</v>
      </c>
      <c r="Q10" s="209">
        <f t="shared" si="0"/>
        <v>300</v>
      </c>
      <c r="R10" s="220">
        <f>SUM(E11:G11)/SUM(E10:G10)</f>
        <v>1.0933333333333333</v>
      </c>
      <c r="S10" s="220">
        <f>SUM(H11:J11)/SUM(H10:J10)</f>
        <v>1.8933333333333333</v>
      </c>
      <c r="T10" s="220">
        <f>SUM(K11:M11)/SUM(K10:M10)</f>
        <v>1.3466666666666667</v>
      </c>
      <c r="U10" s="220">
        <f>SUM(N11:P11)/SUM(N10:P10)</f>
        <v>1.44</v>
      </c>
    </row>
    <row r="11" spans="1:36" ht="26.25" customHeight="1" x14ac:dyDescent="0.25">
      <c r="A11" s="208"/>
      <c r="B11" s="25"/>
      <c r="C11" s="210"/>
      <c r="D11" s="9" t="s">
        <v>39</v>
      </c>
      <c r="E11" s="26">
        <v>27</v>
      </c>
      <c r="F11" s="26">
        <v>35</v>
      </c>
      <c r="G11" s="26">
        <v>20</v>
      </c>
      <c r="H11" s="34">
        <v>29</v>
      </c>
      <c r="I11" s="34">
        <v>66</v>
      </c>
      <c r="J11" s="34">
        <v>47</v>
      </c>
      <c r="K11" s="35">
        <v>32</v>
      </c>
      <c r="L11" s="35">
        <v>26</v>
      </c>
      <c r="M11" s="35">
        <v>43</v>
      </c>
      <c r="N11" s="36">
        <v>38</v>
      </c>
      <c r="O11" s="36">
        <v>52</v>
      </c>
      <c r="P11" s="36">
        <v>18</v>
      </c>
      <c r="Q11" s="49">
        <f>SUM(E11:P11)/Q10</f>
        <v>1.4433333333333334</v>
      </c>
      <c r="R11" s="220"/>
      <c r="S11" s="220"/>
      <c r="T11" s="220"/>
      <c r="U11" s="220"/>
    </row>
    <row r="12" spans="1:36" ht="52.8" x14ac:dyDescent="0.25">
      <c r="A12" s="11" t="s">
        <v>165</v>
      </c>
      <c r="B12" s="12" t="s">
        <v>166</v>
      </c>
      <c r="C12" s="198"/>
      <c r="D12" s="12"/>
      <c r="E12" s="12"/>
      <c r="F12" s="12"/>
      <c r="G12" s="12"/>
      <c r="H12" s="12"/>
      <c r="I12" s="12"/>
      <c r="J12" s="12"/>
      <c r="K12" s="211"/>
      <c r="L12" s="211"/>
      <c r="M12" s="211"/>
      <c r="N12" s="211"/>
      <c r="O12" s="211"/>
      <c r="P12" s="211"/>
      <c r="Q12" s="12"/>
      <c r="R12" s="212"/>
      <c r="S12" s="212"/>
      <c r="T12" s="212"/>
      <c r="U12" s="212"/>
    </row>
    <row r="13" spans="1:36" ht="52.8" x14ac:dyDescent="0.25">
      <c r="A13" s="208" t="s">
        <v>167</v>
      </c>
      <c r="B13" s="25" t="s">
        <v>168</v>
      </c>
      <c r="C13" s="54" t="s">
        <v>169</v>
      </c>
      <c r="D13" s="25" t="s">
        <v>38</v>
      </c>
      <c r="E13" s="33">
        <v>50</v>
      </c>
      <c r="F13" s="33">
        <v>75</v>
      </c>
      <c r="G13" s="33">
        <v>50</v>
      </c>
      <c r="H13" s="33">
        <v>75</v>
      </c>
      <c r="I13" s="33">
        <v>75</v>
      </c>
      <c r="J13" s="33">
        <v>75</v>
      </c>
      <c r="K13" s="33">
        <v>75</v>
      </c>
      <c r="L13" s="33">
        <v>50</v>
      </c>
      <c r="M13" s="33">
        <v>75</v>
      </c>
      <c r="N13" s="33">
        <v>75</v>
      </c>
      <c r="O13" s="33">
        <v>40</v>
      </c>
      <c r="P13" s="33">
        <v>40</v>
      </c>
      <c r="Q13" s="209">
        <f t="shared" si="0"/>
        <v>755</v>
      </c>
      <c r="R13" s="220">
        <f t="shared" ref="R13" si="1">SUM(E14:G14)/SUM(E13:G13)</f>
        <v>0.89714285714285713</v>
      </c>
      <c r="S13" s="220">
        <f t="shared" ref="S13" si="2">SUM(H14:J14)/SUM(H13:J13)</f>
        <v>0.43111111111111111</v>
      </c>
      <c r="T13" s="220">
        <f t="shared" ref="T13" si="3">SUM(K14:M14)/SUM(K13:M13)</f>
        <v>0.61499999999999999</v>
      </c>
      <c r="U13" s="220">
        <f t="shared" ref="U13" si="4">SUM(N14:P14)/SUM(N13:P13)</f>
        <v>0.9419354838709677</v>
      </c>
    </row>
    <row r="14" spans="1:36" ht="27" customHeight="1" x14ac:dyDescent="0.25">
      <c r="A14" s="208"/>
      <c r="B14" s="25"/>
      <c r="C14" s="54"/>
      <c r="D14" s="9" t="s">
        <v>39</v>
      </c>
      <c r="E14" s="26">
        <v>51</v>
      </c>
      <c r="F14" s="26">
        <v>62</v>
      </c>
      <c r="G14" s="26">
        <v>44</v>
      </c>
      <c r="H14" s="34">
        <v>33</v>
      </c>
      <c r="I14" s="34">
        <v>39</v>
      </c>
      <c r="J14" s="34">
        <v>25</v>
      </c>
      <c r="K14" s="35">
        <v>24</v>
      </c>
      <c r="L14" s="35">
        <v>54</v>
      </c>
      <c r="M14" s="35">
        <v>45</v>
      </c>
      <c r="N14" s="36">
        <v>85</v>
      </c>
      <c r="O14" s="36">
        <v>37</v>
      </c>
      <c r="P14" s="36">
        <v>24</v>
      </c>
      <c r="Q14" s="49">
        <f>SUM(E14:P14)/Q13</f>
        <v>0.69271523178807948</v>
      </c>
      <c r="R14" s="220"/>
      <c r="S14" s="220"/>
      <c r="T14" s="220"/>
      <c r="U14" s="220"/>
    </row>
    <row r="15" spans="1:36" ht="26.4" x14ac:dyDescent="0.25">
      <c r="A15" s="213" t="s">
        <v>170</v>
      </c>
      <c r="B15" s="214" t="s">
        <v>171</v>
      </c>
      <c r="C15" s="215" t="s">
        <v>172</v>
      </c>
      <c r="D15" s="214" t="s">
        <v>38</v>
      </c>
      <c r="E15" s="33">
        <v>20</v>
      </c>
      <c r="F15" s="33">
        <v>21</v>
      </c>
      <c r="G15" s="33">
        <v>18</v>
      </c>
      <c r="H15" s="33">
        <v>21</v>
      </c>
      <c r="I15" s="33">
        <v>20</v>
      </c>
      <c r="J15" s="33">
        <v>20</v>
      </c>
      <c r="K15" s="33">
        <v>21</v>
      </c>
      <c r="L15" s="33">
        <v>18</v>
      </c>
      <c r="M15" s="33">
        <v>21</v>
      </c>
      <c r="N15" s="33">
        <v>21</v>
      </c>
      <c r="O15" s="33">
        <v>21</v>
      </c>
      <c r="P15" s="33">
        <v>13</v>
      </c>
      <c r="Q15" s="209">
        <f t="shared" si="0"/>
        <v>235</v>
      </c>
      <c r="R15" s="220">
        <f t="shared" ref="R15" si="5">SUM(E16:G16)/SUM(E15:G15)</f>
        <v>1</v>
      </c>
      <c r="S15" s="220">
        <f t="shared" ref="S15" si="6">SUM(H16:J16)/SUM(H15:J15)</f>
        <v>1</v>
      </c>
      <c r="T15" s="220">
        <f t="shared" ref="T15" si="7">SUM(K16:M16)/SUM(K15:M15)</f>
        <v>1</v>
      </c>
      <c r="U15" s="220">
        <f t="shared" ref="U15" si="8">SUM(N16:P16)/SUM(N15:P15)</f>
        <v>1</v>
      </c>
    </row>
    <row r="16" spans="1:36" ht="25.5" customHeight="1" x14ac:dyDescent="0.25">
      <c r="A16" s="208"/>
      <c r="B16" s="25"/>
      <c r="C16" s="54"/>
      <c r="D16" s="9" t="s">
        <v>39</v>
      </c>
      <c r="E16" s="26">
        <v>20</v>
      </c>
      <c r="F16" s="26">
        <v>21</v>
      </c>
      <c r="G16" s="26">
        <v>18</v>
      </c>
      <c r="H16" s="34">
        <v>21</v>
      </c>
      <c r="I16" s="34">
        <v>20</v>
      </c>
      <c r="J16" s="34">
        <v>20</v>
      </c>
      <c r="K16" s="35">
        <v>21</v>
      </c>
      <c r="L16" s="35">
        <v>18</v>
      </c>
      <c r="M16" s="35">
        <v>21</v>
      </c>
      <c r="N16" s="36">
        <v>21</v>
      </c>
      <c r="O16" s="36">
        <v>21</v>
      </c>
      <c r="P16" s="36">
        <v>13</v>
      </c>
      <c r="Q16" s="49">
        <f>SUM(E16:P16)/Q15</f>
        <v>1</v>
      </c>
      <c r="R16" s="220"/>
      <c r="S16" s="220"/>
      <c r="T16" s="220"/>
      <c r="U16" s="220"/>
    </row>
    <row r="17" spans="1:21" ht="25.5" customHeight="1" x14ac:dyDescent="0.25">
      <c r="A17" s="208" t="s">
        <v>173</v>
      </c>
      <c r="B17" s="25" t="s">
        <v>174</v>
      </c>
      <c r="C17" s="54" t="s">
        <v>175</v>
      </c>
      <c r="D17" s="25" t="s">
        <v>38</v>
      </c>
      <c r="E17" s="33">
        <v>3</v>
      </c>
      <c r="F17" s="33">
        <v>3</v>
      </c>
      <c r="G17" s="33">
        <v>1</v>
      </c>
      <c r="H17" s="33">
        <v>1</v>
      </c>
      <c r="I17" s="33">
        <v>3</v>
      </c>
      <c r="J17" s="33">
        <v>3</v>
      </c>
      <c r="K17" s="33">
        <v>3</v>
      </c>
      <c r="L17" s="33">
        <v>1</v>
      </c>
      <c r="M17" s="33">
        <v>3</v>
      </c>
      <c r="N17" s="33">
        <v>3</v>
      </c>
      <c r="O17" s="33">
        <v>3</v>
      </c>
      <c r="P17" s="33">
        <v>1</v>
      </c>
      <c r="Q17" s="209">
        <f t="shared" si="0"/>
        <v>28</v>
      </c>
      <c r="R17" s="220">
        <f t="shared" ref="R17" si="9">SUM(E18:G18)/SUM(E17:G17)</f>
        <v>0.42857142857142855</v>
      </c>
      <c r="S17" s="220">
        <f t="shared" ref="S17" si="10">SUM(H18:J18)/SUM(H17:J17)</f>
        <v>2</v>
      </c>
      <c r="T17" s="220">
        <f t="shared" ref="T17" si="11">SUM(K18:M18)/SUM(K17:M17)</f>
        <v>2.7142857142857144</v>
      </c>
      <c r="U17" s="220">
        <f t="shared" ref="U17" si="12">SUM(N18:P18)/SUM(N17:P17)</f>
        <v>1.7142857142857142</v>
      </c>
    </row>
    <row r="18" spans="1:21" ht="25.5" customHeight="1" x14ac:dyDescent="0.25">
      <c r="A18" s="208"/>
      <c r="B18" s="25"/>
      <c r="C18" s="54"/>
      <c r="D18" s="9" t="s">
        <v>39</v>
      </c>
      <c r="E18" s="26">
        <v>0</v>
      </c>
      <c r="F18" s="26">
        <v>0</v>
      </c>
      <c r="G18" s="26">
        <v>3</v>
      </c>
      <c r="H18" s="34">
        <v>1</v>
      </c>
      <c r="I18" s="34">
        <v>12</v>
      </c>
      <c r="J18" s="34">
        <v>1</v>
      </c>
      <c r="K18" s="35">
        <v>3</v>
      </c>
      <c r="L18" s="35">
        <v>13</v>
      </c>
      <c r="M18" s="35">
        <v>3</v>
      </c>
      <c r="N18" s="36">
        <v>9</v>
      </c>
      <c r="O18" s="36">
        <v>2</v>
      </c>
      <c r="P18" s="36">
        <v>1</v>
      </c>
      <c r="Q18" s="49">
        <f>SUM(E18:P18)/Q17</f>
        <v>1.7142857142857142</v>
      </c>
      <c r="R18" s="220"/>
      <c r="S18" s="220"/>
      <c r="T18" s="220"/>
      <c r="U18" s="220"/>
    </row>
    <row r="19" spans="1:21" ht="25.5" customHeight="1" x14ac:dyDescent="0.25">
      <c r="A19" s="208" t="s">
        <v>176</v>
      </c>
      <c r="B19" s="25" t="s">
        <v>177</v>
      </c>
      <c r="C19" s="54" t="s">
        <v>175</v>
      </c>
      <c r="D19" s="25" t="s">
        <v>38</v>
      </c>
      <c r="E19" s="33">
        <v>0</v>
      </c>
      <c r="F19" s="33">
        <v>0</v>
      </c>
      <c r="G19" s="33">
        <v>1</v>
      </c>
      <c r="H19" s="33">
        <v>0</v>
      </c>
      <c r="I19" s="33">
        <v>0</v>
      </c>
      <c r="J19" s="33">
        <v>1</v>
      </c>
      <c r="K19" s="33">
        <v>0</v>
      </c>
      <c r="L19" s="33">
        <v>0</v>
      </c>
      <c r="M19" s="33">
        <v>0</v>
      </c>
      <c r="N19" s="33">
        <v>1</v>
      </c>
      <c r="O19" s="33">
        <v>0</v>
      </c>
      <c r="P19" s="33">
        <v>0</v>
      </c>
      <c r="Q19" s="209">
        <f t="shared" si="0"/>
        <v>3</v>
      </c>
      <c r="R19" s="220">
        <f t="shared" ref="R19" si="13">SUM(E20:G20)/SUM(E19:G19)</f>
        <v>1</v>
      </c>
      <c r="S19" s="220">
        <f t="shared" ref="S19" si="14">SUM(H20:J20)/SUM(H19:J19)</f>
        <v>0</v>
      </c>
      <c r="T19" s="220" t="s">
        <v>37</v>
      </c>
      <c r="U19" s="220">
        <f t="shared" ref="U19" si="15">SUM(N20:P20)/SUM(N19:P19)</f>
        <v>1</v>
      </c>
    </row>
    <row r="20" spans="1:21" ht="25.5" customHeight="1" x14ac:dyDescent="0.25">
      <c r="A20" s="216"/>
      <c r="B20" s="217"/>
      <c r="C20" s="217"/>
      <c r="D20" s="9" t="s">
        <v>39</v>
      </c>
      <c r="E20" s="26">
        <v>0</v>
      </c>
      <c r="F20" s="26">
        <v>0</v>
      </c>
      <c r="G20" s="26">
        <v>1</v>
      </c>
      <c r="H20" s="34">
        <v>0</v>
      </c>
      <c r="I20" s="34">
        <v>0</v>
      </c>
      <c r="J20" s="34">
        <v>0</v>
      </c>
      <c r="K20" s="35">
        <v>1</v>
      </c>
      <c r="L20" s="35">
        <v>0</v>
      </c>
      <c r="M20" s="35">
        <v>0</v>
      </c>
      <c r="N20" s="36">
        <v>0</v>
      </c>
      <c r="O20" s="36">
        <v>1</v>
      </c>
      <c r="P20" s="36">
        <v>0</v>
      </c>
      <c r="Q20" s="49">
        <f>SUM(E20:P20)/Q19</f>
        <v>1</v>
      </c>
      <c r="R20" s="220"/>
      <c r="S20" s="220"/>
      <c r="T20" s="220"/>
      <c r="U20" s="220"/>
    </row>
    <row r="21" spans="1:21" ht="39.6" x14ac:dyDescent="0.25">
      <c r="A21" s="208" t="s">
        <v>178</v>
      </c>
      <c r="B21" s="25" t="s">
        <v>179</v>
      </c>
      <c r="C21" s="210" t="s">
        <v>180</v>
      </c>
      <c r="D21" s="25" t="s">
        <v>38</v>
      </c>
      <c r="E21" s="33">
        <v>0</v>
      </c>
      <c r="F21" s="33">
        <v>0</v>
      </c>
      <c r="G21" s="33">
        <v>1</v>
      </c>
      <c r="H21" s="33">
        <v>0</v>
      </c>
      <c r="I21" s="33">
        <v>0</v>
      </c>
      <c r="J21" s="33">
        <v>0</v>
      </c>
      <c r="K21" s="33">
        <v>1</v>
      </c>
      <c r="L21" s="33">
        <v>0</v>
      </c>
      <c r="M21" s="33">
        <v>0</v>
      </c>
      <c r="N21" s="33">
        <v>0</v>
      </c>
      <c r="O21" s="33">
        <v>1</v>
      </c>
      <c r="P21" s="33">
        <v>0</v>
      </c>
      <c r="Q21" s="209">
        <f t="shared" ref="Q21" si="16">SUM(E21:P21)</f>
        <v>3</v>
      </c>
      <c r="R21" s="220">
        <f>SUM(K22:M22)/SUM(K21:M21)</f>
        <v>1</v>
      </c>
      <c r="S21" s="220" t="s">
        <v>37</v>
      </c>
      <c r="T21" s="220">
        <f>SUM(M22:O22)/SUM(M21:O21)</f>
        <v>1</v>
      </c>
      <c r="U21" s="220">
        <f>SUM(N22:P22)/SUM(N21:P21)</f>
        <v>0</v>
      </c>
    </row>
    <row r="22" spans="1:21" ht="27" customHeight="1" x14ac:dyDescent="0.25">
      <c r="A22" s="208"/>
      <c r="B22" s="25"/>
      <c r="C22" s="210"/>
      <c r="D22" s="9" t="s">
        <v>39</v>
      </c>
      <c r="E22" s="26">
        <v>0</v>
      </c>
      <c r="F22" s="26">
        <v>0</v>
      </c>
      <c r="G22" s="26">
        <v>1</v>
      </c>
      <c r="H22" s="34">
        <v>0</v>
      </c>
      <c r="I22" s="34">
        <v>0</v>
      </c>
      <c r="J22" s="34">
        <v>0</v>
      </c>
      <c r="K22" s="35">
        <v>0</v>
      </c>
      <c r="L22" s="35">
        <v>0</v>
      </c>
      <c r="M22" s="35">
        <v>1</v>
      </c>
      <c r="N22" s="36">
        <v>0</v>
      </c>
      <c r="O22" s="36">
        <v>0</v>
      </c>
      <c r="P22" s="36">
        <v>0</v>
      </c>
      <c r="Q22" s="49">
        <f>SUM(E22:P22)/Q21</f>
        <v>0.66666666666666663</v>
      </c>
      <c r="R22" s="220"/>
      <c r="S22" s="220"/>
      <c r="T22" s="220"/>
      <c r="U22" s="220"/>
    </row>
    <row r="23" spans="1:21" x14ac:dyDescent="0.25">
      <c r="B23" s="39"/>
      <c r="C23" s="39"/>
      <c r="D23" s="40"/>
      <c r="E23" s="40"/>
      <c r="F23" s="39"/>
      <c r="G23" s="39"/>
      <c r="H23" s="39"/>
      <c r="I23" s="39"/>
      <c r="J23" s="39"/>
      <c r="K23" s="39"/>
      <c r="L23" s="39"/>
      <c r="M23" s="39"/>
    </row>
    <row r="24" spans="1:21" x14ac:dyDescent="0.25">
      <c r="B24" s="39"/>
      <c r="C24" s="39"/>
      <c r="D24" s="40"/>
      <c r="E24" s="40"/>
      <c r="F24" s="39"/>
      <c r="G24" s="39"/>
      <c r="H24" s="39"/>
      <c r="I24" s="39"/>
      <c r="J24" s="39"/>
      <c r="K24" s="39"/>
      <c r="L24" s="39"/>
      <c r="M24" s="39"/>
    </row>
    <row r="25" spans="1:21" x14ac:dyDescent="0.25">
      <c r="B25" s="39"/>
      <c r="C25" s="39"/>
      <c r="D25" s="40"/>
      <c r="E25" s="40"/>
      <c r="F25" s="39"/>
      <c r="G25" s="39"/>
      <c r="H25" s="39"/>
      <c r="I25" s="39"/>
      <c r="J25" s="39"/>
      <c r="K25" s="39"/>
      <c r="L25" s="39"/>
      <c r="M25" s="39"/>
    </row>
    <row r="26" spans="1:21" x14ac:dyDescent="0.25">
      <c r="B26" s="39"/>
      <c r="C26" s="39"/>
      <c r="D26" s="40"/>
      <c r="E26" s="40"/>
      <c r="F26" s="39"/>
      <c r="G26" s="39"/>
      <c r="H26" s="39"/>
      <c r="I26" s="39"/>
      <c r="J26" s="39"/>
      <c r="K26" s="39"/>
      <c r="L26" s="39"/>
      <c r="M26" s="39"/>
    </row>
    <row r="27" spans="1:21" x14ac:dyDescent="0.25">
      <c r="B27" s="39"/>
      <c r="C27" s="39"/>
      <c r="D27" s="40"/>
      <c r="E27" s="40"/>
      <c r="F27" s="39"/>
      <c r="G27" s="39"/>
      <c r="H27" s="39"/>
      <c r="I27" s="39"/>
      <c r="J27" s="39"/>
      <c r="K27" s="39"/>
      <c r="L27" s="39"/>
      <c r="M27" s="39"/>
    </row>
    <row r="28" spans="1:21" x14ac:dyDescent="0.25">
      <c r="B28" s="39"/>
      <c r="C28" s="39"/>
      <c r="D28" s="40"/>
      <c r="E28" s="40"/>
      <c r="F28" s="39"/>
      <c r="G28" s="39"/>
      <c r="H28" s="39"/>
      <c r="I28" s="39"/>
      <c r="J28" s="39"/>
      <c r="K28" s="39"/>
      <c r="L28" s="39"/>
      <c r="M28" s="39"/>
    </row>
    <row r="29" spans="1:21" x14ac:dyDescent="0.25">
      <c r="B29" s="39"/>
      <c r="C29" s="39"/>
      <c r="D29" s="40"/>
      <c r="E29" s="40"/>
      <c r="F29" s="39"/>
      <c r="G29" s="39"/>
      <c r="H29" s="39"/>
      <c r="I29" s="39"/>
      <c r="J29" s="39"/>
      <c r="K29" s="39"/>
      <c r="L29" s="39"/>
      <c r="M29" s="39"/>
    </row>
    <row r="30" spans="1:21" x14ac:dyDescent="0.25">
      <c r="B30" s="39"/>
      <c r="C30" s="39"/>
      <c r="D30" s="40"/>
      <c r="E30" s="40"/>
      <c r="F30" s="39"/>
      <c r="G30" s="39"/>
      <c r="H30" s="39"/>
      <c r="I30" s="39"/>
      <c r="J30" s="39"/>
      <c r="K30" s="39"/>
      <c r="L30" s="39"/>
      <c r="M30" s="39"/>
    </row>
    <row r="31" spans="1:21" x14ac:dyDescent="0.25">
      <c r="B31" s="222"/>
      <c r="C31" s="222"/>
      <c r="D31" s="222"/>
      <c r="E31" s="40"/>
      <c r="F31" s="39"/>
      <c r="G31" s="39"/>
      <c r="H31" s="39"/>
      <c r="I31" s="41"/>
      <c r="J31" s="41"/>
      <c r="K31" s="223"/>
      <c r="L31" s="222"/>
      <c r="M31" s="222"/>
    </row>
    <row r="32" spans="1:21" x14ac:dyDescent="0.25">
      <c r="B32" s="221" t="s">
        <v>52</v>
      </c>
      <c r="C32" s="221"/>
      <c r="D32" s="221"/>
      <c r="E32" s="40"/>
      <c r="F32" s="39"/>
      <c r="G32" s="39"/>
      <c r="H32" s="39"/>
      <c r="I32" s="42"/>
      <c r="J32" s="42"/>
      <c r="K32" s="42"/>
      <c r="L32" s="42" t="s">
        <v>44</v>
      </c>
      <c r="M32" s="42"/>
    </row>
  </sheetData>
  <protectedRanges>
    <protectedRange sqref="E9:M9 E14:M14 E16:M16 E18:M18 E20:M20 E22:M22 E11:P11" name="Rango2"/>
    <protectedRange sqref="B31:D31 K31" name="Rango1"/>
  </protectedRanges>
  <mergeCells count="31">
    <mergeCell ref="B32:D32"/>
    <mergeCell ref="R21:R22"/>
    <mergeCell ref="S21:S22"/>
    <mergeCell ref="T21:T22"/>
    <mergeCell ref="U21:U22"/>
    <mergeCell ref="B31:D31"/>
    <mergeCell ref="K31:M31"/>
    <mergeCell ref="R17:R18"/>
    <mergeCell ref="S17:S18"/>
    <mergeCell ref="T17:T18"/>
    <mergeCell ref="U17:U18"/>
    <mergeCell ref="R19:R20"/>
    <mergeCell ref="S19:S20"/>
    <mergeCell ref="T19:T20"/>
    <mergeCell ref="U19:U20"/>
    <mergeCell ref="R13:R14"/>
    <mergeCell ref="S13:S14"/>
    <mergeCell ref="T13:T14"/>
    <mergeCell ref="U13:U14"/>
    <mergeCell ref="R15:R16"/>
    <mergeCell ref="S15:S16"/>
    <mergeCell ref="T15:T16"/>
    <mergeCell ref="U15:U16"/>
    <mergeCell ref="R8:R9"/>
    <mergeCell ref="S8:S9"/>
    <mergeCell ref="T8:T9"/>
    <mergeCell ref="U8:U9"/>
    <mergeCell ref="R10:R11"/>
    <mergeCell ref="S10:S11"/>
    <mergeCell ref="T10:T11"/>
    <mergeCell ref="U10:U11"/>
  </mergeCells>
  <conditionalFormatting sqref="R8:U22">
    <cfRule type="cellIs" dxfId="11" priority="1" operator="between">
      <formula>0.85</formula>
      <formula>1</formula>
    </cfRule>
    <cfRule type="cellIs" dxfId="10" priority="2" operator="between">
      <formula>0</formula>
      <formula>0.8499</formula>
    </cfRule>
  </conditionalFormatting>
  <pageMargins left="0.70866141732283472" right="0.70866141732283472" top="0.35433070866141736" bottom="0.35433070866141736" header="0.31496062992125984" footer="0.31496062992125984"/>
  <pageSetup scale="7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0"/>
  <sheetViews>
    <sheetView topLeftCell="A4" workbookViewId="0">
      <selection activeCell="C21" sqref="C21"/>
    </sheetView>
  </sheetViews>
  <sheetFormatPr baseColWidth="10" defaultColWidth="11.109375" defaultRowHeight="13.2" x14ac:dyDescent="0.25"/>
  <cols>
    <col min="1" max="1" width="11.109375" style="206"/>
    <col min="2" max="2" width="16.88671875" style="207" customWidth="1"/>
    <col min="3" max="3" width="11.109375" style="207"/>
    <col min="4" max="4" width="8.33203125" style="207" customWidth="1"/>
    <col min="5" max="7" width="4.44140625" bestFit="1" customWidth="1"/>
    <col min="8" max="8" width="4.109375" bestFit="1" customWidth="1"/>
    <col min="9" max="9" width="4.6640625" bestFit="1" customWidth="1"/>
    <col min="10" max="10" width="4.33203125" bestFit="1" customWidth="1"/>
    <col min="11" max="11" width="3.5546875" customWidth="1"/>
    <col min="12" max="13" width="4.5546875" bestFit="1" customWidth="1"/>
    <col min="14" max="14" width="4" bestFit="1" customWidth="1"/>
    <col min="15" max="15" width="4.44140625" bestFit="1" customWidth="1"/>
    <col min="16" max="16" width="3.88671875" bestFit="1" customWidth="1"/>
    <col min="17" max="17" width="5.6640625" bestFit="1" customWidth="1"/>
    <col min="18" max="21" width="7.33203125" bestFit="1" customWidth="1"/>
  </cols>
  <sheetData>
    <row r="1" spans="1:36" ht="18.75" customHeight="1" x14ac:dyDescent="0.25">
      <c r="A1" s="6"/>
      <c r="B1" s="6" t="s">
        <v>84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</row>
    <row r="2" spans="1:36" ht="18.75" customHeight="1" x14ac:dyDescent="0.25">
      <c r="A2" s="6"/>
      <c r="B2" s="6" t="s">
        <v>32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</row>
    <row r="3" spans="1:36" ht="18.75" customHeight="1" x14ac:dyDescent="0.25">
      <c r="A3" s="7"/>
      <c r="B3" s="7" t="s">
        <v>33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</row>
    <row r="4" spans="1:36" ht="18.75" customHeight="1" x14ac:dyDescent="0.25">
      <c r="A4" s="7"/>
      <c r="B4" s="7" t="s">
        <v>45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</row>
    <row r="5" spans="1:36" ht="22.8" x14ac:dyDescent="0.25">
      <c r="A5" s="7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</row>
    <row r="6" spans="1:36" ht="26.4" x14ac:dyDescent="0.25">
      <c r="A6" s="195" t="s">
        <v>34</v>
      </c>
      <c r="B6" s="195" t="s">
        <v>35</v>
      </c>
      <c r="C6" s="196" t="s">
        <v>19</v>
      </c>
      <c r="D6" s="195"/>
      <c r="E6" s="195" t="s">
        <v>20</v>
      </c>
      <c r="F6" s="195" t="s">
        <v>21</v>
      </c>
      <c r="G6" s="195" t="s">
        <v>22</v>
      </c>
      <c r="H6" s="195" t="s">
        <v>23</v>
      </c>
      <c r="I6" s="195" t="s">
        <v>24</v>
      </c>
      <c r="J6" s="195" t="s">
        <v>25</v>
      </c>
      <c r="K6" s="195" t="s">
        <v>26</v>
      </c>
      <c r="L6" s="195" t="s">
        <v>27</v>
      </c>
      <c r="M6" s="195" t="s">
        <v>28</v>
      </c>
      <c r="N6" s="195" t="s">
        <v>29</v>
      </c>
      <c r="O6" s="195" t="s">
        <v>30</v>
      </c>
      <c r="P6" s="195" t="s">
        <v>31</v>
      </c>
      <c r="Q6" s="195" t="s">
        <v>36</v>
      </c>
      <c r="R6" s="195" t="s">
        <v>40</v>
      </c>
      <c r="S6" s="195" t="s">
        <v>41</v>
      </c>
      <c r="T6" s="195" t="s">
        <v>42</v>
      </c>
      <c r="U6" s="195" t="s">
        <v>43</v>
      </c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</row>
    <row r="7" spans="1:36" ht="52.8" x14ac:dyDescent="0.25">
      <c r="A7" s="196" t="s">
        <v>152</v>
      </c>
      <c r="B7" s="197" t="s">
        <v>153</v>
      </c>
      <c r="C7" s="198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60"/>
      <c r="S7" s="60"/>
      <c r="T7" s="60"/>
      <c r="U7" s="60"/>
    </row>
    <row r="8" spans="1:36" ht="52.5" customHeight="1" x14ac:dyDescent="0.25">
      <c r="A8" s="225" t="s">
        <v>154</v>
      </c>
      <c r="B8" s="225" t="s">
        <v>155</v>
      </c>
      <c r="C8" s="225" t="s">
        <v>111</v>
      </c>
      <c r="D8" s="54" t="s">
        <v>38</v>
      </c>
      <c r="E8" s="54">
        <v>30</v>
      </c>
      <c r="F8" s="54">
        <v>30</v>
      </c>
      <c r="G8" s="54">
        <v>24</v>
      </c>
      <c r="H8" s="54">
        <v>30</v>
      </c>
      <c r="I8" s="54">
        <v>30</v>
      </c>
      <c r="J8" s="54">
        <v>30</v>
      </c>
      <c r="K8" s="54">
        <v>30</v>
      </c>
      <c r="L8" s="54">
        <v>24</v>
      </c>
      <c r="M8" s="54">
        <v>30</v>
      </c>
      <c r="N8" s="54">
        <v>30</v>
      </c>
      <c r="O8" s="54">
        <v>30</v>
      </c>
      <c r="P8" s="54">
        <v>24</v>
      </c>
      <c r="Q8" s="54">
        <f>SUM(E8:P8)</f>
        <v>342</v>
      </c>
      <c r="R8" s="220">
        <f>SUM(E9:G9)/SUM(E8:G8)</f>
        <v>1.3571428571428572</v>
      </c>
      <c r="S8" s="220">
        <f>SUM(H9:J9)/SUM(H8:J8)</f>
        <v>1.5555555555555556</v>
      </c>
      <c r="T8" s="220">
        <f>SUM(K9:M9)/SUM(K8:M8)</f>
        <v>1.6071428571428572</v>
      </c>
      <c r="U8" s="220">
        <f>SUM(N9:P9)/SUM(N8:P8)</f>
        <v>1.6547619047619047</v>
      </c>
    </row>
    <row r="9" spans="1:36" ht="48.75" customHeight="1" x14ac:dyDescent="0.25">
      <c r="A9" s="226"/>
      <c r="B9" s="226"/>
      <c r="C9" s="226"/>
      <c r="D9" s="199" t="s">
        <v>39</v>
      </c>
      <c r="E9" s="200">
        <v>30</v>
      </c>
      <c r="F9" s="200">
        <v>43</v>
      </c>
      <c r="G9" s="200">
        <v>41</v>
      </c>
      <c r="H9" s="201">
        <v>50</v>
      </c>
      <c r="I9" s="201">
        <v>46</v>
      </c>
      <c r="J9" s="201">
        <v>44</v>
      </c>
      <c r="K9" s="202">
        <v>47</v>
      </c>
      <c r="L9" s="202">
        <v>41</v>
      </c>
      <c r="M9" s="202">
        <v>47</v>
      </c>
      <c r="N9" s="203">
        <v>51</v>
      </c>
      <c r="O9" s="203">
        <v>57</v>
      </c>
      <c r="P9" s="203">
        <v>31</v>
      </c>
      <c r="Q9" s="49">
        <f>SUM(E9:P9)/Q8</f>
        <v>1.5438596491228069</v>
      </c>
      <c r="R9" s="220"/>
      <c r="S9" s="220"/>
      <c r="T9" s="220"/>
      <c r="U9" s="220"/>
    </row>
    <row r="10" spans="1:36" x14ac:dyDescent="0.25">
      <c r="A10" s="204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</row>
    <row r="11" spans="1:36" x14ac:dyDescent="0.25">
      <c r="A11" s="204"/>
      <c r="B11" s="205"/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</row>
    <row r="12" spans="1:36" x14ac:dyDescent="0.25">
      <c r="A12" s="204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</row>
    <row r="13" spans="1:36" x14ac:dyDescent="0.25">
      <c r="A13" s="204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5"/>
      <c r="Q13" s="205"/>
      <c r="R13" s="205"/>
      <c r="S13" s="205"/>
      <c r="T13" s="205"/>
      <c r="U13" s="205"/>
    </row>
    <row r="14" spans="1:36" x14ac:dyDescent="0.25">
      <c r="A14" s="224" t="s">
        <v>156</v>
      </c>
      <c r="B14" s="224"/>
      <c r="C14" s="224"/>
      <c r="D14" s="40"/>
      <c r="E14" s="39"/>
      <c r="F14" s="39"/>
      <c r="G14" s="39"/>
      <c r="H14" s="41"/>
      <c r="I14" s="41"/>
      <c r="J14" s="223">
        <v>42745</v>
      </c>
      <c r="K14" s="222"/>
      <c r="L14" s="222"/>
      <c r="M14" s="205"/>
      <c r="N14" s="205"/>
      <c r="O14" s="205"/>
      <c r="P14" s="205"/>
      <c r="Q14" s="205"/>
      <c r="R14" s="205"/>
      <c r="S14" s="205"/>
      <c r="T14" s="205"/>
      <c r="U14" s="205"/>
    </row>
    <row r="15" spans="1:36" x14ac:dyDescent="0.25">
      <c r="A15" s="204"/>
      <c r="B15" s="40" t="s">
        <v>52</v>
      </c>
      <c r="C15" s="40"/>
      <c r="D15" s="40"/>
      <c r="E15" s="39"/>
      <c r="F15" s="39"/>
      <c r="G15" s="39"/>
      <c r="H15" s="42"/>
      <c r="I15" s="42"/>
      <c r="J15" s="42"/>
      <c r="K15" s="42" t="s">
        <v>44</v>
      </c>
      <c r="L15" s="42"/>
      <c r="M15" s="205"/>
      <c r="N15" s="205"/>
      <c r="O15" s="205"/>
      <c r="P15" s="205"/>
      <c r="Q15" s="205"/>
      <c r="R15" s="205"/>
      <c r="S15" s="205"/>
      <c r="T15" s="205"/>
      <c r="U15" s="205"/>
    </row>
    <row r="16" spans="1:36" x14ac:dyDescent="0.25">
      <c r="A16" s="204"/>
      <c r="B16" s="39"/>
      <c r="C16" s="40"/>
      <c r="D16" s="40"/>
      <c r="E16" s="39"/>
      <c r="F16" s="39"/>
      <c r="G16" s="39"/>
      <c r="H16" s="39"/>
      <c r="I16" s="39"/>
      <c r="J16" s="39"/>
      <c r="K16" s="39"/>
      <c r="L16" s="39"/>
      <c r="M16" s="205"/>
      <c r="N16" s="205"/>
      <c r="O16" s="205"/>
      <c r="P16" s="205"/>
      <c r="Q16" s="205"/>
      <c r="R16" s="205"/>
      <c r="S16" s="205"/>
      <c r="T16" s="205"/>
      <c r="U16" s="205"/>
    </row>
    <row r="17" spans="2:12" x14ac:dyDescent="0.25">
      <c r="B17" s="41"/>
      <c r="C17" s="193"/>
      <c r="D17" s="193"/>
      <c r="E17" s="39"/>
      <c r="F17" s="39"/>
      <c r="G17" s="39"/>
      <c r="H17" s="39"/>
      <c r="I17" s="39"/>
      <c r="J17" s="39"/>
      <c r="K17" s="39"/>
      <c r="L17" s="39"/>
    </row>
    <row r="18" spans="2:12" x14ac:dyDescent="0.25">
      <c r="B18" s="40"/>
      <c r="C18" s="40"/>
      <c r="D18" s="40"/>
      <c r="E18" s="39"/>
      <c r="F18" s="39"/>
      <c r="G18" s="39"/>
      <c r="H18" s="39"/>
      <c r="I18" s="39"/>
      <c r="J18" s="39"/>
      <c r="K18" s="39"/>
      <c r="L18" s="39"/>
    </row>
    <row r="19" spans="2:12" x14ac:dyDescent="0.25">
      <c r="B19" s="41"/>
      <c r="C19" s="40"/>
      <c r="D19" s="40"/>
      <c r="E19" s="39"/>
      <c r="F19" s="39"/>
      <c r="G19" s="39"/>
      <c r="H19" s="39"/>
      <c r="I19" s="39"/>
      <c r="J19" s="39"/>
      <c r="K19" s="39"/>
      <c r="L19" s="39"/>
    </row>
    <row r="20" spans="2:12" x14ac:dyDescent="0.25">
      <c r="B20" s="40"/>
      <c r="C20" s="40"/>
      <c r="D20" s="40"/>
      <c r="E20" s="39"/>
      <c r="F20" s="39"/>
      <c r="G20" s="39"/>
      <c r="H20" s="39"/>
      <c r="I20" s="39"/>
      <c r="J20" s="39"/>
      <c r="K20" s="39"/>
      <c r="L20" s="39"/>
    </row>
  </sheetData>
  <protectedRanges>
    <protectedRange sqref="A14:C14 J14" name="Rango1"/>
    <protectedRange sqref="E9:O9" name="Rango2"/>
  </protectedRanges>
  <mergeCells count="9">
    <mergeCell ref="U8:U9"/>
    <mergeCell ref="A14:C14"/>
    <mergeCell ref="J14:L14"/>
    <mergeCell ref="A8:A9"/>
    <mergeCell ref="B8:B9"/>
    <mergeCell ref="C8:C9"/>
    <mergeCell ref="R8:R9"/>
    <mergeCell ref="S8:S9"/>
    <mergeCell ref="T8:T9"/>
  </mergeCells>
  <conditionalFormatting sqref="R8:U9">
    <cfRule type="cellIs" dxfId="9" priority="1" operator="between">
      <formula>0.85</formula>
      <formula>1</formula>
    </cfRule>
    <cfRule type="cellIs" dxfId="8" priority="2" operator="between">
      <formula>0</formula>
      <formula>0.8499</formula>
    </cfRule>
  </conditionalFormatting>
  <pageMargins left="0.25" right="0.25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view="pageBreakPreview" zoomScale="90" zoomScaleNormal="90" zoomScaleSheetLayoutView="90" workbookViewId="0">
      <selection activeCell="D15" sqref="D15"/>
    </sheetView>
  </sheetViews>
  <sheetFormatPr baseColWidth="10" defaultColWidth="11.44140625" defaultRowHeight="13.2" x14ac:dyDescent="0.25"/>
  <cols>
    <col min="1" max="1" width="10" style="39" customWidth="1"/>
    <col min="2" max="2" width="35.109375" style="39" customWidth="1"/>
    <col min="3" max="3" width="17.109375" style="40" customWidth="1"/>
    <col min="4" max="4" width="14.44140625" style="40" customWidth="1"/>
    <col min="5" max="5" width="9.6640625" style="39" customWidth="1"/>
    <col min="6" max="6" width="9.109375" style="39" customWidth="1"/>
    <col min="7" max="7" width="8.33203125" style="39" customWidth="1"/>
    <col min="8" max="8" width="9.88671875" style="39" customWidth="1"/>
    <col min="9" max="9" width="13" style="39" bestFit="1" customWidth="1"/>
    <col min="10" max="10" width="8.44140625" style="39" customWidth="1"/>
    <col min="11" max="11" width="13" style="39" bestFit="1" customWidth="1"/>
    <col min="12" max="13" width="12.6640625" style="39" bestFit="1" customWidth="1"/>
    <col min="14" max="14" width="8.5546875" style="39" customWidth="1"/>
    <col min="15" max="16" width="12.6640625" style="39" bestFit="1" customWidth="1"/>
    <col min="17" max="17" width="12.109375" style="39" customWidth="1"/>
    <col min="18" max="21" width="10" style="39" customWidth="1"/>
    <col min="22" max="256" width="11.44140625" style="39"/>
    <col min="257" max="257" width="10" style="39" customWidth="1"/>
    <col min="258" max="258" width="35.109375" style="39" customWidth="1"/>
    <col min="259" max="259" width="17.109375" style="39" customWidth="1"/>
    <col min="260" max="260" width="14.44140625" style="39" customWidth="1"/>
    <col min="261" max="261" width="9.6640625" style="39" customWidth="1"/>
    <col min="262" max="262" width="9.109375" style="39" customWidth="1"/>
    <col min="263" max="263" width="8.33203125" style="39" customWidth="1"/>
    <col min="264" max="264" width="9.88671875" style="39" customWidth="1"/>
    <col min="265" max="265" width="13" style="39" bestFit="1" customWidth="1"/>
    <col min="266" max="266" width="8.44140625" style="39" customWidth="1"/>
    <col min="267" max="267" width="13" style="39" bestFit="1" customWidth="1"/>
    <col min="268" max="269" width="12.6640625" style="39" bestFit="1" customWidth="1"/>
    <col min="270" max="270" width="8.5546875" style="39" customWidth="1"/>
    <col min="271" max="272" width="12.6640625" style="39" bestFit="1" customWidth="1"/>
    <col min="273" max="273" width="12.109375" style="39" customWidth="1"/>
    <col min="274" max="277" width="10" style="39" customWidth="1"/>
    <col min="278" max="512" width="11.44140625" style="39"/>
    <col min="513" max="513" width="10" style="39" customWidth="1"/>
    <col min="514" max="514" width="35.109375" style="39" customWidth="1"/>
    <col min="515" max="515" width="17.109375" style="39" customWidth="1"/>
    <col min="516" max="516" width="14.44140625" style="39" customWidth="1"/>
    <col min="517" max="517" width="9.6640625" style="39" customWidth="1"/>
    <col min="518" max="518" width="9.109375" style="39" customWidth="1"/>
    <col min="519" max="519" width="8.33203125" style="39" customWidth="1"/>
    <col min="520" max="520" width="9.88671875" style="39" customWidth="1"/>
    <col min="521" max="521" width="13" style="39" bestFit="1" customWidth="1"/>
    <col min="522" max="522" width="8.44140625" style="39" customWidth="1"/>
    <col min="523" max="523" width="13" style="39" bestFit="1" customWidth="1"/>
    <col min="524" max="525" width="12.6640625" style="39" bestFit="1" customWidth="1"/>
    <col min="526" max="526" width="8.5546875" style="39" customWidth="1"/>
    <col min="527" max="528" width="12.6640625" style="39" bestFit="1" customWidth="1"/>
    <col min="529" max="529" width="12.109375" style="39" customWidth="1"/>
    <col min="530" max="533" width="10" style="39" customWidth="1"/>
    <col min="534" max="768" width="11.44140625" style="39"/>
    <col min="769" max="769" width="10" style="39" customWidth="1"/>
    <col min="770" max="770" width="35.109375" style="39" customWidth="1"/>
    <col min="771" max="771" width="17.109375" style="39" customWidth="1"/>
    <col min="772" max="772" width="14.44140625" style="39" customWidth="1"/>
    <col min="773" max="773" width="9.6640625" style="39" customWidth="1"/>
    <col min="774" max="774" width="9.109375" style="39" customWidth="1"/>
    <col min="775" max="775" width="8.33203125" style="39" customWidth="1"/>
    <col min="776" max="776" width="9.88671875" style="39" customWidth="1"/>
    <col min="777" max="777" width="13" style="39" bestFit="1" customWidth="1"/>
    <col min="778" max="778" width="8.44140625" style="39" customWidth="1"/>
    <col min="779" max="779" width="13" style="39" bestFit="1" customWidth="1"/>
    <col min="780" max="781" width="12.6640625" style="39" bestFit="1" customWidth="1"/>
    <col min="782" max="782" width="8.5546875" style="39" customWidth="1"/>
    <col min="783" max="784" width="12.6640625" style="39" bestFit="1" customWidth="1"/>
    <col min="785" max="785" width="12.109375" style="39" customWidth="1"/>
    <col min="786" max="789" width="10" style="39" customWidth="1"/>
    <col min="790" max="1024" width="11.44140625" style="39"/>
    <col min="1025" max="1025" width="10" style="39" customWidth="1"/>
    <col min="1026" max="1026" width="35.109375" style="39" customWidth="1"/>
    <col min="1027" max="1027" width="17.109375" style="39" customWidth="1"/>
    <col min="1028" max="1028" width="14.44140625" style="39" customWidth="1"/>
    <col min="1029" max="1029" width="9.6640625" style="39" customWidth="1"/>
    <col min="1030" max="1030" width="9.109375" style="39" customWidth="1"/>
    <col min="1031" max="1031" width="8.33203125" style="39" customWidth="1"/>
    <col min="1032" max="1032" width="9.88671875" style="39" customWidth="1"/>
    <col min="1033" max="1033" width="13" style="39" bestFit="1" customWidth="1"/>
    <col min="1034" max="1034" width="8.44140625" style="39" customWidth="1"/>
    <col min="1035" max="1035" width="13" style="39" bestFit="1" customWidth="1"/>
    <col min="1036" max="1037" width="12.6640625" style="39" bestFit="1" customWidth="1"/>
    <col min="1038" max="1038" width="8.5546875" style="39" customWidth="1"/>
    <col min="1039" max="1040" width="12.6640625" style="39" bestFit="1" customWidth="1"/>
    <col min="1041" max="1041" width="12.109375" style="39" customWidth="1"/>
    <col min="1042" max="1045" width="10" style="39" customWidth="1"/>
    <col min="1046" max="1280" width="11.44140625" style="39"/>
    <col min="1281" max="1281" width="10" style="39" customWidth="1"/>
    <col min="1282" max="1282" width="35.109375" style="39" customWidth="1"/>
    <col min="1283" max="1283" width="17.109375" style="39" customWidth="1"/>
    <col min="1284" max="1284" width="14.44140625" style="39" customWidth="1"/>
    <col min="1285" max="1285" width="9.6640625" style="39" customWidth="1"/>
    <col min="1286" max="1286" width="9.109375" style="39" customWidth="1"/>
    <col min="1287" max="1287" width="8.33203125" style="39" customWidth="1"/>
    <col min="1288" max="1288" width="9.88671875" style="39" customWidth="1"/>
    <col min="1289" max="1289" width="13" style="39" bestFit="1" customWidth="1"/>
    <col min="1290" max="1290" width="8.44140625" style="39" customWidth="1"/>
    <col min="1291" max="1291" width="13" style="39" bestFit="1" customWidth="1"/>
    <col min="1292" max="1293" width="12.6640625" style="39" bestFit="1" customWidth="1"/>
    <col min="1294" max="1294" width="8.5546875" style="39" customWidth="1"/>
    <col min="1295" max="1296" width="12.6640625" style="39" bestFit="1" customWidth="1"/>
    <col min="1297" max="1297" width="12.109375" style="39" customWidth="1"/>
    <col min="1298" max="1301" width="10" style="39" customWidth="1"/>
    <col min="1302" max="1536" width="11.44140625" style="39"/>
    <col min="1537" max="1537" width="10" style="39" customWidth="1"/>
    <col min="1538" max="1538" width="35.109375" style="39" customWidth="1"/>
    <col min="1539" max="1539" width="17.109375" style="39" customWidth="1"/>
    <col min="1540" max="1540" width="14.44140625" style="39" customWidth="1"/>
    <col min="1541" max="1541" width="9.6640625" style="39" customWidth="1"/>
    <col min="1542" max="1542" width="9.109375" style="39" customWidth="1"/>
    <col min="1543" max="1543" width="8.33203125" style="39" customWidth="1"/>
    <col min="1544" max="1544" width="9.88671875" style="39" customWidth="1"/>
    <col min="1545" max="1545" width="13" style="39" bestFit="1" customWidth="1"/>
    <col min="1546" max="1546" width="8.44140625" style="39" customWidth="1"/>
    <col min="1547" max="1547" width="13" style="39" bestFit="1" customWidth="1"/>
    <col min="1548" max="1549" width="12.6640625" style="39" bestFit="1" customWidth="1"/>
    <col min="1550" max="1550" width="8.5546875" style="39" customWidth="1"/>
    <col min="1551" max="1552" width="12.6640625" style="39" bestFit="1" customWidth="1"/>
    <col min="1553" max="1553" width="12.109375" style="39" customWidth="1"/>
    <col min="1554" max="1557" width="10" style="39" customWidth="1"/>
    <col min="1558" max="1792" width="11.44140625" style="39"/>
    <col min="1793" max="1793" width="10" style="39" customWidth="1"/>
    <col min="1794" max="1794" width="35.109375" style="39" customWidth="1"/>
    <col min="1795" max="1795" width="17.109375" style="39" customWidth="1"/>
    <col min="1796" max="1796" width="14.44140625" style="39" customWidth="1"/>
    <col min="1797" max="1797" width="9.6640625" style="39" customWidth="1"/>
    <col min="1798" max="1798" width="9.109375" style="39" customWidth="1"/>
    <col min="1799" max="1799" width="8.33203125" style="39" customWidth="1"/>
    <col min="1800" max="1800" width="9.88671875" style="39" customWidth="1"/>
    <col min="1801" max="1801" width="13" style="39" bestFit="1" customWidth="1"/>
    <col min="1802" max="1802" width="8.44140625" style="39" customWidth="1"/>
    <col min="1803" max="1803" width="13" style="39" bestFit="1" customWidth="1"/>
    <col min="1804" max="1805" width="12.6640625" style="39" bestFit="1" customWidth="1"/>
    <col min="1806" max="1806" width="8.5546875" style="39" customWidth="1"/>
    <col min="1807" max="1808" width="12.6640625" style="39" bestFit="1" customWidth="1"/>
    <col min="1809" max="1809" width="12.109375" style="39" customWidth="1"/>
    <col min="1810" max="1813" width="10" style="39" customWidth="1"/>
    <col min="1814" max="2048" width="11.44140625" style="39"/>
    <col min="2049" max="2049" width="10" style="39" customWidth="1"/>
    <col min="2050" max="2050" width="35.109375" style="39" customWidth="1"/>
    <col min="2051" max="2051" width="17.109375" style="39" customWidth="1"/>
    <col min="2052" max="2052" width="14.44140625" style="39" customWidth="1"/>
    <col min="2053" max="2053" width="9.6640625" style="39" customWidth="1"/>
    <col min="2054" max="2054" width="9.109375" style="39" customWidth="1"/>
    <col min="2055" max="2055" width="8.33203125" style="39" customWidth="1"/>
    <col min="2056" max="2056" width="9.88671875" style="39" customWidth="1"/>
    <col min="2057" max="2057" width="13" style="39" bestFit="1" customWidth="1"/>
    <col min="2058" max="2058" width="8.44140625" style="39" customWidth="1"/>
    <col min="2059" max="2059" width="13" style="39" bestFit="1" customWidth="1"/>
    <col min="2060" max="2061" width="12.6640625" style="39" bestFit="1" customWidth="1"/>
    <col min="2062" max="2062" width="8.5546875" style="39" customWidth="1"/>
    <col min="2063" max="2064" width="12.6640625" style="39" bestFit="1" customWidth="1"/>
    <col min="2065" max="2065" width="12.109375" style="39" customWidth="1"/>
    <col min="2066" max="2069" width="10" style="39" customWidth="1"/>
    <col min="2070" max="2304" width="11.44140625" style="39"/>
    <col min="2305" max="2305" width="10" style="39" customWidth="1"/>
    <col min="2306" max="2306" width="35.109375" style="39" customWidth="1"/>
    <col min="2307" max="2307" width="17.109375" style="39" customWidth="1"/>
    <col min="2308" max="2308" width="14.44140625" style="39" customWidth="1"/>
    <col min="2309" max="2309" width="9.6640625" style="39" customWidth="1"/>
    <col min="2310" max="2310" width="9.109375" style="39" customWidth="1"/>
    <col min="2311" max="2311" width="8.33203125" style="39" customWidth="1"/>
    <col min="2312" max="2312" width="9.88671875" style="39" customWidth="1"/>
    <col min="2313" max="2313" width="13" style="39" bestFit="1" customWidth="1"/>
    <col min="2314" max="2314" width="8.44140625" style="39" customWidth="1"/>
    <col min="2315" max="2315" width="13" style="39" bestFit="1" customWidth="1"/>
    <col min="2316" max="2317" width="12.6640625" style="39" bestFit="1" customWidth="1"/>
    <col min="2318" max="2318" width="8.5546875" style="39" customWidth="1"/>
    <col min="2319" max="2320" width="12.6640625" style="39" bestFit="1" customWidth="1"/>
    <col min="2321" max="2321" width="12.109375" style="39" customWidth="1"/>
    <col min="2322" max="2325" width="10" style="39" customWidth="1"/>
    <col min="2326" max="2560" width="11.44140625" style="39"/>
    <col min="2561" max="2561" width="10" style="39" customWidth="1"/>
    <col min="2562" max="2562" width="35.109375" style="39" customWidth="1"/>
    <col min="2563" max="2563" width="17.109375" style="39" customWidth="1"/>
    <col min="2564" max="2564" width="14.44140625" style="39" customWidth="1"/>
    <col min="2565" max="2565" width="9.6640625" style="39" customWidth="1"/>
    <col min="2566" max="2566" width="9.109375" style="39" customWidth="1"/>
    <col min="2567" max="2567" width="8.33203125" style="39" customWidth="1"/>
    <col min="2568" max="2568" width="9.88671875" style="39" customWidth="1"/>
    <col min="2569" max="2569" width="13" style="39" bestFit="1" customWidth="1"/>
    <col min="2570" max="2570" width="8.44140625" style="39" customWidth="1"/>
    <col min="2571" max="2571" width="13" style="39" bestFit="1" customWidth="1"/>
    <col min="2572" max="2573" width="12.6640625" style="39" bestFit="1" customWidth="1"/>
    <col min="2574" max="2574" width="8.5546875" style="39" customWidth="1"/>
    <col min="2575" max="2576" width="12.6640625" style="39" bestFit="1" customWidth="1"/>
    <col min="2577" max="2577" width="12.109375" style="39" customWidth="1"/>
    <col min="2578" max="2581" width="10" style="39" customWidth="1"/>
    <col min="2582" max="2816" width="11.44140625" style="39"/>
    <col min="2817" max="2817" width="10" style="39" customWidth="1"/>
    <col min="2818" max="2818" width="35.109375" style="39" customWidth="1"/>
    <col min="2819" max="2819" width="17.109375" style="39" customWidth="1"/>
    <col min="2820" max="2820" width="14.44140625" style="39" customWidth="1"/>
    <col min="2821" max="2821" width="9.6640625" style="39" customWidth="1"/>
    <col min="2822" max="2822" width="9.109375" style="39" customWidth="1"/>
    <col min="2823" max="2823" width="8.33203125" style="39" customWidth="1"/>
    <col min="2824" max="2824" width="9.88671875" style="39" customWidth="1"/>
    <col min="2825" max="2825" width="13" style="39" bestFit="1" customWidth="1"/>
    <col min="2826" max="2826" width="8.44140625" style="39" customWidth="1"/>
    <col min="2827" max="2827" width="13" style="39" bestFit="1" customWidth="1"/>
    <col min="2828" max="2829" width="12.6640625" style="39" bestFit="1" customWidth="1"/>
    <col min="2830" max="2830" width="8.5546875" style="39" customWidth="1"/>
    <col min="2831" max="2832" width="12.6640625" style="39" bestFit="1" customWidth="1"/>
    <col min="2833" max="2833" width="12.109375" style="39" customWidth="1"/>
    <col min="2834" max="2837" width="10" style="39" customWidth="1"/>
    <col min="2838" max="3072" width="11.44140625" style="39"/>
    <col min="3073" max="3073" width="10" style="39" customWidth="1"/>
    <col min="3074" max="3074" width="35.109375" style="39" customWidth="1"/>
    <col min="3075" max="3075" width="17.109375" style="39" customWidth="1"/>
    <col min="3076" max="3076" width="14.44140625" style="39" customWidth="1"/>
    <col min="3077" max="3077" width="9.6640625" style="39" customWidth="1"/>
    <col min="3078" max="3078" width="9.109375" style="39" customWidth="1"/>
    <col min="3079" max="3079" width="8.33203125" style="39" customWidth="1"/>
    <col min="3080" max="3080" width="9.88671875" style="39" customWidth="1"/>
    <col min="3081" max="3081" width="13" style="39" bestFit="1" customWidth="1"/>
    <col min="3082" max="3082" width="8.44140625" style="39" customWidth="1"/>
    <col min="3083" max="3083" width="13" style="39" bestFit="1" customWidth="1"/>
    <col min="3084" max="3085" width="12.6640625" style="39" bestFit="1" customWidth="1"/>
    <col min="3086" max="3086" width="8.5546875" style="39" customWidth="1"/>
    <col min="3087" max="3088" width="12.6640625" style="39" bestFit="1" customWidth="1"/>
    <col min="3089" max="3089" width="12.109375" style="39" customWidth="1"/>
    <col min="3090" max="3093" width="10" style="39" customWidth="1"/>
    <col min="3094" max="3328" width="11.44140625" style="39"/>
    <col min="3329" max="3329" width="10" style="39" customWidth="1"/>
    <col min="3330" max="3330" width="35.109375" style="39" customWidth="1"/>
    <col min="3331" max="3331" width="17.109375" style="39" customWidth="1"/>
    <col min="3332" max="3332" width="14.44140625" style="39" customWidth="1"/>
    <col min="3333" max="3333" width="9.6640625" style="39" customWidth="1"/>
    <col min="3334" max="3334" width="9.109375" style="39" customWidth="1"/>
    <col min="3335" max="3335" width="8.33203125" style="39" customWidth="1"/>
    <col min="3336" max="3336" width="9.88671875" style="39" customWidth="1"/>
    <col min="3337" max="3337" width="13" style="39" bestFit="1" customWidth="1"/>
    <col min="3338" max="3338" width="8.44140625" style="39" customWidth="1"/>
    <col min="3339" max="3339" width="13" style="39" bestFit="1" customWidth="1"/>
    <col min="3340" max="3341" width="12.6640625" style="39" bestFit="1" customWidth="1"/>
    <col min="3342" max="3342" width="8.5546875" style="39" customWidth="1"/>
    <col min="3343" max="3344" width="12.6640625" style="39" bestFit="1" customWidth="1"/>
    <col min="3345" max="3345" width="12.109375" style="39" customWidth="1"/>
    <col min="3346" max="3349" width="10" style="39" customWidth="1"/>
    <col min="3350" max="3584" width="11.44140625" style="39"/>
    <col min="3585" max="3585" width="10" style="39" customWidth="1"/>
    <col min="3586" max="3586" width="35.109375" style="39" customWidth="1"/>
    <col min="3587" max="3587" width="17.109375" style="39" customWidth="1"/>
    <col min="3588" max="3588" width="14.44140625" style="39" customWidth="1"/>
    <col min="3589" max="3589" width="9.6640625" style="39" customWidth="1"/>
    <col min="3590" max="3590" width="9.109375" style="39" customWidth="1"/>
    <col min="3591" max="3591" width="8.33203125" style="39" customWidth="1"/>
    <col min="3592" max="3592" width="9.88671875" style="39" customWidth="1"/>
    <col min="3593" max="3593" width="13" style="39" bestFit="1" customWidth="1"/>
    <col min="3594" max="3594" width="8.44140625" style="39" customWidth="1"/>
    <col min="3595" max="3595" width="13" style="39" bestFit="1" customWidth="1"/>
    <col min="3596" max="3597" width="12.6640625" style="39" bestFit="1" customWidth="1"/>
    <col min="3598" max="3598" width="8.5546875" style="39" customWidth="1"/>
    <col min="3599" max="3600" width="12.6640625" style="39" bestFit="1" customWidth="1"/>
    <col min="3601" max="3601" width="12.109375" style="39" customWidth="1"/>
    <col min="3602" max="3605" width="10" style="39" customWidth="1"/>
    <col min="3606" max="3840" width="11.44140625" style="39"/>
    <col min="3841" max="3841" width="10" style="39" customWidth="1"/>
    <col min="3842" max="3842" width="35.109375" style="39" customWidth="1"/>
    <col min="3843" max="3843" width="17.109375" style="39" customWidth="1"/>
    <col min="3844" max="3844" width="14.44140625" style="39" customWidth="1"/>
    <col min="3845" max="3845" width="9.6640625" style="39" customWidth="1"/>
    <col min="3846" max="3846" width="9.109375" style="39" customWidth="1"/>
    <col min="3847" max="3847" width="8.33203125" style="39" customWidth="1"/>
    <col min="3848" max="3848" width="9.88671875" style="39" customWidth="1"/>
    <col min="3849" max="3849" width="13" style="39" bestFit="1" customWidth="1"/>
    <col min="3850" max="3850" width="8.44140625" style="39" customWidth="1"/>
    <col min="3851" max="3851" width="13" style="39" bestFit="1" customWidth="1"/>
    <col min="3852" max="3853" width="12.6640625" style="39" bestFit="1" customWidth="1"/>
    <col min="3854" max="3854" width="8.5546875" style="39" customWidth="1"/>
    <col min="3855" max="3856" width="12.6640625" style="39" bestFit="1" customWidth="1"/>
    <col min="3857" max="3857" width="12.109375" style="39" customWidth="1"/>
    <col min="3858" max="3861" width="10" style="39" customWidth="1"/>
    <col min="3862" max="4096" width="11.44140625" style="39"/>
    <col min="4097" max="4097" width="10" style="39" customWidth="1"/>
    <col min="4098" max="4098" width="35.109375" style="39" customWidth="1"/>
    <col min="4099" max="4099" width="17.109375" style="39" customWidth="1"/>
    <col min="4100" max="4100" width="14.44140625" style="39" customWidth="1"/>
    <col min="4101" max="4101" width="9.6640625" style="39" customWidth="1"/>
    <col min="4102" max="4102" width="9.109375" style="39" customWidth="1"/>
    <col min="4103" max="4103" width="8.33203125" style="39" customWidth="1"/>
    <col min="4104" max="4104" width="9.88671875" style="39" customWidth="1"/>
    <col min="4105" max="4105" width="13" style="39" bestFit="1" customWidth="1"/>
    <col min="4106" max="4106" width="8.44140625" style="39" customWidth="1"/>
    <col min="4107" max="4107" width="13" style="39" bestFit="1" customWidth="1"/>
    <col min="4108" max="4109" width="12.6640625" style="39" bestFit="1" customWidth="1"/>
    <col min="4110" max="4110" width="8.5546875" style="39" customWidth="1"/>
    <col min="4111" max="4112" width="12.6640625" style="39" bestFit="1" customWidth="1"/>
    <col min="4113" max="4113" width="12.109375" style="39" customWidth="1"/>
    <col min="4114" max="4117" width="10" style="39" customWidth="1"/>
    <col min="4118" max="4352" width="11.44140625" style="39"/>
    <col min="4353" max="4353" width="10" style="39" customWidth="1"/>
    <col min="4354" max="4354" width="35.109375" style="39" customWidth="1"/>
    <col min="4355" max="4355" width="17.109375" style="39" customWidth="1"/>
    <col min="4356" max="4356" width="14.44140625" style="39" customWidth="1"/>
    <col min="4357" max="4357" width="9.6640625" style="39" customWidth="1"/>
    <col min="4358" max="4358" width="9.109375" style="39" customWidth="1"/>
    <col min="4359" max="4359" width="8.33203125" style="39" customWidth="1"/>
    <col min="4360" max="4360" width="9.88671875" style="39" customWidth="1"/>
    <col min="4361" max="4361" width="13" style="39" bestFit="1" customWidth="1"/>
    <col min="4362" max="4362" width="8.44140625" style="39" customWidth="1"/>
    <col min="4363" max="4363" width="13" style="39" bestFit="1" customWidth="1"/>
    <col min="4364" max="4365" width="12.6640625" style="39" bestFit="1" customWidth="1"/>
    <col min="4366" max="4366" width="8.5546875" style="39" customWidth="1"/>
    <col min="4367" max="4368" width="12.6640625" style="39" bestFit="1" customWidth="1"/>
    <col min="4369" max="4369" width="12.109375" style="39" customWidth="1"/>
    <col min="4370" max="4373" width="10" style="39" customWidth="1"/>
    <col min="4374" max="4608" width="11.44140625" style="39"/>
    <col min="4609" max="4609" width="10" style="39" customWidth="1"/>
    <col min="4610" max="4610" width="35.109375" style="39" customWidth="1"/>
    <col min="4611" max="4611" width="17.109375" style="39" customWidth="1"/>
    <col min="4612" max="4612" width="14.44140625" style="39" customWidth="1"/>
    <col min="4613" max="4613" width="9.6640625" style="39" customWidth="1"/>
    <col min="4614" max="4614" width="9.109375" style="39" customWidth="1"/>
    <col min="4615" max="4615" width="8.33203125" style="39" customWidth="1"/>
    <col min="4616" max="4616" width="9.88671875" style="39" customWidth="1"/>
    <col min="4617" max="4617" width="13" style="39" bestFit="1" customWidth="1"/>
    <col min="4618" max="4618" width="8.44140625" style="39" customWidth="1"/>
    <col min="4619" max="4619" width="13" style="39" bestFit="1" customWidth="1"/>
    <col min="4620" max="4621" width="12.6640625" style="39" bestFit="1" customWidth="1"/>
    <col min="4622" max="4622" width="8.5546875" style="39" customWidth="1"/>
    <col min="4623" max="4624" width="12.6640625" style="39" bestFit="1" customWidth="1"/>
    <col min="4625" max="4625" width="12.109375" style="39" customWidth="1"/>
    <col min="4626" max="4629" width="10" style="39" customWidth="1"/>
    <col min="4630" max="4864" width="11.44140625" style="39"/>
    <col min="4865" max="4865" width="10" style="39" customWidth="1"/>
    <col min="4866" max="4866" width="35.109375" style="39" customWidth="1"/>
    <col min="4867" max="4867" width="17.109375" style="39" customWidth="1"/>
    <col min="4868" max="4868" width="14.44140625" style="39" customWidth="1"/>
    <col min="4869" max="4869" width="9.6640625" style="39" customWidth="1"/>
    <col min="4870" max="4870" width="9.109375" style="39" customWidth="1"/>
    <col min="4871" max="4871" width="8.33203125" style="39" customWidth="1"/>
    <col min="4872" max="4872" width="9.88671875" style="39" customWidth="1"/>
    <col min="4873" max="4873" width="13" style="39" bestFit="1" customWidth="1"/>
    <col min="4874" max="4874" width="8.44140625" style="39" customWidth="1"/>
    <col min="4875" max="4875" width="13" style="39" bestFit="1" customWidth="1"/>
    <col min="4876" max="4877" width="12.6640625" style="39" bestFit="1" customWidth="1"/>
    <col min="4878" max="4878" width="8.5546875" style="39" customWidth="1"/>
    <col min="4879" max="4880" width="12.6640625" style="39" bestFit="1" customWidth="1"/>
    <col min="4881" max="4881" width="12.109375" style="39" customWidth="1"/>
    <col min="4882" max="4885" width="10" style="39" customWidth="1"/>
    <col min="4886" max="5120" width="11.44140625" style="39"/>
    <col min="5121" max="5121" width="10" style="39" customWidth="1"/>
    <col min="5122" max="5122" width="35.109375" style="39" customWidth="1"/>
    <col min="5123" max="5123" width="17.109375" style="39" customWidth="1"/>
    <col min="5124" max="5124" width="14.44140625" style="39" customWidth="1"/>
    <col min="5125" max="5125" width="9.6640625" style="39" customWidth="1"/>
    <col min="5126" max="5126" width="9.109375" style="39" customWidth="1"/>
    <col min="5127" max="5127" width="8.33203125" style="39" customWidth="1"/>
    <col min="5128" max="5128" width="9.88671875" style="39" customWidth="1"/>
    <col min="5129" max="5129" width="13" style="39" bestFit="1" customWidth="1"/>
    <col min="5130" max="5130" width="8.44140625" style="39" customWidth="1"/>
    <col min="5131" max="5131" width="13" style="39" bestFit="1" customWidth="1"/>
    <col min="5132" max="5133" width="12.6640625" style="39" bestFit="1" customWidth="1"/>
    <col min="5134" max="5134" width="8.5546875" style="39" customWidth="1"/>
    <col min="5135" max="5136" width="12.6640625" style="39" bestFit="1" customWidth="1"/>
    <col min="5137" max="5137" width="12.109375" style="39" customWidth="1"/>
    <col min="5138" max="5141" width="10" style="39" customWidth="1"/>
    <col min="5142" max="5376" width="11.44140625" style="39"/>
    <col min="5377" max="5377" width="10" style="39" customWidth="1"/>
    <col min="5378" max="5378" width="35.109375" style="39" customWidth="1"/>
    <col min="5379" max="5379" width="17.109375" style="39" customWidth="1"/>
    <col min="5380" max="5380" width="14.44140625" style="39" customWidth="1"/>
    <col min="5381" max="5381" width="9.6640625" style="39" customWidth="1"/>
    <col min="5382" max="5382" width="9.109375" style="39" customWidth="1"/>
    <col min="5383" max="5383" width="8.33203125" style="39" customWidth="1"/>
    <col min="5384" max="5384" width="9.88671875" style="39" customWidth="1"/>
    <col min="5385" max="5385" width="13" style="39" bestFit="1" customWidth="1"/>
    <col min="5386" max="5386" width="8.44140625" style="39" customWidth="1"/>
    <col min="5387" max="5387" width="13" style="39" bestFit="1" customWidth="1"/>
    <col min="5388" max="5389" width="12.6640625" style="39" bestFit="1" customWidth="1"/>
    <col min="5390" max="5390" width="8.5546875" style="39" customWidth="1"/>
    <col min="5391" max="5392" width="12.6640625" style="39" bestFit="1" customWidth="1"/>
    <col min="5393" max="5393" width="12.109375" style="39" customWidth="1"/>
    <col min="5394" max="5397" width="10" style="39" customWidth="1"/>
    <col min="5398" max="5632" width="11.44140625" style="39"/>
    <col min="5633" max="5633" width="10" style="39" customWidth="1"/>
    <col min="5634" max="5634" width="35.109375" style="39" customWidth="1"/>
    <col min="5635" max="5635" width="17.109375" style="39" customWidth="1"/>
    <col min="5636" max="5636" width="14.44140625" style="39" customWidth="1"/>
    <col min="5637" max="5637" width="9.6640625" style="39" customWidth="1"/>
    <col min="5638" max="5638" width="9.109375" style="39" customWidth="1"/>
    <col min="5639" max="5639" width="8.33203125" style="39" customWidth="1"/>
    <col min="5640" max="5640" width="9.88671875" style="39" customWidth="1"/>
    <col min="5641" max="5641" width="13" style="39" bestFit="1" customWidth="1"/>
    <col min="5642" max="5642" width="8.44140625" style="39" customWidth="1"/>
    <col min="5643" max="5643" width="13" style="39" bestFit="1" customWidth="1"/>
    <col min="5644" max="5645" width="12.6640625" style="39" bestFit="1" customWidth="1"/>
    <col min="5646" max="5646" width="8.5546875" style="39" customWidth="1"/>
    <col min="5647" max="5648" width="12.6640625" style="39" bestFit="1" customWidth="1"/>
    <col min="5649" max="5649" width="12.109375" style="39" customWidth="1"/>
    <col min="5650" max="5653" width="10" style="39" customWidth="1"/>
    <col min="5654" max="5888" width="11.44140625" style="39"/>
    <col min="5889" max="5889" width="10" style="39" customWidth="1"/>
    <col min="5890" max="5890" width="35.109375" style="39" customWidth="1"/>
    <col min="5891" max="5891" width="17.109375" style="39" customWidth="1"/>
    <col min="5892" max="5892" width="14.44140625" style="39" customWidth="1"/>
    <col min="5893" max="5893" width="9.6640625" style="39" customWidth="1"/>
    <col min="5894" max="5894" width="9.109375" style="39" customWidth="1"/>
    <col min="5895" max="5895" width="8.33203125" style="39" customWidth="1"/>
    <col min="5896" max="5896" width="9.88671875" style="39" customWidth="1"/>
    <col min="5897" max="5897" width="13" style="39" bestFit="1" customWidth="1"/>
    <col min="5898" max="5898" width="8.44140625" style="39" customWidth="1"/>
    <col min="5899" max="5899" width="13" style="39" bestFit="1" customWidth="1"/>
    <col min="5900" max="5901" width="12.6640625" style="39" bestFit="1" customWidth="1"/>
    <col min="5902" max="5902" width="8.5546875" style="39" customWidth="1"/>
    <col min="5903" max="5904" width="12.6640625" style="39" bestFit="1" customWidth="1"/>
    <col min="5905" max="5905" width="12.109375" style="39" customWidth="1"/>
    <col min="5906" max="5909" width="10" style="39" customWidth="1"/>
    <col min="5910" max="6144" width="11.44140625" style="39"/>
    <col min="6145" max="6145" width="10" style="39" customWidth="1"/>
    <col min="6146" max="6146" width="35.109375" style="39" customWidth="1"/>
    <col min="6147" max="6147" width="17.109375" style="39" customWidth="1"/>
    <col min="6148" max="6148" width="14.44140625" style="39" customWidth="1"/>
    <col min="6149" max="6149" width="9.6640625" style="39" customWidth="1"/>
    <col min="6150" max="6150" width="9.109375" style="39" customWidth="1"/>
    <col min="6151" max="6151" width="8.33203125" style="39" customWidth="1"/>
    <col min="6152" max="6152" width="9.88671875" style="39" customWidth="1"/>
    <col min="6153" max="6153" width="13" style="39" bestFit="1" customWidth="1"/>
    <col min="6154" max="6154" width="8.44140625" style="39" customWidth="1"/>
    <col min="6155" max="6155" width="13" style="39" bestFit="1" customWidth="1"/>
    <col min="6156" max="6157" width="12.6640625" style="39" bestFit="1" customWidth="1"/>
    <col min="6158" max="6158" width="8.5546875" style="39" customWidth="1"/>
    <col min="6159" max="6160" width="12.6640625" style="39" bestFit="1" customWidth="1"/>
    <col min="6161" max="6161" width="12.109375" style="39" customWidth="1"/>
    <col min="6162" max="6165" width="10" style="39" customWidth="1"/>
    <col min="6166" max="6400" width="11.44140625" style="39"/>
    <col min="6401" max="6401" width="10" style="39" customWidth="1"/>
    <col min="6402" max="6402" width="35.109375" style="39" customWidth="1"/>
    <col min="6403" max="6403" width="17.109375" style="39" customWidth="1"/>
    <col min="6404" max="6404" width="14.44140625" style="39" customWidth="1"/>
    <col min="6405" max="6405" width="9.6640625" style="39" customWidth="1"/>
    <col min="6406" max="6406" width="9.109375" style="39" customWidth="1"/>
    <col min="6407" max="6407" width="8.33203125" style="39" customWidth="1"/>
    <col min="6408" max="6408" width="9.88671875" style="39" customWidth="1"/>
    <col min="6409" max="6409" width="13" style="39" bestFit="1" customWidth="1"/>
    <col min="6410" max="6410" width="8.44140625" style="39" customWidth="1"/>
    <col min="6411" max="6411" width="13" style="39" bestFit="1" customWidth="1"/>
    <col min="6412" max="6413" width="12.6640625" style="39" bestFit="1" customWidth="1"/>
    <col min="6414" max="6414" width="8.5546875" style="39" customWidth="1"/>
    <col min="6415" max="6416" width="12.6640625" style="39" bestFit="1" customWidth="1"/>
    <col min="6417" max="6417" width="12.109375" style="39" customWidth="1"/>
    <col min="6418" max="6421" width="10" style="39" customWidth="1"/>
    <col min="6422" max="6656" width="11.44140625" style="39"/>
    <col min="6657" max="6657" width="10" style="39" customWidth="1"/>
    <col min="6658" max="6658" width="35.109375" style="39" customWidth="1"/>
    <col min="6659" max="6659" width="17.109375" style="39" customWidth="1"/>
    <col min="6660" max="6660" width="14.44140625" style="39" customWidth="1"/>
    <col min="6661" max="6661" width="9.6640625" style="39" customWidth="1"/>
    <col min="6662" max="6662" width="9.109375" style="39" customWidth="1"/>
    <col min="6663" max="6663" width="8.33203125" style="39" customWidth="1"/>
    <col min="6664" max="6664" width="9.88671875" style="39" customWidth="1"/>
    <col min="6665" max="6665" width="13" style="39" bestFit="1" customWidth="1"/>
    <col min="6666" max="6666" width="8.44140625" style="39" customWidth="1"/>
    <col min="6667" max="6667" width="13" style="39" bestFit="1" customWidth="1"/>
    <col min="6668" max="6669" width="12.6640625" style="39" bestFit="1" customWidth="1"/>
    <col min="6670" max="6670" width="8.5546875" style="39" customWidth="1"/>
    <col min="6671" max="6672" width="12.6640625" style="39" bestFit="1" customWidth="1"/>
    <col min="6673" max="6673" width="12.109375" style="39" customWidth="1"/>
    <col min="6674" max="6677" width="10" style="39" customWidth="1"/>
    <col min="6678" max="6912" width="11.44140625" style="39"/>
    <col min="6913" max="6913" width="10" style="39" customWidth="1"/>
    <col min="6914" max="6914" width="35.109375" style="39" customWidth="1"/>
    <col min="6915" max="6915" width="17.109375" style="39" customWidth="1"/>
    <col min="6916" max="6916" width="14.44140625" style="39" customWidth="1"/>
    <col min="6917" max="6917" width="9.6640625" style="39" customWidth="1"/>
    <col min="6918" max="6918" width="9.109375" style="39" customWidth="1"/>
    <col min="6919" max="6919" width="8.33203125" style="39" customWidth="1"/>
    <col min="6920" max="6920" width="9.88671875" style="39" customWidth="1"/>
    <col min="6921" max="6921" width="13" style="39" bestFit="1" customWidth="1"/>
    <col min="6922" max="6922" width="8.44140625" style="39" customWidth="1"/>
    <col min="6923" max="6923" width="13" style="39" bestFit="1" customWidth="1"/>
    <col min="6924" max="6925" width="12.6640625" style="39" bestFit="1" customWidth="1"/>
    <col min="6926" max="6926" width="8.5546875" style="39" customWidth="1"/>
    <col min="6927" max="6928" width="12.6640625" style="39" bestFit="1" customWidth="1"/>
    <col min="6929" max="6929" width="12.109375" style="39" customWidth="1"/>
    <col min="6930" max="6933" width="10" style="39" customWidth="1"/>
    <col min="6934" max="7168" width="11.44140625" style="39"/>
    <col min="7169" max="7169" width="10" style="39" customWidth="1"/>
    <col min="7170" max="7170" width="35.109375" style="39" customWidth="1"/>
    <col min="7171" max="7171" width="17.109375" style="39" customWidth="1"/>
    <col min="7172" max="7172" width="14.44140625" style="39" customWidth="1"/>
    <col min="7173" max="7173" width="9.6640625" style="39" customWidth="1"/>
    <col min="7174" max="7174" width="9.109375" style="39" customWidth="1"/>
    <col min="7175" max="7175" width="8.33203125" style="39" customWidth="1"/>
    <col min="7176" max="7176" width="9.88671875" style="39" customWidth="1"/>
    <col min="7177" max="7177" width="13" style="39" bestFit="1" customWidth="1"/>
    <col min="7178" max="7178" width="8.44140625" style="39" customWidth="1"/>
    <col min="7179" max="7179" width="13" style="39" bestFit="1" customWidth="1"/>
    <col min="7180" max="7181" width="12.6640625" style="39" bestFit="1" customWidth="1"/>
    <col min="7182" max="7182" width="8.5546875" style="39" customWidth="1"/>
    <col min="7183" max="7184" width="12.6640625" style="39" bestFit="1" customWidth="1"/>
    <col min="7185" max="7185" width="12.109375" style="39" customWidth="1"/>
    <col min="7186" max="7189" width="10" style="39" customWidth="1"/>
    <col min="7190" max="7424" width="11.44140625" style="39"/>
    <col min="7425" max="7425" width="10" style="39" customWidth="1"/>
    <col min="7426" max="7426" width="35.109375" style="39" customWidth="1"/>
    <col min="7427" max="7427" width="17.109375" style="39" customWidth="1"/>
    <col min="7428" max="7428" width="14.44140625" style="39" customWidth="1"/>
    <col min="7429" max="7429" width="9.6640625" style="39" customWidth="1"/>
    <col min="7430" max="7430" width="9.109375" style="39" customWidth="1"/>
    <col min="7431" max="7431" width="8.33203125" style="39" customWidth="1"/>
    <col min="7432" max="7432" width="9.88671875" style="39" customWidth="1"/>
    <col min="7433" max="7433" width="13" style="39" bestFit="1" customWidth="1"/>
    <col min="7434" max="7434" width="8.44140625" style="39" customWidth="1"/>
    <col min="7435" max="7435" width="13" style="39" bestFit="1" customWidth="1"/>
    <col min="7436" max="7437" width="12.6640625" style="39" bestFit="1" customWidth="1"/>
    <col min="7438" max="7438" width="8.5546875" style="39" customWidth="1"/>
    <col min="7439" max="7440" width="12.6640625" style="39" bestFit="1" customWidth="1"/>
    <col min="7441" max="7441" width="12.109375" style="39" customWidth="1"/>
    <col min="7442" max="7445" width="10" style="39" customWidth="1"/>
    <col min="7446" max="7680" width="11.44140625" style="39"/>
    <col min="7681" max="7681" width="10" style="39" customWidth="1"/>
    <col min="7682" max="7682" width="35.109375" style="39" customWidth="1"/>
    <col min="7683" max="7683" width="17.109375" style="39" customWidth="1"/>
    <col min="7684" max="7684" width="14.44140625" style="39" customWidth="1"/>
    <col min="7685" max="7685" width="9.6640625" style="39" customWidth="1"/>
    <col min="7686" max="7686" width="9.109375" style="39" customWidth="1"/>
    <col min="7687" max="7687" width="8.33203125" style="39" customWidth="1"/>
    <col min="7688" max="7688" width="9.88671875" style="39" customWidth="1"/>
    <col min="7689" max="7689" width="13" style="39" bestFit="1" customWidth="1"/>
    <col min="7690" max="7690" width="8.44140625" style="39" customWidth="1"/>
    <col min="7691" max="7691" width="13" style="39" bestFit="1" customWidth="1"/>
    <col min="7692" max="7693" width="12.6640625" style="39" bestFit="1" customWidth="1"/>
    <col min="7694" max="7694" width="8.5546875" style="39" customWidth="1"/>
    <col min="7695" max="7696" width="12.6640625" style="39" bestFit="1" customWidth="1"/>
    <col min="7697" max="7697" width="12.109375" style="39" customWidth="1"/>
    <col min="7698" max="7701" width="10" style="39" customWidth="1"/>
    <col min="7702" max="7936" width="11.44140625" style="39"/>
    <col min="7937" max="7937" width="10" style="39" customWidth="1"/>
    <col min="7938" max="7938" width="35.109375" style="39" customWidth="1"/>
    <col min="7939" max="7939" width="17.109375" style="39" customWidth="1"/>
    <col min="7940" max="7940" width="14.44140625" style="39" customWidth="1"/>
    <col min="7941" max="7941" width="9.6640625" style="39" customWidth="1"/>
    <col min="7942" max="7942" width="9.109375" style="39" customWidth="1"/>
    <col min="7943" max="7943" width="8.33203125" style="39" customWidth="1"/>
    <col min="7944" max="7944" width="9.88671875" style="39" customWidth="1"/>
    <col min="7945" max="7945" width="13" style="39" bestFit="1" customWidth="1"/>
    <col min="7946" max="7946" width="8.44140625" style="39" customWidth="1"/>
    <col min="7947" max="7947" width="13" style="39" bestFit="1" customWidth="1"/>
    <col min="7948" max="7949" width="12.6640625" style="39" bestFit="1" customWidth="1"/>
    <col min="7950" max="7950" width="8.5546875" style="39" customWidth="1"/>
    <col min="7951" max="7952" width="12.6640625" style="39" bestFit="1" customWidth="1"/>
    <col min="7953" max="7953" width="12.109375" style="39" customWidth="1"/>
    <col min="7954" max="7957" width="10" style="39" customWidth="1"/>
    <col min="7958" max="8192" width="11.44140625" style="39"/>
    <col min="8193" max="8193" width="10" style="39" customWidth="1"/>
    <col min="8194" max="8194" width="35.109375" style="39" customWidth="1"/>
    <col min="8195" max="8195" width="17.109375" style="39" customWidth="1"/>
    <col min="8196" max="8196" width="14.44140625" style="39" customWidth="1"/>
    <col min="8197" max="8197" width="9.6640625" style="39" customWidth="1"/>
    <col min="8198" max="8198" width="9.109375" style="39" customWidth="1"/>
    <col min="8199" max="8199" width="8.33203125" style="39" customWidth="1"/>
    <col min="8200" max="8200" width="9.88671875" style="39" customWidth="1"/>
    <col min="8201" max="8201" width="13" style="39" bestFit="1" customWidth="1"/>
    <col min="8202" max="8202" width="8.44140625" style="39" customWidth="1"/>
    <col min="8203" max="8203" width="13" style="39" bestFit="1" customWidth="1"/>
    <col min="8204" max="8205" width="12.6640625" style="39" bestFit="1" customWidth="1"/>
    <col min="8206" max="8206" width="8.5546875" style="39" customWidth="1"/>
    <col min="8207" max="8208" width="12.6640625" style="39" bestFit="1" customWidth="1"/>
    <col min="8209" max="8209" width="12.109375" style="39" customWidth="1"/>
    <col min="8210" max="8213" width="10" style="39" customWidth="1"/>
    <col min="8214" max="8448" width="11.44140625" style="39"/>
    <col min="8449" max="8449" width="10" style="39" customWidth="1"/>
    <col min="8450" max="8450" width="35.109375" style="39" customWidth="1"/>
    <col min="8451" max="8451" width="17.109375" style="39" customWidth="1"/>
    <col min="8452" max="8452" width="14.44140625" style="39" customWidth="1"/>
    <col min="8453" max="8453" width="9.6640625" style="39" customWidth="1"/>
    <col min="8454" max="8454" width="9.109375" style="39" customWidth="1"/>
    <col min="8455" max="8455" width="8.33203125" style="39" customWidth="1"/>
    <col min="8456" max="8456" width="9.88671875" style="39" customWidth="1"/>
    <col min="8457" max="8457" width="13" style="39" bestFit="1" customWidth="1"/>
    <col min="8458" max="8458" width="8.44140625" style="39" customWidth="1"/>
    <col min="8459" max="8459" width="13" style="39" bestFit="1" customWidth="1"/>
    <col min="8460" max="8461" width="12.6640625" style="39" bestFit="1" customWidth="1"/>
    <col min="8462" max="8462" width="8.5546875" style="39" customWidth="1"/>
    <col min="8463" max="8464" width="12.6640625" style="39" bestFit="1" customWidth="1"/>
    <col min="8465" max="8465" width="12.109375" style="39" customWidth="1"/>
    <col min="8466" max="8469" width="10" style="39" customWidth="1"/>
    <col min="8470" max="8704" width="11.44140625" style="39"/>
    <col min="8705" max="8705" width="10" style="39" customWidth="1"/>
    <col min="8706" max="8706" width="35.109375" style="39" customWidth="1"/>
    <col min="8707" max="8707" width="17.109375" style="39" customWidth="1"/>
    <col min="8708" max="8708" width="14.44140625" style="39" customWidth="1"/>
    <col min="8709" max="8709" width="9.6640625" style="39" customWidth="1"/>
    <col min="8710" max="8710" width="9.109375" style="39" customWidth="1"/>
    <col min="8711" max="8711" width="8.33203125" style="39" customWidth="1"/>
    <col min="8712" max="8712" width="9.88671875" style="39" customWidth="1"/>
    <col min="8713" max="8713" width="13" style="39" bestFit="1" customWidth="1"/>
    <col min="8714" max="8714" width="8.44140625" style="39" customWidth="1"/>
    <col min="8715" max="8715" width="13" style="39" bestFit="1" customWidth="1"/>
    <col min="8716" max="8717" width="12.6640625" style="39" bestFit="1" customWidth="1"/>
    <col min="8718" max="8718" width="8.5546875" style="39" customWidth="1"/>
    <col min="8719" max="8720" width="12.6640625" style="39" bestFit="1" customWidth="1"/>
    <col min="8721" max="8721" width="12.109375" style="39" customWidth="1"/>
    <col min="8722" max="8725" width="10" style="39" customWidth="1"/>
    <col min="8726" max="8960" width="11.44140625" style="39"/>
    <col min="8961" max="8961" width="10" style="39" customWidth="1"/>
    <col min="8962" max="8962" width="35.109375" style="39" customWidth="1"/>
    <col min="8963" max="8963" width="17.109375" style="39" customWidth="1"/>
    <col min="8964" max="8964" width="14.44140625" style="39" customWidth="1"/>
    <col min="8965" max="8965" width="9.6640625" style="39" customWidth="1"/>
    <col min="8966" max="8966" width="9.109375" style="39" customWidth="1"/>
    <col min="8967" max="8967" width="8.33203125" style="39" customWidth="1"/>
    <col min="8968" max="8968" width="9.88671875" style="39" customWidth="1"/>
    <col min="8969" max="8969" width="13" style="39" bestFit="1" customWidth="1"/>
    <col min="8970" max="8970" width="8.44140625" style="39" customWidth="1"/>
    <col min="8971" max="8971" width="13" style="39" bestFit="1" customWidth="1"/>
    <col min="8972" max="8973" width="12.6640625" style="39" bestFit="1" customWidth="1"/>
    <col min="8974" max="8974" width="8.5546875" style="39" customWidth="1"/>
    <col min="8975" max="8976" width="12.6640625" style="39" bestFit="1" customWidth="1"/>
    <col min="8977" max="8977" width="12.109375" style="39" customWidth="1"/>
    <col min="8978" max="8981" width="10" style="39" customWidth="1"/>
    <col min="8982" max="9216" width="11.44140625" style="39"/>
    <col min="9217" max="9217" width="10" style="39" customWidth="1"/>
    <col min="9218" max="9218" width="35.109375" style="39" customWidth="1"/>
    <col min="9219" max="9219" width="17.109375" style="39" customWidth="1"/>
    <col min="9220" max="9220" width="14.44140625" style="39" customWidth="1"/>
    <col min="9221" max="9221" width="9.6640625" style="39" customWidth="1"/>
    <col min="9222" max="9222" width="9.109375" style="39" customWidth="1"/>
    <col min="9223" max="9223" width="8.33203125" style="39" customWidth="1"/>
    <col min="9224" max="9224" width="9.88671875" style="39" customWidth="1"/>
    <col min="9225" max="9225" width="13" style="39" bestFit="1" customWidth="1"/>
    <col min="9226" max="9226" width="8.44140625" style="39" customWidth="1"/>
    <col min="9227" max="9227" width="13" style="39" bestFit="1" customWidth="1"/>
    <col min="9228" max="9229" width="12.6640625" style="39" bestFit="1" customWidth="1"/>
    <col min="9230" max="9230" width="8.5546875" style="39" customWidth="1"/>
    <col min="9231" max="9232" width="12.6640625" style="39" bestFit="1" customWidth="1"/>
    <col min="9233" max="9233" width="12.109375" style="39" customWidth="1"/>
    <col min="9234" max="9237" width="10" style="39" customWidth="1"/>
    <col min="9238" max="9472" width="11.44140625" style="39"/>
    <col min="9473" max="9473" width="10" style="39" customWidth="1"/>
    <col min="9474" max="9474" width="35.109375" style="39" customWidth="1"/>
    <col min="9475" max="9475" width="17.109375" style="39" customWidth="1"/>
    <col min="9476" max="9476" width="14.44140625" style="39" customWidth="1"/>
    <col min="9477" max="9477" width="9.6640625" style="39" customWidth="1"/>
    <col min="9478" max="9478" width="9.109375" style="39" customWidth="1"/>
    <col min="9479" max="9479" width="8.33203125" style="39" customWidth="1"/>
    <col min="9480" max="9480" width="9.88671875" style="39" customWidth="1"/>
    <col min="9481" max="9481" width="13" style="39" bestFit="1" customWidth="1"/>
    <col min="9482" max="9482" width="8.44140625" style="39" customWidth="1"/>
    <col min="9483" max="9483" width="13" style="39" bestFit="1" customWidth="1"/>
    <col min="9484" max="9485" width="12.6640625" style="39" bestFit="1" customWidth="1"/>
    <col min="9486" max="9486" width="8.5546875" style="39" customWidth="1"/>
    <col min="9487" max="9488" width="12.6640625" style="39" bestFit="1" customWidth="1"/>
    <col min="9489" max="9489" width="12.109375" style="39" customWidth="1"/>
    <col min="9490" max="9493" width="10" style="39" customWidth="1"/>
    <col min="9494" max="9728" width="11.44140625" style="39"/>
    <col min="9729" max="9729" width="10" style="39" customWidth="1"/>
    <col min="9730" max="9730" width="35.109375" style="39" customWidth="1"/>
    <col min="9731" max="9731" width="17.109375" style="39" customWidth="1"/>
    <col min="9732" max="9732" width="14.44140625" style="39" customWidth="1"/>
    <col min="9733" max="9733" width="9.6640625" style="39" customWidth="1"/>
    <col min="9734" max="9734" width="9.109375" style="39" customWidth="1"/>
    <col min="9735" max="9735" width="8.33203125" style="39" customWidth="1"/>
    <col min="9736" max="9736" width="9.88671875" style="39" customWidth="1"/>
    <col min="9737" max="9737" width="13" style="39" bestFit="1" customWidth="1"/>
    <col min="9738" max="9738" width="8.44140625" style="39" customWidth="1"/>
    <col min="9739" max="9739" width="13" style="39" bestFit="1" customWidth="1"/>
    <col min="9740" max="9741" width="12.6640625" style="39" bestFit="1" customWidth="1"/>
    <col min="9742" max="9742" width="8.5546875" style="39" customWidth="1"/>
    <col min="9743" max="9744" width="12.6640625" style="39" bestFit="1" customWidth="1"/>
    <col min="9745" max="9745" width="12.109375" style="39" customWidth="1"/>
    <col min="9746" max="9749" width="10" style="39" customWidth="1"/>
    <col min="9750" max="9984" width="11.44140625" style="39"/>
    <col min="9985" max="9985" width="10" style="39" customWidth="1"/>
    <col min="9986" max="9986" width="35.109375" style="39" customWidth="1"/>
    <col min="9987" max="9987" width="17.109375" style="39" customWidth="1"/>
    <col min="9988" max="9988" width="14.44140625" style="39" customWidth="1"/>
    <col min="9989" max="9989" width="9.6640625" style="39" customWidth="1"/>
    <col min="9990" max="9990" width="9.109375" style="39" customWidth="1"/>
    <col min="9991" max="9991" width="8.33203125" style="39" customWidth="1"/>
    <col min="9992" max="9992" width="9.88671875" style="39" customWidth="1"/>
    <col min="9993" max="9993" width="13" style="39" bestFit="1" customWidth="1"/>
    <col min="9994" max="9994" width="8.44140625" style="39" customWidth="1"/>
    <col min="9995" max="9995" width="13" style="39" bestFit="1" customWidth="1"/>
    <col min="9996" max="9997" width="12.6640625" style="39" bestFit="1" customWidth="1"/>
    <col min="9998" max="9998" width="8.5546875" style="39" customWidth="1"/>
    <col min="9999" max="10000" width="12.6640625" style="39" bestFit="1" customWidth="1"/>
    <col min="10001" max="10001" width="12.109375" style="39" customWidth="1"/>
    <col min="10002" max="10005" width="10" style="39" customWidth="1"/>
    <col min="10006" max="10240" width="11.44140625" style="39"/>
    <col min="10241" max="10241" width="10" style="39" customWidth="1"/>
    <col min="10242" max="10242" width="35.109375" style="39" customWidth="1"/>
    <col min="10243" max="10243" width="17.109375" style="39" customWidth="1"/>
    <col min="10244" max="10244" width="14.44140625" style="39" customWidth="1"/>
    <col min="10245" max="10245" width="9.6640625" style="39" customWidth="1"/>
    <col min="10246" max="10246" width="9.109375" style="39" customWidth="1"/>
    <col min="10247" max="10247" width="8.33203125" style="39" customWidth="1"/>
    <col min="10248" max="10248" width="9.88671875" style="39" customWidth="1"/>
    <col min="10249" max="10249" width="13" style="39" bestFit="1" customWidth="1"/>
    <col min="10250" max="10250" width="8.44140625" style="39" customWidth="1"/>
    <col min="10251" max="10251" width="13" style="39" bestFit="1" customWidth="1"/>
    <col min="10252" max="10253" width="12.6640625" style="39" bestFit="1" customWidth="1"/>
    <col min="10254" max="10254" width="8.5546875" style="39" customWidth="1"/>
    <col min="10255" max="10256" width="12.6640625" style="39" bestFit="1" customWidth="1"/>
    <col min="10257" max="10257" width="12.109375" style="39" customWidth="1"/>
    <col min="10258" max="10261" width="10" style="39" customWidth="1"/>
    <col min="10262" max="10496" width="11.44140625" style="39"/>
    <col min="10497" max="10497" width="10" style="39" customWidth="1"/>
    <col min="10498" max="10498" width="35.109375" style="39" customWidth="1"/>
    <col min="10499" max="10499" width="17.109375" style="39" customWidth="1"/>
    <col min="10500" max="10500" width="14.44140625" style="39" customWidth="1"/>
    <col min="10501" max="10501" width="9.6640625" style="39" customWidth="1"/>
    <col min="10502" max="10502" width="9.109375" style="39" customWidth="1"/>
    <col min="10503" max="10503" width="8.33203125" style="39" customWidth="1"/>
    <col min="10504" max="10504" width="9.88671875" style="39" customWidth="1"/>
    <col min="10505" max="10505" width="13" style="39" bestFit="1" customWidth="1"/>
    <col min="10506" max="10506" width="8.44140625" style="39" customWidth="1"/>
    <col min="10507" max="10507" width="13" style="39" bestFit="1" customWidth="1"/>
    <col min="10508" max="10509" width="12.6640625" style="39" bestFit="1" customWidth="1"/>
    <col min="10510" max="10510" width="8.5546875" style="39" customWidth="1"/>
    <col min="10511" max="10512" width="12.6640625" style="39" bestFit="1" customWidth="1"/>
    <col min="10513" max="10513" width="12.109375" style="39" customWidth="1"/>
    <col min="10514" max="10517" width="10" style="39" customWidth="1"/>
    <col min="10518" max="10752" width="11.44140625" style="39"/>
    <col min="10753" max="10753" width="10" style="39" customWidth="1"/>
    <col min="10754" max="10754" width="35.109375" style="39" customWidth="1"/>
    <col min="10755" max="10755" width="17.109375" style="39" customWidth="1"/>
    <col min="10756" max="10756" width="14.44140625" style="39" customWidth="1"/>
    <col min="10757" max="10757" width="9.6640625" style="39" customWidth="1"/>
    <col min="10758" max="10758" width="9.109375" style="39" customWidth="1"/>
    <col min="10759" max="10759" width="8.33203125" style="39" customWidth="1"/>
    <col min="10760" max="10760" width="9.88671875" style="39" customWidth="1"/>
    <col min="10761" max="10761" width="13" style="39" bestFit="1" customWidth="1"/>
    <col min="10762" max="10762" width="8.44140625" style="39" customWidth="1"/>
    <col min="10763" max="10763" width="13" style="39" bestFit="1" customWidth="1"/>
    <col min="10764" max="10765" width="12.6640625" style="39" bestFit="1" customWidth="1"/>
    <col min="10766" max="10766" width="8.5546875" style="39" customWidth="1"/>
    <col min="10767" max="10768" width="12.6640625" style="39" bestFit="1" customWidth="1"/>
    <col min="10769" max="10769" width="12.109375" style="39" customWidth="1"/>
    <col min="10770" max="10773" width="10" style="39" customWidth="1"/>
    <col min="10774" max="11008" width="11.44140625" style="39"/>
    <col min="11009" max="11009" width="10" style="39" customWidth="1"/>
    <col min="11010" max="11010" width="35.109375" style="39" customWidth="1"/>
    <col min="11011" max="11011" width="17.109375" style="39" customWidth="1"/>
    <col min="11012" max="11012" width="14.44140625" style="39" customWidth="1"/>
    <col min="11013" max="11013" width="9.6640625" style="39" customWidth="1"/>
    <col min="11014" max="11014" width="9.109375" style="39" customWidth="1"/>
    <col min="11015" max="11015" width="8.33203125" style="39" customWidth="1"/>
    <col min="11016" max="11016" width="9.88671875" style="39" customWidth="1"/>
    <col min="11017" max="11017" width="13" style="39" bestFit="1" customWidth="1"/>
    <col min="11018" max="11018" width="8.44140625" style="39" customWidth="1"/>
    <col min="11019" max="11019" width="13" style="39" bestFit="1" customWidth="1"/>
    <col min="11020" max="11021" width="12.6640625" style="39" bestFit="1" customWidth="1"/>
    <col min="11022" max="11022" width="8.5546875" style="39" customWidth="1"/>
    <col min="11023" max="11024" width="12.6640625" style="39" bestFit="1" customWidth="1"/>
    <col min="11025" max="11025" width="12.109375" style="39" customWidth="1"/>
    <col min="11026" max="11029" width="10" style="39" customWidth="1"/>
    <col min="11030" max="11264" width="11.44140625" style="39"/>
    <col min="11265" max="11265" width="10" style="39" customWidth="1"/>
    <col min="11266" max="11266" width="35.109375" style="39" customWidth="1"/>
    <col min="11267" max="11267" width="17.109375" style="39" customWidth="1"/>
    <col min="11268" max="11268" width="14.44140625" style="39" customWidth="1"/>
    <col min="11269" max="11269" width="9.6640625" style="39" customWidth="1"/>
    <col min="11270" max="11270" width="9.109375" style="39" customWidth="1"/>
    <col min="11271" max="11271" width="8.33203125" style="39" customWidth="1"/>
    <col min="11272" max="11272" width="9.88671875" style="39" customWidth="1"/>
    <col min="11273" max="11273" width="13" style="39" bestFit="1" customWidth="1"/>
    <col min="11274" max="11274" width="8.44140625" style="39" customWidth="1"/>
    <col min="11275" max="11275" width="13" style="39" bestFit="1" customWidth="1"/>
    <col min="11276" max="11277" width="12.6640625" style="39" bestFit="1" customWidth="1"/>
    <col min="11278" max="11278" width="8.5546875" style="39" customWidth="1"/>
    <col min="11279" max="11280" width="12.6640625" style="39" bestFit="1" customWidth="1"/>
    <col min="11281" max="11281" width="12.109375" style="39" customWidth="1"/>
    <col min="11282" max="11285" width="10" style="39" customWidth="1"/>
    <col min="11286" max="11520" width="11.44140625" style="39"/>
    <col min="11521" max="11521" width="10" style="39" customWidth="1"/>
    <col min="11522" max="11522" width="35.109375" style="39" customWidth="1"/>
    <col min="11523" max="11523" width="17.109375" style="39" customWidth="1"/>
    <col min="11524" max="11524" width="14.44140625" style="39" customWidth="1"/>
    <col min="11525" max="11525" width="9.6640625" style="39" customWidth="1"/>
    <col min="11526" max="11526" width="9.109375" style="39" customWidth="1"/>
    <col min="11527" max="11527" width="8.33203125" style="39" customWidth="1"/>
    <col min="11528" max="11528" width="9.88671875" style="39" customWidth="1"/>
    <col min="11529" max="11529" width="13" style="39" bestFit="1" customWidth="1"/>
    <col min="11530" max="11530" width="8.44140625" style="39" customWidth="1"/>
    <col min="11531" max="11531" width="13" style="39" bestFit="1" customWidth="1"/>
    <col min="11532" max="11533" width="12.6640625" style="39" bestFit="1" customWidth="1"/>
    <col min="11534" max="11534" width="8.5546875" style="39" customWidth="1"/>
    <col min="11535" max="11536" width="12.6640625" style="39" bestFit="1" customWidth="1"/>
    <col min="11537" max="11537" width="12.109375" style="39" customWidth="1"/>
    <col min="11538" max="11541" width="10" style="39" customWidth="1"/>
    <col min="11542" max="11776" width="11.44140625" style="39"/>
    <col min="11777" max="11777" width="10" style="39" customWidth="1"/>
    <col min="11778" max="11778" width="35.109375" style="39" customWidth="1"/>
    <col min="11779" max="11779" width="17.109375" style="39" customWidth="1"/>
    <col min="11780" max="11780" width="14.44140625" style="39" customWidth="1"/>
    <col min="11781" max="11781" width="9.6640625" style="39" customWidth="1"/>
    <col min="11782" max="11782" width="9.109375" style="39" customWidth="1"/>
    <col min="11783" max="11783" width="8.33203125" style="39" customWidth="1"/>
    <col min="11784" max="11784" width="9.88671875" style="39" customWidth="1"/>
    <col min="11785" max="11785" width="13" style="39" bestFit="1" customWidth="1"/>
    <col min="11786" max="11786" width="8.44140625" style="39" customWidth="1"/>
    <col min="11787" max="11787" width="13" style="39" bestFit="1" customWidth="1"/>
    <col min="11788" max="11789" width="12.6640625" style="39" bestFit="1" customWidth="1"/>
    <col min="11790" max="11790" width="8.5546875" style="39" customWidth="1"/>
    <col min="11791" max="11792" width="12.6640625" style="39" bestFit="1" customWidth="1"/>
    <col min="11793" max="11793" width="12.109375" style="39" customWidth="1"/>
    <col min="11794" max="11797" width="10" style="39" customWidth="1"/>
    <col min="11798" max="12032" width="11.44140625" style="39"/>
    <col min="12033" max="12033" width="10" style="39" customWidth="1"/>
    <col min="12034" max="12034" width="35.109375" style="39" customWidth="1"/>
    <col min="12035" max="12035" width="17.109375" style="39" customWidth="1"/>
    <col min="12036" max="12036" width="14.44140625" style="39" customWidth="1"/>
    <col min="12037" max="12037" width="9.6640625" style="39" customWidth="1"/>
    <col min="12038" max="12038" width="9.109375" style="39" customWidth="1"/>
    <col min="12039" max="12039" width="8.33203125" style="39" customWidth="1"/>
    <col min="12040" max="12040" width="9.88671875" style="39" customWidth="1"/>
    <col min="12041" max="12041" width="13" style="39" bestFit="1" customWidth="1"/>
    <col min="12042" max="12042" width="8.44140625" style="39" customWidth="1"/>
    <col min="12043" max="12043" width="13" style="39" bestFit="1" customWidth="1"/>
    <col min="12044" max="12045" width="12.6640625" style="39" bestFit="1" customWidth="1"/>
    <col min="12046" max="12046" width="8.5546875" style="39" customWidth="1"/>
    <col min="12047" max="12048" width="12.6640625" style="39" bestFit="1" customWidth="1"/>
    <col min="12049" max="12049" width="12.109375" style="39" customWidth="1"/>
    <col min="12050" max="12053" width="10" style="39" customWidth="1"/>
    <col min="12054" max="12288" width="11.44140625" style="39"/>
    <col min="12289" max="12289" width="10" style="39" customWidth="1"/>
    <col min="12290" max="12290" width="35.109375" style="39" customWidth="1"/>
    <col min="12291" max="12291" width="17.109375" style="39" customWidth="1"/>
    <col min="12292" max="12292" width="14.44140625" style="39" customWidth="1"/>
    <col min="12293" max="12293" width="9.6640625" style="39" customWidth="1"/>
    <col min="12294" max="12294" width="9.109375" style="39" customWidth="1"/>
    <col min="12295" max="12295" width="8.33203125" style="39" customWidth="1"/>
    <col min="12296" max="12296" width="9.88671875" style="39" customWidth="1"/>
    <col min="12297" max="12297" width="13" style="39" bestFit="1" customWidth="1"/>
    <col min="12298" max="12298" width="8.44140625" style="39" customWidth="1"/>
    <col min="12299" max="12299" width="13" style="39" bestFit="1" customWidth="1"/>
    <col min="12300" max="12301" width="12.6640625" style="39" bestFit="1" customWidth="1"/>
    <col min="12302" max="12302" width="8.5546875" style="39" customWidth="1"/>
    <col min="12303" max="12304" width="12.6640625" style="39" bestFit="1" customWidth="1"/>
    <col min="12305" max="12305" width="12.109375" style="39" customWidth="1"/>
    <col min="12306" max="12309" width="10" style="39" customWidth="1"/>
    <col min="12310" max="12544" width="11.44140625" style="39"/>
    <col min="12545" max="12545" width="10" style="39" customWidth="1"/>
    <col min="12546" max="12546" width="35.109375" style="39" customWidth="1"/>
    <col min="12547" max="12547" width="17.109375" style="39" customWidth="1"/>
    <col min="12548" max="12548" width="14.44140625" style="39" customWidth="1"/>
    <col min="12549" max="12549" width="9.6640625" style="39" customWidth="1"/>
    <col min="12550" max="12550" width="9.109375" style="39" customWidth="1"/>
    <col min="12551" max="12551" width="8.33203125" style="39" customWidth="1"/>
    <col min="12552" max="12552" width="9.88671875" style="39" customWidth="1"/>
    <col min="12553" max="12553" width="13" style="39" bestFit="1" customWidth="1"/>
    <col min="12554" max="12554" width="8.44140625" style="39" customWidth="1"/>
    <col min="12555" max="12555" width="13" style="39" bestFit="1" customWidth="1"/>
    <col min="12556" max="12557" width="12.6640625" style="39" bestFit="1" customWidth="1"/>
    <col min="12558" max="12558" width="8.5546875" style="39" customWidth="1"/>
    <col min="12559" max="12560" width="12.6640625" style="39" bestFit="1" customWidth="1"/>
    <col min="12561" max="12561" width="12.109375" style="39" customWidth="1"/>
    <col min="12562" max="12565" width="10" style="39" customWidth="1"/>
    <col min="12566" max="12800" width="11.44140625" style="39"/>
    <col min="12801" max="12801" width="10" style="39" customWidth="1"/>
    <col min="12802" max="12802" width="35.109375" style="39" customWidth="1"/>
    <col min="12803" max="12803" width="17.109375" style="39" customWidth="1"/>
    <col min="12804" max="12804" width="14.44140625" style="39" customWidth="1"/>
    <col min="12805" max="12805" width="9.6640625" style="39" customWidth="1"/>
    <col min="12806" max="12806" width="9.109375" style="39" customWidth="1"/>
    <col min="12807" max="12807" width="8.33203125" style="39" customWidth="1"/>
    <col min="12808" max="12808" width="9.88671875" style="39" customWidth="1"/>
    <col min="12809" max="12809" width="13" style="39" bestFit="1" customWidth="1"/>
    <col min="12810" max="12810" width="8.44140625" style="39" customWidth="1"/>
    <col min="12811" max="12811" width="13" style="39" bestFit="1" customWidth="1"/>
    <col min="12812" max="12813" width="12.6640625" style="39" bestFit="1" customWidth="1"/>
    <col min="12814" max="12814" width="8.5546875" style="39" customWidth="1"/>
    <col min="12815" max="12816" width="12.6640625" style="39" bestFit="1" customWidth="1"/>
    <col min="12817" max="12817" width="12.109375" style="39" customWidth="1"/>
    <col min="12818" max="12821" width="10" style="39" customWidth="1"/>
    <col min="12822" max="13056" width="11.44140625" style="39"/>
    <col min="13057" max="13057" width="10" style="39" customWidth="1"/>
    <col min="13058" max="13058" width="35.109375" style="39" customWidth="1"/>
    <col min="13059" max="13059" width="17.109375" style="39" customWidth="1"/>
    <col min="13060" max="13060" width="14.44140625" style="39" customWidth="1"/>
    <col min="13061" max="13061" width="9.6640625" style="39" customWidth="1"/>
    <col min="13062" max="13062" width="9.109375" style="39" customWidth="1"/>
    <col min="13063" max="13063" width="8.33203125" style="39" customWidth="1"/>
    <col min="13064" max="13064" width="9.88671875" style="39" customWidth="1"/>
    <col min="13065" max="13065" width="13" style="39" bestFit="1" customWidth="1"/>
    <col min="13066" max="13066" width="8.44140625" style="39" customWidth="1"/>
    <col min="13067" max="13067" width="13" style="39" bestFit="1" customWidth="1"/>
    <col min="13068" max="13069" width="12.6640625" style="39" bestFit="1" customWidth="1"/>
    <col min="13070" max="13070" width="8.5546875" style="39" customWidth="1"/>
    <col min="13071" max="13072" width="12.6640625" style="39" bestFit="1" customWidth="1"/>
    <col min="13073" max="13073" width="12.109375" style="39" customWidth="1"/>
    <col min="13074" max="13077" width="10" style="39" customWidth="1"/>
    <col min="13078" max="13312" width="11.44140625" style="39"/>
    <col min="13313" max="13313" width="10" style="39" customWidth="1"/>
    <col min="13314" max="13314" width="35.109375" style="39" customWidth="1"/>
    <col min="13315" max="13315" width="17.109375" style="39" customWidth="1"/>
    <col min="13316" max="13316" width="14.44140625" style="39" customWidth="1"/>
    <col min="13317" max="13317" width="9.6640625" style="39" customWidth="1"/>
    <col min="13318" max="13318" width="9.109375" style="39" customWidth="1"/>
    <col min="13319" max="13319" width="8.33203125" style="39" customWidth="1"/>
    <col min="13320" max="13320" width="9.88671875" style="39" customWidth="1"/>
    <col min="13321" max="13321" width="13" style="39" bestFit="1" customWidth="1"/>
    <col min="13322" max="13322" width="8.44140625" style="39" customWidth="1"/>
    <col min="13323" max="13323" width="13" style="39" bestFit="1" customWidth="1"/>
    <col min="13324" max="13325" width="12.6640625" style="39" bestFit="1" customWidth="1"/>
    <col min="13326" max="13326" width="8.5546875" style="39" customWidth="1"/>
    <col min="13327" max="13328" width="12.6640625" style="39" bestFit="1" customWidth="1"/>
    <col min="13329" max="13329" width="12.109375" style="39" customWidth="1"/>
    <col min="13330" max="13333" width="10" style="39" customWidth="1"/>
    <col min="13334" max="13568" width="11.44140625" style="39"/>
    <col min="13569" max="13569" width="10" style="39" customWidth="1"/>
    <col min="13570" max="13570" width="35.109375" style="39" customWidth="1"/>
    <col min="13571" max="13571" width="17.109375" style="39" customWidth="1"/>
    <col min="13572" max="13572" width="14.44140625" style="39" customWidth="1"/>
    <col min="13573" max="13573" width="9.6640625" style="39" customWidth="1"/>
    <col min="13574" max="13574" width="9.109375" style="39" customWidth="1"/>
    <col min="13575" max="13575" width="8.33203125" style="39" customWidth="1"/>
    <col min="13576" max="13576" width="9.88671875" style="39" customWidth="1"/>
    <col min="13577" max="13577" width="13" style="39" bestFit="1" customWidth="1"/>
    <col min="13578" max="13578" width="8.44140625" style="39" customWidth="1"/>
    <col min="13579" max="13579" width="13" style="39" bestFit="1" customWidth="1"/>
    <col min="13580" max="13581" width="12.6640625" style="39" bestFit="1" customWidth="1"/>
    <col min="13582" max="13582" width="8.5546875" style="39" customWidth="1"/>
    <col min="13583" max="13584" width="12.6640625" style="39" bestFit="1" customWidth="1"/>
    <col min="13585" max="13585" width="12.109375" style="39" customWidth="1"/>
    <col min="13586" max="13589" width="10" style="39" customWidth="1"/>
    <col min="13590" max="13824" width="11.44140625" style="39"/>
    <col min="13825" max="13825" width="10" style="39" customWidth="1"/>
    <col min="13826" max="13826" width="35.109375" style="39" customWidth="1"/>
    <col min="13827" max="13827" width="17.109375" style="39" customWidth="1"/>
    <col min="13828" max="13828" width="14.44140625" style="39" customWidth="1"/>
    <col min="13829" max="13829" width="9.6640625" style="39" customWidth="1"/>
    <col min="13830" max="13830" width="9.109375" style="39" customWidth="1"/>
    <col min="13831" max="13831" width="8.33203125" style="39" customWidth="1"/>
    <col min="13832" max="13832" width="9.88671875" style="39" customWidth="1"/>
    <col min="13833" max="13833" width="13" style="39" bestFit="1" customWidth="1"/>
    <col min="13834" max="13834" width="8.44140625" style="39" customWidth="1"/>
    <col min="13835" max="13835" width="13" style="39" bestFit="1" customWidth="1"/>
    <col min="13836" max="13837" width="12.6640625" style="39" bestFit="1" customWidth="1"/>
    <col min="13838" max="13838" width="8.5546875" style="39" customWidth="1"/>
    <col min="13839" max="13840" width="12.6640625" style="39" bestFit="1" customWidth="1"/>
    <col min="13841" max="13841" width="12.109375" style="39" customWidth="1"/>
    <col min="13842" max="13845" width="10" style="39" customWidth="1"/>
    <col min="13846" max="14080" width="11.44140625" style="39"/>
    <col min="14081" max="14081" width="10" style="39" customWidth="1"/>
    <col min="14082" max="14082" width="35.109375" style="39" customWidth="1"/>
    <col min="14083" max="14083" width="17.109375" style="39" customWidth="1"/>
    <col min="14084" max="14084" width="14.44140625" style="39" customWidth="1"/>
    <col min="14085" max="14085" width="9.6640625" style="39" customWidth="1"/>
    <col min="14086" max="14086" width="9.109375" style="39" customWidth="1"/>
    <col min="14087" max="14087" width="8.33203125" style="39" customWidth="1"/>
    <col min="14088" max="14088" width="9.88671875" style="39" customWidth="1"/>
    <col min="14089" max="14089" width="13" style="39" bestFit="1" customWidth="1"/>
    <col min="14090" max="14090" width="8.44140625" style="39" customWidth="1"/>
    <col min="14091" max="14091" width="13" style="39" bestFit="1" customWidth="1"/>
    <col min="14092" max="14093" width="12.6640625" style="39" bestFit="1" customWidth="1"/>
    <col min="14094" max="14094" width="8.5546875" style="39" customWidth="1"/>
    <col min="14095" max="14096" width="12.6640625" style="39" bestFit="1" customWidth="1"/>
    <col min="14097" max="14097" width="12.109375" style="39" customWidth="1"/>
    <col min="14098" max="14101" width="10" style="39" customWidth="1"/>
    <col min="14102" max="14336" width="11.44140625" style="39"/>
    <col min="14337" max="14337" width="10" style="39" customWidth="1"/>
    <col min="14338" max="14338" width="35.109375" style="39" customWidth="1"/>
    <col min="14339" max="14339" width="17.109375" style="39" customWidth="1"/>
    <col min="14340" max="14340" width="14.44140625" style="39" customWidth="1"/>
    <col min="14341" max="14341" width="9.6640625" style="39" customWidth="1"/>
    <col min="14342" max="14342" width="9.109375" style="39" customWidth="1"/>
    <col min="14343" max="14343" width="8.33203125" style="39" customWidth="1"/>
    <col min="14344" max="14344" width="9.88671875" style="39" customWidth="1"/>
    <col min="14345" max="14345" width="13" style="39" bestFit="1" customWidth="1"/>
    <col min="14346" max="14346" width="8.44140625" style="39" customWidth="1"/>
    <col min="14347" max="14347" width="13" style="39" bestFit="1" customWidth="1"/>
    <col min="14348" max="14349" width="12.6640625" style="39" bestFit="1" customWidth="1"/>
    <col min="14350" max="14350" width="8.5546875" style="39" customWidth="1"/>
    <col min="14351" max="14352" width="12.6640625" style="39" bestFit="1" customWidth="1"/>
    <col min="14353" max="14353" width="12.109375" style="39" customWidth="1"/>
    <col min="14354" max="14357" width="10" style="39" customWidth="1"/>
    <col min="14358" max="14592" width="11.44140625" style="39"/>
    <col min="14593" max="14593" width="10" style="39" customWidth="1"/>
    <col min="14594" max="14594" width="35.109375" style="39" customWidth="1"/>
    <col min="14595" max="14595" width="17.109375" style="39" customWidth="1"/>
    <col min="14596" max="14596" width="14.44140625" style="39" customWidth="1"/>
    <col min="14597" max="14597" width="9.6640625" style="39" customWidth="1"/>
    <col min="14598" max="14598" width="9.109375" style="39" customWidth="1"/>
    <col min="14599" max="14599" width="8.33203125" style="39" customWidth="1"/>
    <col min="14600" max="14600" width="9.88671875" style="39" customWidth="1"/>
    <col min="14601" max="14601" width="13" style="39" bestFit="1" customWidth="1"/>
    <col min="14602" max="14602" width="8.44140625" style="39" customWidth="1"/>
    <col min="14603" max="14603" width="13" style="39" bestFit="1" customWidth="1"/>
    <col min="14604" max="14605" width="12.6640625" style="39" bestFit="1" customWidth="1"/>
    <col min="14606" max="14606" width="8.5546875" style="39" customWidth="1"/>
    <col min="14607" max="14608" width="12.6640625" style="39" bestFit="1" customWidth="1"/>
    <col min="14609" max="14609" width="12.109375" style="39" customWidth="1"/>
    <col min="14610" max="14613" width="10" style="39" customWidth="1"/>
    <col min="14614" max="14848" width="11.44140625" style="39"/>
    <col min="14849" max="14849" width="10" style="39" customWidth="1"/>
    <col min="14850" max="14850" width="35.109375" style="39" customWidth="1"/>
    <col min="14851" max="14851" width="17.109375" style="39" customWidth="1"/>
    <col min="14852" max="14852" width="14.44140625" style="39" customWidth="1"/>
    <col min="14853" max="14853" width="9.6640625" style="39" customWidth="1"/>
    <col min="14854" max="14854" width="9.109375" style="39" customWidth="1"/>
    <col min="14855" max="14855" width="8.33203125" style="39" customWidth="1"/>
    <col min="14856" max="14856" width="9.88671875" style="39" customWidth="1"/>
    <col min="14857" max="14857" width="13" style="39" bestFit="1" customWidth="1"/>
    <col min="14858" max="14858" width="8.44140625" style="39" customWidth="1"/>
    <col min="14859" max="14859" width="13" style="39" bestFit="1" customWidth="1"/>
    <col min="14860" max="14861" width="12.6640625" style="39" bestFit="1" customWidth="1"/>
    <col min="14862" max="14862" width="8.5546875" style="39" customWidth="1"/>
    <col min="14863" max="14864" width="12.6640625" style="39" bestFit="1" customWidth="1"/>
    <col min="14865" max="14865" width="12.109375" style="39" customWidth="1"/>
    <col min="14866" max="14869" width="10" style="39" customWidth="1"/>
    <col min="14870" max="15104" width="11.44140625" style="39"/>
    <col min="15105" max="15105" width="10" style="39" customWidth="1"/>
    <col min="15106" max="15106" width="35.109375" style="39" customWidth="1"/>
    <col min="15107" max="15107" width="17.109375" style="39" customWidth="1"/>
    <col min="15108" max="15108" width="14.44140625" style="39" customWidth="1"/>
    <col min="15109" max="15109" width="9.6640625" style="39" customWidth="1"/>
    <col min="15110" max="15110" width="9.109375" style="39" customWidth="1"/>
    <col min="15111" max="15111" width="8.33203125" style="39" customWidth="1"/>
    <col min="15112" max="15112" width="9.88671875" style="39" customWidth="1"/>
    <col min="15113" max="15113" width="13" style="39" bestFit="1" customWidth="1"/>
    <col min="15114" max="15114" width="8.44140625" style="39" customWidth="1"/>
    <col min="15115" max="15115" width="13" style="39" bestFit="1" customWidth="1"/>
    <col min="15116" max="15117" width="12.6640625" style="39" bestFit="1" customWidth="1"/>
    <col min="15118" max="15118" width="8.5546875" style="39" customWidth="1"/>
    <col min="15119" max="15120" width="12.6640625" style="39" bestFit="1" customWidth="1"/>
    <col min="15121" max="15121" width="12.109375" style="39" customWidth="1"/>
    <col min="15122" max="15125" width="10" style="39" customWidth="1"/>
    <col min="15126" max="15360" width="11.44140625" style="39"/>
    <col min="15361" max="15361" width="10" style="39" customWidth="1"/>
    <col min="15362" max="15362" width="35.109375" style="39" customWidth="1"/>
    <col min="15363" max="15363" width="17.109375" style="39" customWidth="1"/>
    <col min="15364" max="15364" width="14.44140625" style="39" customWidth="1"/>
    <col min="15365" max="15365" width="9.6640625" style="39" customWidth="1"/>
    <col min="15366" max="15366" width="9.109375" style="39" customWidth="1"/>
    <col min="15367" max="15367" width="8.33203125" style="39" customWidth="1"/>
    <col min="15368" max="15368" width="9.88671875" style="39" customWidth="1"/>
    <col min="15369" max="15369" width="13" style="39" bestFit="1" customWidth="1"/>
    <col min="15370" max="15370" width="8.44140625" style="39" customWidth="1"/>
    <col min="15371" max="15371" width="13" style="39" bestFit="1" customWidth="1"/>
    <col min="15372" max="15373" width="12.6640625" style="39" bestFit="1" customWidth="1"/>
    <col min="15374" max="15374" width="8.5546875" style="39" customWidth="1"/>
    <col min="15375" max="15376" width="12.6640625" style="39" bestFit="1" customWidth="1"/>
    <col min="15377" max="15377" width="12.109375" style="39" customWidth="1"/>
    <col min="15378" max="15381" width="10" style="39" customWidth="1"/>
    <col min="15382" max="15616" width="11.44140625" style="39"/>
    <col min="15617" max="15617" width="10" style="39" customWidth="1"/>
    <col min="15618" max="15618" width="35.109375" style="39" customWidth="1"/>
    <col min="15619" max="15619" width="17.109375" style="39" customWidth="1"/>
    <col min="15620" max="15620" width="14.44140625" style="39" customWidth="1"/>
    <col min="15621" max="15621" width="9.6640625" style="39" customWidth="1"/>
    <col min="15622" max="15622" width="9.109375" style="39" customWidth="1"/>
    <col min="15623" max="15623" width="8.33203125" style="39" customWidth="1"/>
    <col min="15624" max="15624" width="9.88671875" style="39" customWidth="1"/>
    <col min="15625" max="15625" width="13" style="39" bestFit="1" customWidth="1"/>
    <col min="15626" max="15626" width="8.44140625" style="39" customWidth="1"/>
    <col min="15627" max="15627" width="13" style="39" bestFit="1" customWidth="1"/>
    <col min="15628" max="15629" width="12.6640625" style="39" bestFit="1" customWidth="1"/>
    <col min="15630" max="15630" width="8.5546875" style="39" customWidth="1"/>
    <col min="15631" max="15632" width="12.6640625" style="39" bestFit="1" customWidth="1"/>
    <col min="15633" max="15633" width="12.109375" style="39" customWidth="1"/>
    <col min="15634" max="15637" width="10" style="39" customWidth="1"/>
    <col min="15638" max="15872" width="11.44140625" style="39"/>
    <col min="15873" max="15873" width="10" style="39" customWidth="1"/>
    <col min="15874" max="15874" width="35.109375" style="39" customWidth="1"/>
    <col min="15875" max="15875" width="17.109375" style="39" customWidth="1"/>
    <col min="15876" max="15876" width="14.44140625" style="39" customWidth="1"/>
    <col min="15877" max="15877" width="9.6640625" style="39" customWidth="1"/>
    <col min="15878" max="15878" width="9.109375" style="39" customWidth="1"/>
    <col min="15879" max="15879" width="8.33203125" style="39" customWidth="1"/>
    <col min="15880" max="15880" width="9.88671875" style="39" customWidth="1"/>
    <col min="15881" max="15881" width="13" style="39" bestFit="1" customWidth="1"/>
    <col min="15882" max="15882" width="8.44140625" style="39" customWidth="1"/>
    <col min="15883" max="15883" width="13" style="39" bestFit="1" customWidth="1"/>
    <col min="15884" max="15885" width="12.6640625" style="39" bestFit="1" customWidth="1"/>
    <col min="15886" max="15886" width="8.5546875" style="39" customWidth="1"/>
    <col min="15887" max="15888" width="12.6640625" style="39" bestFit="1" customWidth="1"/>
    <col min="15889" max="15889" width="12.109375" style="39" customWidth="1"/>
    <col min="15890" max="15893" width="10" style="39" customWidth="1"/>
    <col min="15894" max="16128" width="11.44140625" style="39"/>
    <col min="16129" max="16129" width="10" style="39" customWidth="1"/>
    <col min="16130" max="16130" width="35.109375" style="39" customWidth="1"/>
    <col min="16131" max="16131" width="17.109375" style="39" customWidth="1"/>
    <col min="16132" max="16132" width="14.44140625" style="39" customWidth="1"/>
    <col min="16133" max="16133" width="9.6640625" style="39" customWidth="1"/>
    <col min="16134" max="16134" width="9.109375" style="39" customWidth="1"/>
    <col min="16135" max="16135" width="8.33203125" style="39" customWidth="1"/>
    <col min="16136" max="16136" width="9.88671875" style="39" customWidth="1"/>
    <col min="16137" max="16137" width="13" style="39" bestFit="1" customWidth="1"/>
    <col min="16138" max="16138" width="8.44140625" style="39" customWidth="1"/>
    <col min="16139" max="16139" width="13" style="39" bestFit="1" customWidth="1"/>
    <col min="16140" max="16141" width="12.6640625" style="39" bestFit="1" customWidth="1"/>
    <col min="16142" max="16142" width="8.5546875" style="39" customWidth="1"/>
    <col min="16143" max="16144" width="12.6640625" style="39" bestFit="1" customWidth="1"/>
    <col min="16145" max="16145" width="12.109375" style="39" customWidth="1"/>
    <col min="16146" max="16149" width="10" style="39" customWidth="1"/>
    <col min="16150" max="16384" width="11.44140625" style="39"/>
  </cols>
  <sheetData>
    <row r="1" spans="1:21" x14ac:dyDescent="0.25">
      <c r="N1" s="41"/>
      <c r="O1" s="41"/>
      <c r="P1" s="41"/>
      <c r="Q1" s="41"/>
    </row>
    <row r="2" spans="1:21" x14ac:dyDescent="0.25">
      <c r="B2" s="66"/>
      <c r="C2" s="227" t="s">
        <v>84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8"/>
      <c r="O2" s="228"/>
      <c r="P2" s="228"/>
      <c r="Q2" s="228"/>
    </row>
    <row r="3" spans="1:21" x14ac:dyDescent="0.25">
      <c r="C3" s="227" t="s">
        <v>32</v>
      </c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8"/>
      <c r="O3" s="228"/>
      <c r="P3" s="228"/>
      <c r="Q3" s="228"/>
    </row>
    <row r="4" spans="1:21" x14ac:dyDescent="0.25">
      <c r="C4" s="227" t="s">
        <v>33</v>
      </c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8"/>
      <c r="O4" s="228"/>
      <c r="P4" s="228"/>
      <c r="Q4" s="228"/>
    </row>
    <row r="5" spans="1:21" x14ac:dyDescent="0.25">
      <c r="A5" s="72"/>
      <c r="B5" s="6"/>
      <c r="C5" s="227" t="s">
        <v>45</v>
      </c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71"/>
      <c r="O5" s="71"/>
      <c r="P5" s="71"/>
      <c r="Q5" s="71"/>
    </row>
    <row r="6" spans="1:21" s="67" customFormat="1" x14ac:dyDescent="0.25">
      <c r="B6" s="70"/>
      <c r="C6" s="69"/>
      <c r="D6" s="69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</row>
    <row r="7" spans="1:21" ht="12.75" customHeight="1" x14ac:dyDescent="0.25">
      <c r="A7" s="232" t="s">
        <v>83</v>
      </c>
      <c r="B7" s="232" t="s">
        <v>82</v>
      </c>
      <c r="C7" s="232" t="s">
        <v>19</v>
      </c>
      <c r="D7" s="232" t="s">
        <v>137</v>
      </c>
      <c r="E7" s="235" t="s">
        <v>81</v>
      </c>
      <c r="F7" s="236"/>
      <c r="G7" s="236"/>
      <c r="H7" s="236"/>
      <c r="I7" s="236"/>
      <c r="J7" s="236"/>
      <c r="K7" s="236"/>
      <c r="L7" s="236"/>
      <c r="M7" s="236"/>
      <c r="N7" s="236"/>
      <c r="O7" s="236"/>
      <c r="P7" s="236"/>
      <c r="Q7" s="237"/>
      <c r="R7" s="180"/>
      <c r="S7" s="180"/>
      <c r="T7" s="180"/>
      <c r="U7" s="180"/>
    </row>
    <row r="8" spans="1:21" x14ac:dyDescent="0.25">
      <c r="A8" s="233"/>
      <c r="B8" s="233"/>
      <c r="C8" s="233"/>
      <c r="D8" s="233"/>
      <c r="E8" s="181" t="s">
        <v>80</v>
      </c>
      <c r="F8" s="181" t="s">
        <v>79</v>
      </c>
      <c r="G8" s="181" t="s">
        <v>78</v>
      </c>
      <c r="H8" s="182" t="s">
        <v>77</v>
      </c>
      <c r="I8" s="182" t="s">
        <v>76</v>
      </c>
      <c r="J8" s="182" t="s">
        <v>75</v>
      </c>
      <c r="K8" s="182" t="s">
        <v>74</v>
      </c>
      <c r="L8" s="182" t="s">
        <v>73</v>
      </c>
      <c r="M8" s="182" t="s">
        <v>72</v>
      </c>
      <c r="N8" s="182" t="s">
        <v>71</v>
      </c>
      <c r="O8" s="182" t="s">
        <v>70</v>
      </c>
      <c r="P8" s="182" t="s">
        <v>69</v>
      </c>
      <c r="Q8" s="183" t="s">
        <v>138</v>
      </c>
      <c r="R8" s="182" t="s">
        <v>40</v>
      </c>
      <c r="S8" s="182" t="s">
        <v>41</v>
      </c>
      <c r="T8" s="182" t="s">
        <v>42</v>
      </c>
      <c r="U8" s="182" t="s">
        <v>43</v>
      </c>
    </row>
    <row r="9" spans="1:21" ht="38.25" customHeight="1" x14ac:dyDescent="0.25">
      <c r="A9" s="184" t="s">
        <v>139</v>
      </c>
      <c r="B9" s="184" t="s">
        <v>140</v>
      </c>
      <c r="C9" s="234"/>
      <c r="D9" s="234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6"/>
      <c r="R9" s="185"/>
      <c r="S9" s="185"/>
      <c r="T9" s="185"/>
      <c r="U9" s="185"/>
    </row>
    <row r="10" spans="1:21" ht="32.25" customHeight="1" x14ac:dyDescent="0.25">
      <c r="A10" s="241" t="s">
        <v>141</v>
      </c>
      <c r="B10" s="244" t="s">
        <v>142</v>
      </c>
      <c r="C10" s="244" t="s">
        <v>143</v>
      </c>
      <c r="D10" s="187" t="s">
        <v>144</v>
      </c>
      <c r="E10" s="188">
        <v>10</v>
      </c>
      <c r="F10" s="188">
        <v>5</v>
      </c>
      <c r="G10" s="188">
        <v>12</v>
      </c>
      <c r="H10" s="188">
        <v>8</v>
      </c>
      <c r="I10" s="188">
        <v>5</v>
      </c>
      <c r="J10" s="188">
        <v>8</v>
      </c>
      <c r="K10" s="188">
        <v>7</v>
      </c>
      <c r="L10" s="188">
        <v>10</v>
      </c>
      <c r="M10" s="188">
        <v>12</v>
      </c>
      <c r="N10" s="188">
        <v>8</v>
      </c>
      <c r="O10" s="188">
        <v>4</v>
      </c>
      <c r="P10" s="188">
        <v>2</v>
      </c>
      <c r="Q10" s="184">
        <f>SUM(E10:P10)</f>
        <v>91</v>
      </c>
      <c r="R10" s="229">
        <f>SUM(E11:G11)/SUM(E10:G10)</f>
        <v>0.88888888888888884</v>
      </c>
      <c r="S10" s="229">
        <f>SUM(H11:J11)/SUM(H10:J10)</f>
        <v>1</v>
      </c>
      <c r="T10" s="229">
        <f>SUM(K11:M11)/SUM(K10:M10)</f>
        <v>1</v>
      </c>
      <c r="U10" s="229">
        <f>SUM(N11:P11)/SUM(N10:P10)</f>
        <v>1</v>
      </c>
    </row>
    <row r="11" spans="1:21" ht="30.6" x14ac:dyDescent="0.25">
      <c r="A11" s="242"/>
      <c r="B11" s="245"/>
      <c r="C11" s="246"/>
      <c r="D11" s="187" t="s">
        <v>145</v>
      </c>
      <c r="E11" s="189">
        <v>8</v>
      </c>
      <c r="F11" s="189">
        <v>4</v>
      </c>
      <c r="G11" s="189">
        <v>12</v>
      </c>
      <c r="H11" s="189">
        <v>8</v>
      </c>
      <c r="I11" s="189">
        <v>5</v>
      </c>
      <c r="J11" s="189">
        <v>8</v>
      </c>
      <c r="K11" s="189">
        <v>7</v>
      </c>
      <c r="L11" s="189">
        <v>10</v>
      </c>
      <c r="M11" s="189">
        <v>12</v>
      </c>
      <c r="N11" s="189">
        <v>8</v>
      </c>
      <c r="O11" s="189">
        <v>4</v>
      </c>
      <c r="P11" s="189">
        <v>2</v>
      </c>
      <c r="Q11" s="239">
        <f>SUM(E11:P11)/Q10</f>
        <v>0.96703296703296704</v>
      </c>
      <c r="R11" s="230"/>
      <c r="S11" s="230"/>
      <c r="T11" s="230"/>
      <c r="U11" s="230"/>
    </row>
    <row r="12" spans="1:21" ht="25.5" customHeight="1" x14ac:dyDescent="0.25">
      <c r="A12" s="243"/>
      <c r="B12" s="246"/>
      <c r="C12" s="190" t="s">
        <v>146</v>
      </c>
      <c r="D12" s="191" t="s">
        <v>147</v>
      </c>
      <c r="E12" s="192">
        <f t="shared" ref="E12:P12" si="0">(E11/E10)*100</f>
        <v>80</v>
      </c>
      <c r="F12" s="192">
        <f t="shared" si="0"/>
        <v>80</v>
      </c>
      <c r="G12" s="192">
        <f t="shared" si="0"/>
        <v>100</v>
      </c>
      <c r="H12" s="192">
        <f t="shared" si="0"/>
        <v>100</v>
      </c>
      <c r="I12" s="192">
        <f t="shared" si="0"/>
        <v>100</v>
      </c>
      <c r="J12" s="192">
        <f t="shared" si="0"/>
        <v>100</v>
      </c>
      <c r="K12" s="192">
        <f t="shared" si="0"/>
        <v>100</v>
      </c>
      <c r="L12" s="192">
        <f t="shared" si="0"/>
        <v>100</v>
      </c>
      <c r="M12" s="192">
        <f t="shared" si="0"/>
        <v>100</v>
      </c>
      <c r="N12" s="192">
        <f t="shared" si="0"/>
        <v>100</v>
      </c>
      <c r="O12" s="192">
        <f t="shared" si="0"/>
        <v>100</v>
      </c>
      <c r="P12" s="192">
        <f t="shared" si="0"/>
        <v>100</v>
      </c>
      <c r="Q12" s="240"/>
      <c r="R12" s="231"/>
      <c r="S12" s="231"/>
      <c r="T12" s="231"/>
      <c r="U12" s="231"/>
    </row>
    <row r="13" spans="1:21" ht="25.5" customHeight="1" x14ac:dyDescent="0.25">
      <c r="A13" s="241" t="s">
        <v>148</v>
      </c>
      <c r="B13" s="244" t="s">
        <v>149</v>
      </c>
      <c r="C13" s="244" t="s">
        <v>143</v>
      </c>
      <c r="D13" s="187" t="s">
        <v>150</v>
      </c>
      <c r="E13" s="188">
        <v>15</v>
      </c>
      <c r="F13" s="188">
        <v>5</v>
      </c>
      <c r="G13" s="188">
        <v>2</v>
      </c>
      <c r="H13" s="188">
        <v>5</v>
      </c>
      <c r="I13" s="188">
        <v>4</v>
      </c>
      <c r="J13" s="188">
        <v>3</v>
      </c>
      <c r="K13" s="188">
        <v>5</v>
      </c>
      <c r="L13" s="188">
        <v>8</v>
      </c>
      <c r="M13" s="188">
        <v>8</v>
      </c>
      <c r="N13" s="188">
        <v>9</v>
      </c>
      <c r="O13" s="188">
        <v>2</v>
      </c>
      <c r="P13" s="188">
        <v>8</v>
      </c>
      <c r="Q13" s="184">
        <f>SUM(E13:P13)</f>
        <v>74</v>
      </c>
      <c r="R13" s="229">
        <f>SUM(E14:G14)/SUM(E13:G13)</f>
        <v>0.63636363636363635</v>
      </c>
      <c r="S13" s="229">
        <f>SUM(H14:J14)/SUM(H13:J13)</f>
        <v>1</v>
      </c>
      <c r="T13" s="229">
        <f>SUM(K14:M14)/SUM(K13:M13)</f>
        <v>1</v>
      </c>
      <c r="U13" s="229">
        <f>SUM(N14:P14)/SUM(N13:P13)</f>
        <v>1</v>
      </c>
    </row>
    <row r="14" spans="1:21" ht="20.399999999999999" x14ac:dyDescent="0.25">
      <c r="A14" s="242"/>
      <c r="B14" s="245"/>
      <c r="C14" s="246"/>
      <c r="D14" s="187" t="s">
        <v>151</v>
      </c>
      <c r="E14" s="189">
        <v>10</v>
      </c>
      <c r="F14" s="189">
        <v>2</v>
      </c>
      <c r="G14" s="189">
        <v>2</v>
      </c>
      <c r="H14" s="189">
        <v>5</v>
      </c>
      <c r="I14" s="189">
        <v>4</v>
      </c>
      <c r="J14" s="189">
        <v>3</v>
      </c>
      <c r="K14" s="189">
        <v>5</v>
      </c>
      <c r="L14" s="189">
        <v>8</v>
      </c>
      <c r="M14" s="189">
        <v>8</v>
      </c>
      <c r="N14" s="189">
        <v>9</v>
      </c>
      <c r="O14" s="189">
        <v>2</v>
      </c>
      <c r="P14" s="189">
        <v>8</v>
      </c>
      <c r="Q14" s="239">
        <f>SUM(E14:P14)/Q13</f>
        <v>0.89189189189189189</v>
      </c>
      <c r="R14" s="230"/>
      <c r="S14" s="230"/>
      <c r="T14" s="230"/>
      <c r="U14" s="230"/>
    </row>
    <row r="15" spans="1:21" ht="25.5" customHeight="1" x14ac:dyDescent="0.25">
      <c r="A15" s="243"/>
      <c r="B15" s="246"/>
      <c r="C15" s="190" t="s">
        <v>146</v>
      </c>
      <c r="D15" s="191" t="s">
        <v>147</v>
      </c>
      <c r="E15" s="192">
        <f>(E14/E13)*100</f>
        <v>66.666666666666657</v>
      </c>
      <c r="F15" s="192">
        <f>(F14/F13)*100</f>
        <v>40</v>
      </c>
      <c r="G15" s="192">
        <f>(G14/G13)*100</f>
        <v>100</v>
      </c>
      <c r="H15" s="192">
        <f>(H14/H13)*100</f>
        <v>100</v>
      </c>
      <c r="I15" s="192">
        <f t="shared" ref="I15:P15" si="1">(I14/I13)*100</f>
        <v>100</v>
      </c>
      <c r="J15" s="192">
        <f t="shared" si="1"/>
        <v>100</v>
      </c>
      <c r="K15" s="192">
        <f t="shared" si="1"/>
        <v>100</v>
      </c>
      <c r="L15" s="192">
        <f t="shared" si="1"/>
        <v>100</v>
      </c>
      <c r="M15" s="192">
        <f t="shared" si="1"/>
        <v>100</v>
      </c>
      <c r="N15" s="192">
        <f t="shared" si="1"/>
        <v>100</v>
      </c>
      <c r="O15" s="192">
        <f t="shared" si="1"/>
        <v>100</v>
      </c>
      <c r="P15" s="192">
        <f t="shared" si="1"/>
        <v>100</v>
      </c>
      <c r="Q15" s="240"/>
      <c r="R15" s="231"/>
      <c r="S15" s="231"/>
      <c r="T15" s="231"/>
      <c r="U15" s="231"/>
    </row>
    <row r="16" spans="1:21" ht="44.25" customHeight="1" x14ac:dyDescent="0.25">
      <c r="C16" s="39"/>
      <c r="D16" s="39"/>
    </row>
    <row r="17" spans="2:16" ht="25.5" customHeight="1" x14ac:dyDescent="0.25">
      <c r="C17" s="39"/>
      <c r="D17" s="39"/>
    </row>
    <row r="18" spans="2:16" x14ac:dyDescent="0.25">
      <c r="B18" s="41"/>
      <c r="C18" s="193"/>
      <c r="D18" s="193"/>
    </row>
    <row r="19" spans="2:16" x14ac:dyDescent="0.25">
      <c r="B19" s="40"/>
    </row>
    <row r="20" spans="2:16" x14ac:dyDescent="0.25">
      <c r="B20" s="46"/>
      <c r="H20" s="41"/>
      <c r="I20" s="41"/>
      <c r="J20" s="223"/>
      <c r="K20" s="222"/>
      <c r="L20" s="222"/>
      <c r="M20" s="41"/>
    </row>
    <row r="21" spans="2:16" x14ac:dyDescent="0.25">
      <c r="B21" s="40" t="s">
        <v>85</v>
      </c>
      <c r="H21" s="42"/>
      <c r="I21" s="42"/>
      <c r="J21" s="42"/>
      <c r="K21" s="42" t="s">
        <v>44</v>
      </c>
      <c r="L21" s="42"/>
      <c r="M21" s="42"/>
    </row>
    <row r="24" spans="2:16" x14ac:dyDescent="0.25">
      <c r="B24" s="44"/>
      <c r="C24" s="42"/>
      <c r="D24" s="42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</row>
    <row r="25" spans="2:16" x14ac:dyDescent="0.25">
      <c r="B25" s="43"/>
      <c r="C25" s="37"/>
      <c r="D25" s="37"/>
      <c r="E25" s="41"/>
      <c r="F25" s="41"/>
      <c r="G25" s="41"/>
      <c r="H25" s="41"/>
      <c r="I25" s="41"/>
      <c r="J25" s="41"/>
      <c r="K25" s="41"/>
      <c r="L25" s="41"/>
      <c r="M25" s="41"/>
      <c r="N25" s="238"/>
      <c r="O25" s="238"/>
      <c r="P25" s="42"/>
    </row>
    <row r="26" spans="2:16" x14ac:dyDescent="0.25">
      <c r="B26" s="41"/>
      <c r="C26" s="42"/>
      <c r="D26" s="42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</row>
    <row r="27" spans="2:16" x14ac:dyDescent="0.25">
      <c r="B27" s="41"/>
      <c r="C27" s="42"/>
      <c r="D27" s="42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</row>
  </sheetData>
  <protectedRanges>
    <protectedRange sqref="E14:M14 E12:P12 E15:P15 E11:M11" name="Rango3"/>
    <protectedRange sqref="B20 J20" name="Rango2"/>
  </protectedRanges>
  <mergeCells count="30">
    <mergeCell ref="J20:L20"/>
    <mergeCell ref="N25:O25"/>
    <mergeCell ref="U10:U12"/>
    <mergeCell ref="Q11:Q12"/>
    <mergeCell ref="A13:A15"/>
    <mergeCell ref="B13:B15"/>
    <mergeCell ref="C13:C14"/>
    <mergeCell ref="R13:R15"/>
    <mergeCell ref="S13:S15"/>
    <mergeCell ref="T13:T15"/>
    <mergeCell ref="U13:U15"/>
    <mergeCell ref="Q14:Q15"/>
    <mergeCell ref="A10:A12"/>
    <mergeCell ref="B10:B12"/>
    <mergeCell ref="C10:C11"/>
    <mergeCell ref="R10:R12"/>
    <mergeCell ref="S10:S12"/>
    <mergeCell ref="T10:T12"/>
    <mergeCell ref="C5:M5"/>
    <mergeCell ref="A7:A8"/>
    <mergeCell ref="B7:B8"/>
    <mergeCell ref="C7:C9"/>
    <mergeCell ref="D7:D9"/>
    <mergeCell ref="E7:Q7"/>
    <mergeCell ref="C2:M2"/>
    <mergeCell ref="N2:Q2"/>
    <mergeCell ref="C3:M3"/>
    <mergeCell ref="N3:Q3"/>
    <mergeCell ref="C4:M4"/>
    <mergeCell ref="N4:Q4"/>
  </mergeCells>
  <conditionalFormatting sqref="R10:U10 R13:U13">
    <cfRule type="cellIs" dxfId="7" priority="1" stopIfTrue="1" operator="between">
      <formula>0.85</formula>
      <formula>1</formula>
    </cfRule>
    <cfRule type="cellIs" dxfId="6" priority="2" stopIfTrue="1" operator="between">
      <formula>0</formula>
      <formula>0.849</formula>
    </cfRule>
  </conditionalFormatting>
  <printOptions horizontalCentered="1"/>
  <pageMargins left="0.19685039370078741" right="0.19685039370078741" top="0.78740157480314965" bottom="0.23622047244094491" header="0" footer="0"/>
  <pageSetup scale="5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48"/>
  <sheetViews>
    <sheetView showGridLines="0" view="pageBreakPreview" zoomScale="89" zoomScaleNormal="89" zoomScaleSheetLayoutView="89" workbookViewId="0">
      <pane xSplit="5" ySplit="6" topLeftCell="O7" activePane="bottomRight" state="frozen"/>
      <selection pane="topRight" activeCell="F1" sqref="F1"/>
      <selection pane="bottomLeft" activeCell="A7" sqref="A7"/>
      <selection pane="bottomRight" activeCell="C20" sqref="C20"/>
    </sheetView>
  </sheetViews>
  <sheetFormatPr baseColWidth="10" defaultColWidth="11.44140625" defaultRowHeight="13.2" x14ac:dyDescent="0.25"/>
  <cols>
    <col min="1" max="1" width="8.109375" style="73" customWidth="1"/>
    <col min="2" max="2" width="11.44140625" style="76"/>
    <col min="3" max="3" width="37.33203125" style="75" customWidth="1"/>
    <col min="4" max="4" width="18.109375" style="75" customWidth="1"/>
    <col min="5" max="5" width="9.6640625" style="75" customWidth="1"/>
    <col min="6" max="6" width="9.5546875" style="73" customWidth="1"/>
    <col min="7" max="8" width="7.88671875" style="73" customWidth="1"/>
    <col min="9" max="9" width="7.5546875" style="73" customWidth="1"/>
    <col min="10" max="13" width="7.88671875" style="73" customWidth="1"/>
    <col min="14" max="14" width="7.88671875" style="74" customWidth="1"/>
    <col min="15" max="17" width="8.44140625" style="73" bestFit="1" customWidth="1"/>
    <col min="18" max="18" width="10.88671875" style="73" customWidth="1"/>
    <col min="19" max="19" width="9.5546875" style="73" customWidth="1"/>
    <col min="20" max="20" width="8.44140625" style="73" customWidth="1"/>
    <col min="21" max="21" width="10.33203125" style="73" customWidth="1"/>
    <col min="22" max="22" width="9.5546875" style="73" customWidth="1"/>
    <col min="23" max="16384" width="11.44140625" style="73"/>
  </cols>
  <sheetData>
    <row r="1" spans="2:37" x14ac:dyDescent="0.25">
      <c r="B1" s="178"/>
      <c r="C1" s="178" t="s">
        <v>84</v>
      </c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9"/>
      <c r="O1" s="178"/>
      <c r="P1" s="178"/>
      <c r="Q1" s="178"/>
      <c r="R1" s="178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</row>
    <row r="2" spans="2:37" x14ac:dyDescent="0.25">
      <c r="B2" s="176"/>
      <c r="C2" s="176" t="s">
        <v>32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7"/>
      <c r="O2" s="176"/>
      <c r="P2" s="176"/>
      <c r="Q2" s="176"/>
      <c r="R2" s="176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  <c r="AJ2" s="171"/>
      <c r="AK2" s="171"/>
    </row>
    <row r="3" spans="2:37" x14ac:dyDescent="0.25">
      <c r="B3" s="176"/>
      <c r="C3" s="176" t="s">
        <v>33</v>
      </c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7"/>
      <c r="O3" s="176"/>
      <c r="P3" s="176"/>
      <c r="Q3" s="176"/>
      <c r="R3" s="176"/>
      <c r="S3" s="171"/>
      <c r="T3" s="171"/>
      <c r="U3" s="171"/>
      <c r="V3" s="171"/>
      <c r="W3" s="171"/>
      <c r="X3" s="171"/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</row>
    <row r="4" spans="2:37" x14ac:dyDescent="0.25">
      <c r="B4" s="176"/>
      <c r="C4" s="176" t="s">
        <v>45</v>
      </c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5"/>
      <c r="O4" s="174"/>
      <c r="P4" s="174"/>
      <c r="Q4" s="174"/>
      <c r="R4" s="174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</row>
    <row r="5" spans="2:37" x14ac:dyDescent="0.25">
      <c r="B5" s="172" t="s">
        <v>34</v>
      </c>
      <c r="C5" s="172" t="s">
        <v>35</v>
      </c>
      <c r="D5" s="172" t="s">
        <v>19</v>
      </c>
      <c r="E5" s="172"/>
      <c r="F5" s="172" t="s">
        <v>20</v>
      </c>
      <c r="G5" s="172" t="s">
        <v>21</v>
      </c>
      <c r="H5" s="172" t="s">
        <v>22</v>
      </c>
      <c r="I5" s="172" t="s">
        <v>23</v>
      </c>
      <c r="J5" s="172" t="s">
        <v>24</v>
      </c>
      <c r="K5" s="172" t="s">
        <v>25</v>
      </c>
      <c r="L5" s="172" t="s">
        <v>26</v>
      </c>
      <c r="M5" s="172" t="s">
        <v>27</v>
      </c>
      <c r="N5" s="173" t="s">
        <v>28</v>
      </c>
      <c r="O5" s="172" t="s">
        <v>29</v>
      </c>
      <c r="P5" s="172" t="s">
        <v>30</v>
      </c>
      <c r="Q5" s="172" t="s">
        <v>31</v>
      </c>
      <c r="R5" s="172" t="s">
        <v>36</v>
      </c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</row>
    <row r="6" spans="2:37" x14ac:dyDescent="0.25">
      <c r="B6" s="138" t="s">
        <v>136</v>
      </c>
      <c r="C6" s="102" t="s">
        <v>135</v>
      </c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70"/>
      <c r="O6" s="169"/>
      <c r="P6" s="169"/>
      <c r="Q6" s="137"/>
      <c r="R6" s="137"/>
      <c r="S6" s="168" t="s">
        <v>40</v>
      </c>
      <c r="T6" s="168" t="s">
        <v>41</v>
      </c>
      <c r="U6" s="168" t="s">
        <v>42</v>
      </c>
      <c r="V6" s="168" t="s">
        <v>43</v>
      </c>
    </row>
    <row r="7" spans="2:37" ht="24.75" customHeight="1" x14ac:dyDescent="0.25">
      <c r="B7" s="147" t="s">
        <v>134</v>
      </c>
      <c r="C7" s="146" t="s">
        <v>133</v>
      </c>
      <c r="D7" s="145" t="s">
        <v>1</v>
      </c>
      <c r="E7" s="151" t="s">
        <v>38</v>
      </c>
      <c r="F7" s="149">
        <v>1</v>
      </c>
      <c r="G7" s="149"/>
      <c r="H7" s="149"/>
      <c r="I7" s="149">
        <v>1</v>
      </c>
      <c r="J7" s="149"/>
      <c r="K7" s="149"/>
      <c r="L7" s="149">
        <v>1</v>
      </c>
      <c r="M7" s="149"/>
      <c r="N7" s="150"/>
      <c r="O7" s="149">
        <v>1</v>
      </c>
      <c r="P7" s="149"/>
      <c r="Q7" s="148"/>
      <c r="R7" s="111">
        <f>SUM(F7:Q7)</f>
        <v>4</v>
      </c>
      <c r="S7" s="249">
        <f>SUM(F8:H8)/SUM(F7:H7)</f>
        <v>1</v>
      </c>
      <c r="T7" s="248">
        <f>SUM(I8:K8)/SUM(I7:K7)</f>
        <v>1</v>
      </c>
      <c r="U7" s="248">
        <f>SUM(L8:N8)/SUM(L7:N7)</f>
        <v>1</v>
      </c>
      <c r="V7" s="248">
        <f>SUM(O8:Q8)/SUM(O7:Q7)</f>
        <v>0</v>
      </c>
    </row>
    <row r="8" spans="2:37" ht="21" customHeight="1" x14ac:dyDescent="0.25">
      <c r="B8" s="147"/>
      <c r="C8" s="146"/>
      <c r="D8" s="145"/>
      <c r="E8" s="144" t="s">
        <v>39</v>
      </c>
      <c r="F8" s="107">
        <v>1</v>
      </c>
      <c r="G8" s="107"/>
      <c r="H8" s="107"/>
      <c r="I8" s="106">
        <v>1</v>
      </c>
      <c r="J8" s="106"/>
      <c r="K8" s="106"/>
      <c r="L8" s="105">
        <v>1</v>
      </c>
      <c r="M8" s="105"/>
      <c r="N8" s="104"/>
      <c r="O8" s="90"/>
      <c r="P8" s="90"/>
      <c r="Q8" s="90"/>
      <c r="R8" s="89">
        <f>SUM(F8:Q8)/R7</f>
        <v>0.75</v>
      </c>
      <c r="S8" s="251"/>
      <c r="T8" s="248"/>
      <c r="U8" s="248"/>
      <c r="V8" s="248"/>
    </row>
    <row r="9" spans="2:37" ht="24.75" customHeight="1" x14ac:dyDescent="0.25">
      <c r="B9" s="147" t="s">
        <v>132</v>
      </c>
      <c r="C9" s="146" t="s">
        <v>131</v>
      </c>
      <c r="D9" s="145" t="s">
        <v>130</v>
      </c>
      <c r="E9" s="151" t="s">
        <v>38</v>
      </c>
      <c r="F9" s="149">
        <v>5</v>
      </c>
      <c r="G9" s="149">
        <v>4</v>
      </c>
      <c r="H9" s="149">
        <v>4</v>
      </c>
      <c r="I9" s="149">
        <v>4</v>
      </c>
      <c r="J9" s="149">
        <v>4</v>
      </c>
      <c r="K9" s="149">
        <v>4</v>
      </c>
      <c r="L9" s="149">
        <v>4</v>
      </c>
      <c r="M9" s="149">
        <v>4</v>
      </c>
      <c r="N9" s="150">
        <v>4</v>
      </c>
      <c r="O9" s="149">
        <v>4</v>
      </c>
      <c r="P9" s="149">
        <v>4</v>
      </c>
      <c r="Q9" s="148">
        <v>5</v>
      </c>
      <c r="R9" s="111">
        <f>SUM(F9:Q9)</f>
        <v>50</v>
      </c>
      <c r="S9" s="248">
        <f>SUM(F10:H10)/SUM(F9:H9)</f>
        <v>1.1538461538461537</v>
      </c>
      <c r="T9" s="248">
        <f>SUM(I10:K10)/SUM(I9:K9)</f>
        <v>1</v>
      </c>
      <c r="U9" s="248">
        <f>SUM(L10:N10)/SUM(L9:N9)</f>
        <v>1</v>
      </c>
      <c r="V9" s="248">
        <f>SUM(O10:Q10)/SUM(O9:Q9)</f>
        <v>0</v>
      </c>
    </row>
    <row r="10" spans="2:37" ht="24.75" customHeight="1" x14ac:dyDescent="0.25">
      <c r="B10" s="147"/>
      <c r="C10" s="146"/>
      <c r="D10" s="145"/>
      <c r="E10" s="144" t="s">
        <v>39</v>
      </c>
      <c r="F10" s="107">
        <v>5</v>
      </c>
      <c r="G10" s="107">
        <v>6</v>
      </c>
      <c r="H10" s="107">
        <v>4</v>
      </c>
      <c r="I10" s="106">
        <v>4</v>
      </c>
      <c r="J10" s="106">
        <v>4</v>
      </c>
      <c r="K10" s="106">
        <v>4</v>
      </c>
      <c r="L10" s="105">
        <v>4</v>
      </c>
      <c r="M10" s="105">
        <v>4</v>
      </c>
      <c r="N10" s="104">
        <v>4</v>
      </c>
      <c r="O10" s="90"/>
      <c r="P10" s="90"/>
      <c r="Q10" s="90"/>
      <c r="R10" s="89">
        <f>SUM(F10:Q10)/R9</f>
        <v>0.78</v>
      </c>
      <c r="S10" s="248"/>
      <c r="T10" s="248"/>
      <c r="U10" s="248"/>
      <c r="V10" s="248"/>
    </row>
    <row r="11" spans="2:37" ht="24.75" customHeight="1" x14ac:dyDescent="0.25">
      <c r="B11" s="147" t="s">
        <v>129</v>
      </c>
      <c r="C11" s="146" t="s">
        <v>128</v>
      </c>
      <c r="D11" s="145" t="s">
        <v>127</v>
      </c>
      <c r="E11" s="151" t="s">
        <v>38</v>
      </c>
      <c r="F11" s="166"/>
      <c r="G11" s="166"/>
      <c r="H11" s="166"/>
      <c r="I11" s="166"/>
      <c r="J11" s="166"/>
      <c r="K11" s="166"/>
      <c r="L11" s="166"/>
      <c r="M11" s="166"/>
      <c r="N11" s="167"/>
      <c r="O11" s="166">
        <v>224</v>
      </c>
      <c r="P11" s="149"/>
      <c r="Q11" s="165"/>
      <c r="R11" s="111">
        <f>SUM(F11:Q11)</f>
        <v>224</v>
      </c>
      <c r="S11" s="248" t="s">
        <v>37</v>
      </c>
      <c r="T11" s="248" t="s">
        <v>37</v>
      </c>
      <c r="U11" s="248" t="s">
        <v>37</v>
      </c>
      <c r="V11" s="248">
        <f>SUM(O12:Q12)/SUM(O11:Q11)</f>
        <v>0</v>
      </c>
    </row>
    <row r="12" spans="2:37" ht="24.75" customHeight="1" x14ac:dyDescent="0.25">
      <c r="B12" s="147"/>
      <c r="C12" s="146"/>
      <c r="D12" s="145"/>
      <c r="E12" s="144" t="s">
        <v>39</v>
      </c>
      <c r="F12" s="107"/>
      <c r="G12" s="107"/>
      <c r="H12" s="107"/>
      <c r="I12" s="106"/>
      <c r="J12" s="106"/>
      <c r="K12" s="106"/>
      <c r="L12" s="105"/>
      <c r="M12" s="105"/>
      <c r="N12" s="104"/>
      <c r="O12" s="90"/>
      <c r="P12" s="90"/>
      <c r="Q12" s="90"/>
      <c r="R12" s="89">
        <f>SUM(F12:Q12)/R11</f>
        <v>0</v>
      </c>
      <c r="S12" s="248"/>
      <c r="T12" s="248"/>
      <c r="U12" s="248"/>
      <c r="V12" s="248"/>
    </row>
    <row r="13" spans="2:37" ht="24.75" customHeight="1" x14ac:dyDescent="0.25">
      <c r="B13" s="147" t="s">
        <v>126</v>
      </c>
      <c r="C13" s="146" t="s">
        <v>125</v>
      </c>
      <c r="D13" s="145" t="s">
        <v>124</v>
      </c>
      <c r="E13" s="151" t="s">
        <v>38</v>
      </c>
      <c r="F13" s="166">
        <v>9</v>
      </c>
      <c r="G13" s="166">
        <v>8</v>
      </c>
      <c r="H13" s="166">
        <v>8</v>
      </c>
      <c r="I13" s="166">
        <v>9</v>
      </c>
      <c r="J13" s="166">
        <v>8</v>
      </c>
      <c r="K13" s="166">
        <v>8</v>
      </c>
      <c r="L13" s="166">
        <v>8</v>
      </c>
      <c r="M13" s="166">
        <v>8</v>
      </c>
      <c r="N13" s="167">
        <v>9</v>
      </c>
      <c r="O13" s="166">
        <v>8</v>
      </c>
      <c r="P13" s="149">
        <v>8</v>
      </c>
      <c r="Q13" s="165">
        <v>9</v>
      </c>
      <c r="R13" s="111">
        <f>SUM(F13:Q13)</f>
        <v>100</v>
      </c>
      <c r="S13" s="255">
        <f>SUM(F14:H14)/SUM(F13:H13)</f>
        <v>1.24</v>
      </c>
      <c r="T13" s="252">
        <f>SUM(I14:K14)/SUM(I13:K13)</f>
        <v>1.28</v>
      </c>
      <c r="U13" s="252">
        <f>SUM(L14:N14)/SUM(L13:N13)</f>
        <v>1.2</v>
      </c>
      <c r="V13" s="248">
        <f>SUM(O14:Q14)/SUM(O13:Q13)</f>
        <v>0</v>
      </c>
    </row>
    <row r="14" spans="2:37" ht="24.75" customHeight="1" x14ac:dyDescent="0.25">
      <c r="B14" s="147"/>
      <c r="C14" s="146"/>
      <c r="D14" s="145"/>
      <c r="E14" s="144" t="s">
        <v>39</v>
      </c>
      <c r="F14" s="107">
        <v>10</v>
      </c>
      <c r="G14" s="107">
        <v>11</v>
      </c>
      <c r="H14" s="107">
        <v>10</v>
      </c>
      <c r="I14" s="106">
        <v>11</v>
      </c>
      <c r="J14" s="106">
        <v>10</v>
      </c>
      <c r="K14" s="106">
        <v>11</v>
      </c>
      <c r="L14" s="105">
        <v>9</v>
      </c>
      <c r="M14" s="105">
        <v>10</v>
      </c>
      <c r="N14" s="104">
        <v>11</v>
      </c>
      <c r="O14" s="90"/>
      <c r="P14" s="90"/>
      <c r="Q14" s="90"/>
      <c r="R14" s="89">
        <f>SUM(F14:Q14)/R13</f>
        <v>0.93</v>
      </c>
      <c r="S14" s="256"/>
      <c r="T14" s="252"/>
      <c r="U14" s="252"/>
      <c r="V14" s="248"/>
    </row>
    <row r="15" spans="2:37" ht="24.75" customHeight="1" x14ac:dyDescent="0.25">
      <c r="B15" s="147" t="s">
        <v>123</v>
      </c>
      <c r="C15" s="146" t="s">
        <v>122</v>
      </c>
      <c r="D15" s="145" t="s">
        <v>0</v>
      </c>
      <c r="E15" s="151" t="s">
        <v>38</v>
      </c>
      <c r="F15" s="166"/>
      <c r="G15" s="166"/>
      <c r="H15" s="166"/>
      <c r="I15" s="149">
        <v>1</v>
      </c>
      <c r="J15" s="166"/>
      <c r="K15" s="166"/>
      <c r="L15" s="166"/>
      <c r="M15" s="166"/>
      <c r="N15" s="167"/>
      <c r="O15" s="166"/>
      <c r="P15" s="166"/>
      <c r="Q15" s="165"/>
      <c r="R15" s="111">
        <f>SUM(F15:Q15)</f>
        <v>1</v>
      </c>
      <c r="S15" s="248" t="s">
        <v>37</v>
      </c>
      <c r="T15" s="248">
        <f>SUM(I16:K16)/SUM(I15:K15)</f>
        <v>1</v>
      </c>
      <c r="U15" s="248" t="s">
        <v>37</v>
      </c>
      <c r="V15" s="248" t="s">
        <v>37</v>
      </c>
    </row>
    <row r="16" spans="2:37" ht="24.75" customHeight="1" x14ac:dyDescent="0.25">
      <c r="B16" s="147"/>
      <c r="C16" s="146"/>
      <c r="D16" s="145"/>
      <c r="E16" s="144" t="s">
        <v>39</v>
      </c>
      <c r="F16" s="107"/>
      <c r="G16" s="107"/>
      <c r="H16" s="107"/>
      <c r="I16" s="106">
        <v>1</v>
      </c>
      <c r="J16" s="106"/>
      <c r="K16" s="106"/>
      <c r="L16" s="105"/>
      <c r="M16" s="105"/>
      <c r="N16" s="104"/>
      <c r="O16" s="90"/>
      <c r="P16" s="90"/>
      <c r="Q16" s="90"/>
      <c r="R16" s="89">
        <f>SUM(F16:Q16)/R15</f>
        <v>1</v>
      </c>
      <c r="S16" s="248"/>
      <c r="T16" s="248"/>
      <c r="U16" s="248"/>
      <c r="V16" s="248"/>
    </row>
    <row r="17" spans="2:22" ht="26.4" x14ac:dyDescent="0.25">
      <c r="B17" s="138" t="s">
        <v>121</v>
      </c>
      <c r="C17" s="164" t="s">
        <v>120</v>
      </c>
      <c r="D17" s="163"/>
      <c r="E17" s="163"/>
      <c r="F17" s="162"/>
      <c r="G17" s="162"/>
      <c r="H17" s="162"/>
      <c r="I17" s="162"/>
      <c r="J17" s="162"/>
      <c r="K17" s="161"/>
      <c r="L17" s="159"/>
      <c r="M17" s="159"/>
      <c r="N17" s="160"/>
      <c r="O17" s="159"/>
      <c r="P17" s="159"/>
      <c r="Q17" s="158"/>
      <c r="R17" s="157"/>
      <c r="S17" s="156"/>
      <c r="T17" s="156"/>
      <c r="U17" s="156"/>
      <c r="V17" s="156"/>
    </row>
    <row r="18" spans="2:22" ht="24" customHeight="1" x14ac:dyDescent="0.25">
      <c r="B18" s="147" t="s">
        <v>117</v>
      </c>
      <c r="C18" s="146" t="s">
        <v>116</v>
      </c>
      <c r="D18" s="145" t="s">
        <v>119</v>
      </c>
      <c r="E18" s="151" t="s">
        <v>38</v>
      </c>
      <c r="F18" s="149">
        <v>0</v>
      </c>
      <c r="G18" s="149">
        <v>0</v>
      </c>
      <c r="H18" s="149">
        <v>0</v>
      </c>
      <c r="I18" s="149">
        <v>0</v>
      </c>
      <c r="J18" s="149">
        <v>0</v>
      </c>
      <c r="K18" s="149">
        <v>0</v>
      </c>
      <c r="L18" s="149">
        <v>0</v>
      </c>
      <c r="M18" s="149">
        <v>0</v>
      </c>
      <c r="N18" s="150">
        <v>0</v>
      </c>
      <c r="O18" s="149">
        <v>0</v>
      </c>
      <c r="P18" s="149">
        <v>1</v>
      </c>
      <c r="Q18" s="155">
        <v>0</v>
      </c>
      <c r="R18" s="154">
        <f>SUM(F18:Q18)</f>
        <v>1</v>
      </c>
      <c r="S18" s="253" t="s">
        <v>37</v>
      </c>
      <c r="T18" s="253" t="s">
        <v>37</v>
      </c>
      <c r="U18" s="253" t="s">
        <v>37</v>
      </c>
      <c r="V18" s="253">
        <f>SUM(O19:Q19)/SUM(O18:Q18)</f>
        <v>0</v>
      </c>
    </row>
    <row r="19" spans="2:22" ht="24" customHeight="1" x14ac:dyDescent="0.25">
      <c r="B19" s="147"/>
      <c r="C19" s="146"/>
      <c r="D19" s="145"/>
      <c r="E19" s="151"/>
      <c r="F19" s="107"/>
      <c r="G19" s="107"/>
      <c r="H19" s="107"/>
      <c r="I19" s="106"/>
      <c r="J19" s="106"/>
      <c r="K19" s="106"/>
      <c r="L19" s="105"/>
      <c r="M19" s="105"/>
      <c r="N19" s="104"/>
      <c r="O19" s="90"/>
      <c r="P19" s="90"/>
      <c r="Q19" s="90"/>
      <c r="R19" s="89">
        <f>SUM(F19:Q19)/R18</f>
        <v>0</v>
      </c>
      <c r="S19" s="254"/>
      <c r="T19" s="254"/>
      <c r="U19" s="254"/>
      <c r="V19" s="254"/>
    </row>
    <row r="20" spans="2:22" ht="39.6" x14ac:dyDescent="0.25">
      <c r="B20" s="147" t="s">
        <v>117</v>
      </c>
      <c r="C20" s="146" t="s">
        <v>116</v>
      </c>
      <c r="D20" s="145" t="s">
        <v>118</v>
      </c>
      <c r="E20" s="151" t="s">
        <v>38</v>
      </c>
      <c r="F20" s="149">
        <v>0</v>
      </c>
      <c r="G20" s="149">
        <v>0</v>
      </c>
      <c r="H20" s="149">
        <v>80</v>
      </c>
      <c r="I20" s="149">
        <v>80</v>
      </c>
      <c r="J20" s="149">
        <v>80</v>
      </c>
      <c r="K20" s="149">
        <v>160</v>
      </c>
      <c r="L20" s="149">
        <v>240</v>
      </c>
      <c r="M20" s="149">
        <v>160</v>
      </c>
      <c r="N20" s="150">
        <v>160</v>
      </c>
      <c r="O20" s="149">
        <v>0</v>
      </c>
      <c r="P20" s="149">
        <v>0</v>
      </c>
      <c r="Q20" s="148">
        <v>0</v>
      </c>
      <c r="R20" s="153">
        <f>SUM(F20:Q20)</f>
        <v>960</v>
      </c>
      <c r="S20" s="253">
        <f>SUM(F21:H21)/SUM(F20:H20)</f>
        <v>0</v>
      </c>
      <c r="T20" s="253">
        <f>SUM(I21:K21)/SUM(I20:K20)</f>
        <v>0.97499999999999998</v>
      </c>
      <c r="U20" s="253">
        <f>SUM(L21:N21)/SUM(L20:N20)</f>
        <v>2.9892857142857143</v>
      </c>
      <c r="V20" s="253" t="s">
        <v>37</v>
      </c>
    </row>
    <row r="21" spans="2:22" ht="17.25" customHeight="1" x14ac:dyDescent="0.25">
      <c r="B21" s="147"/>
      <c r="C21" s="146"/>
      <c r="D21" s="145"/>
      <c r="E21" s="144" t="s">
        <v>39</v>
      </c>
      <c r="F21" s="107">
        <v>0</v>
      </c>
      <c r="G21" s="107">
        <v>0</v>
      </c>
      <c r="H21" s="107">
        <v>0</v>
      </c>
      <c r="I21" s="106">
        <v>0</v>
      </c>
      <c r="J21" s="106">
        <v>120</v>
      </c>
      <c r="K21" s="106">
        <v>192</v>
      </c>
      <c r="L21" s="105">
        <v>720</v>
      </c>
      <c r="M21" s="105">
        <v>420</v>
      </c>
      <c r="N21" s="104">
        <v>534</v>
      </c>
      <c r="O21" s="90"/>
      <c r="P21" s="90"/>
      <c r="Q21" s="90"/>
      <c r="R21" s="152">
        <f>SUM(F21:Q21)/R20</f>
        <v>2.0687500000000001</v>
      </c>
      <c r="S21" s="254"/>
      <c r="T21" s="254"/>
      <c r="U21" s="254"/>
      <c r="V21" s="254"/>
    </row>
    <row r="22" spans="2:22" ht="24" customHeight="1" x14ac:dyDescent="0.25">
      <c r="B22" s="147" t="s">
        <v>117</v>
      </c>
      <c r="C22" s="146" t="s">
        <v>116</v>
      </c>
      <c r="D22" s="145" t="s">
        <v>115</v>
      </c>
      <c r="E22" s="151" t="s">
        <v>38</v>
      </c>
      <c r="F22" s="149"/>
      <c r="G22" s="149"/>
      <c r="H22" s="149">
        <v>20</v>
      </c>
      <c r="I22" s="149">
        <v>20</v>
      </c>
      <c r="J22" s="149">
        <v>20</v>
      </c>
      <c r="K22" s="149">
        <v>40</v>
      </c>
      <c r="L22" s="149">
        <v>60</v>
      </c>
      <c r="M22" s="149">
        <v>40</v>
      </c>
      <c r="N22" s="150">
        <v>40</v>
      </c>
      <c r="O22" s="149"/>
      <c r="P22" s="149"/>
      <c r="Q22" s="148"/>
      <c r="R22" s="111">
        <f>SUM(F22:Q22)</f>
        <v>240</v>
      </c>
      <c r="S22" s="251" t="s">
        <v>37</v>
      </c>
      <c r="T22" s="251">
        <f>SUM(I23:K23)/SUM(I22:K22)</f>
        <v>0.48749999999999999</v>
      </c>
      <c r="U22" s="251">
        <f>SUM(L23:N23)/SUM(L22:N22)</f>
        <v>1.7785714285714285</v>
      </c>
      <c r="V22" s="251" t="s">
        <v>37</v>
      </c>
    </row>
    <row r="23" spans="2:22" ht="24" customHeight="1" x14ac:dyDescent="0.25">
      <c r="B23" s="147"/>
      <c r="C23" s="146"/>
      <c r="D23" s="145"/>
      <c r="E23" s="144" t="s">
        <v>39</v>
      </c>
      <c r="F23" s="107">
        <v>0</v>
      </c>
      <c r="G23" s="107">
        <v>0</v>
      </c>
      <c r="H23" s="107">
        <v>0</v>
      </c>
      <c r="I23" s="106">
        <v>0</v>
      </c>
      <c r="J23" s="106">
        <v>15</v>
      </c>
      <c r="K23" s="106">
        <v>24</v>
      </c>
      <c r="L23" s="105">
        <v>90</v>
      </c>
      <c r="M23" s="105">
        <v>70</v>
      </c>
      <c r="N23" s="104">
        <v>89</v>
      </c>
      <c r="O23" s="90"/>
      <c r="P23" s="90"/>
      <c r="Q23" s="90"/>
      <c r="R23" s="89">
        <f>SUM(F23:Q23)/R22</f>
        <v>1.2</v>
      </c>
      <c r="S23" s="248"/>
      <c r="T23" s="248"/>
      <c r="U23" s="248"/>
      <c r="V23" s="248"/>
    </row>
    <row r="24" spans="2:22" ht="52.8" x14ac:dyDescent="0.25">
      <c r="B24" s="138" t="s">
        <v>114</v>
      </c>
      <c r="C24" s="102" t="s">
        <v>17</v>
      </c>
      <c r="D24" s="143"/>
      <c r="E24" s="143"/>
      <c r="F24" s="141"/>
      <c r="G24" s="141"/>
      <c r="H24" s="141"/>
      <c r="I24" s="141"/>
      <c r="J24" s="141"/>
      <c r="K24" s="141"/>
      <c r="L24" s="141"/>
      <c r="M24" s="141"/>
      <c r="N24" s="142"/>
      <c r="O24" s="141"/>
      <c r="P24" s="141"/>
      <c r="Q24" s="135"/>
      <c r="R24" s="135"/>
      <c r="S24" s="134"/>
      <c r="T24" s="134"/>
      <c r="U24" s="134"/>
      <c r="V24" s="134"/>
    </row>
    <row r="25" spans="2:22" ht="23.25" customHeight="1" x14ac:dyDescent="0.25">
      <c r="B25" s="140" t="s">
        <v>113</v>
      </c>
      <c r="C25" s="140" t="s">
        <v>112</v>
      </c>
      <c r="D25" s="139" t="s">
        <v>111</v>
      </c>
      <c r="E25" s="109" t="s">
        <v>38</v>
      </c>
      <c r="F25" s="112"/>
      <c r="G25" s="112"/>
      <c r="H25" s="112"/>
      <c r="I25" s="112"/>
      <c r="J25" s="112"/>
      <c r="K25" s="112">
        <v>26</v>
      </c>
      <c r="L25" s="112"/>
      <c r="M25" s="112"/>
      <c r="N25" s="113"/>
      <c r="O25" s="112"/>
      <c r="P25" s="112"/>
      <c r="Q25" s="112"/>
      <c r="R25" s="111">
        <f>SUM(F25:Q25)</f>
        <v>26</v>
      </c>
      <c r="S25" s="248" t="s">
        <v>37</v>
      </c>
      <c r="T25" s="248">
        <f>SUM(I26:K26)/SUM(I25:K25)</f>
        <v>0</v>
      </c>
      <c r="U25" s="248" t="s">
        <v>37</v>
      </c>
      <c r="V25" s="248" t="s">
        <v>37</v>
      </c>
    </row>
    <row r="26" spans="2:22" ht="23.25" customHeight="1" x14ac:dyDescent="0.25">
      <c r="B26" s="140"/>
      <c r="C26" s="140"/>
      <c r="D26" s="139"/>
      <c r="E26" s="92" t="s">
        <v>39</v>
      </c>
      <c r="F26" s="107"/>
      <c r="G26" s="107"/>
      <c r="H26" s="107"/>
      <c r="I26" s="106"/>
      <c r="J26" s="106"/>
      <c r="K26" s="106"/>
      <c r="L26" s="105"/>
      <c r="M26" s="105"/>
      <c r="N26" s="104"/>
      <c r="O26" s="90"/>
      <c r="P26" s="90"/>
      <c r="Q26" s="90"/>
      <c r="R26" s="89">
        <f>SUM(F26:Q26)/R25</f>
        <v>0</v>
      </c>
      <c r="S26" s="248"/>
      <c r="T26" s="248"/>
      <c r="U26" s="248"/>
      <c r="V26" s="248"/>
    </row>
    <row r="27" spans="2:22" ht="23.25" customHeight="1" x14ac:dyDescent="0.25">
      <c r="B27" s="140" t="s">
        <v>110</v>
      </c>
      <c r="C27" s="140" t="s">
        <v>109</v>
      </c>
      <c r="D27" s="139" t="s">
        <v>108</v>
      </c>
      <c r="E27" s="109" t="s">
        <v>38</v>
      </c>
      <c r="F27" s="112"/>
      <c r="G27" s="112"/>
      <c r="H27" s="112"/>
      <c r="I27" s="112"/>
      <c r="J27" s="112"/>
      <c r="K27" s="112"/>
      <c r="L27" s="112"/>
      <c r="M27" s="112"/>
      <c r="N27" s="113"/>
      <c r="O27" s="112"/>
      <c r="P27" s="112"/>
      <c r="Q27" s="112">
        <v>26</v>
      </c>
      <c r="R27" s="111">
        <f>SUM(F27:Q27)</f>
        <v>26</v>
      </c>
      <c r="S27" s="248" t="s">
        <v>37</v>
      </c>
      <c r="T27" s="248" t="s">
        <v>37</v>
      </c>
      <c r="U27" s="248" t="s">
        <v>37</v>
      </c>
      <c r="V27" s="248">
        <f>SUM(O28:Q28)/SUM(O27:Q27)</f>
        <v>0</v>
      </c>
    </row>
    <row r="28" spans="2:22" ht="23.25" customHeight="1" x14ac:dyDescent="0.25">
      <c r="B28" s="140"/>
      <c r="C28" s="140"/>
      <c r="D28" s="139"/>
      <c r="E28" s="92" t="s">
        <v>39</v>
      </c>
      <c r="F28" s="107"/>
      <c r="G28" s="107"/>
      <c r="H28" s="107"/>
      <c r="I28" s="106"/>
      <c r="J28" s="106"/>
      <c r="K28" s="106"/>
      <c r="L28" s="105">
        <v>16</v>
      </c>
      <c r="M28" s="105">
        <v>5</v>
      </c>
      <c r="N28" s="104">
        <v>4</v>
      </c>
      <c r="O28" s="90"/>
      <c r="P28" s="90"/>
      <c r="Q28" s="90"/>
      <c r="R28" s="89">
        <f>SUM(F28:Q28)/R27</f>
        <v>0.96153846153846156</v>
      </c>
      <c r="S28" s="248"/>
      <c r="T28" s="248"/>
      <c r="U28" s="248"/>
      <c r="V28" s="248"/>
    </row>
    <row r="29" spans="2:22" ht="23.25" customHeight="1" x14ac:dyDescent="0.25">
      <c r="B29" s="138" t="s">
        <v>107</v>
      </c>
      <c r="C29" s="102" t="s">
        <v>106</v>
      </c>
      <c r="D29" s="137"/>
      <c r="E29" s="137"/>
      <c r="F29" s="135"/>
      <c r="G29" s="135"/>
      <c r="H29" s="135"/>
      <c r="I29" s="135"/>
      <c r="J29" s="135"/>
      <c r="K29" s="135"/>
      <c r="L29" s="135"/>
      <c r="M29" s="135"/>
      <c r="N29" s="136"/>
      <c r="O29" s="135"/>
      <c r="P29" s="135"/>
      <c r="Q29" s="135"/>
      <c r="R29" s="135"/>
      <c r="S29" s="134"/>
      <c r="T29" s="134"/>
      <c r="U29" s="134"/>
      <c r="V29" s="134"/>
    </row>
    <row r="30" spans="2:22" ht="23.25" customHeight="1" x14ac:dyDescent="0.25">
      <c r="B30" s="101" t="s">
        <v>105</v>
      </c>
      <c r="C30" s="99" t="s">
        <v>104</v>
      </c>
      <c r="D30" s="133" t="s">
        <v>103</v>
      </c>
      <c r="E30" s="99" t="s">
        <v>38</v>
      </c>
      <c r="F30" s="112">
        <v>6</v>
      </c>
      <c r="G30" s="112">
        <v>13</v>
      </c>
      <c r="H30" s="112">
        <v>2</v>
      </c>
      <c r="I30" s="112">
        <v>21</v>
      </c>
      <c r="J30" s="112">
        <v>4</v>
      </c>
      <c r="K30" s="112">
        <v>18</v>
      </c>
      <c r="L30" s="112">
        <v>13</v>
      </c>
      <c r="M30" s="112">
        <v>20</v>
      </c>
      <c r="N30" s="113">
        <v>34</v>
      </c>
      <c r="O30" s="112"/>
      <c r="P30" s="112"/>
      <c r="Q30" s="112"/>
      <c r="R30" s="111">
        <f>SUM(F30:Q30)</f>
        <v>131</v>
      </c>
      <c r="S30" s="249">
        <f>SUM(F31:H31)/SUM(F30:H30)</f>
        <v>1</v>
      </c>
      <c r="T30" s="249">
        <f>SUM(I31:K31)/SUM(I30:K30)</f>
        <v>1</v>
      </c>
      <c r="U30" s="249">
        <f>SUM(L31:N31)/SUM(L30:N30)</f>
        <v>0.73134328358208955</v>
      </c>
      <c r="V30" s="249" t="e">
        <f>SUM(O31:Q31)/SUM(O30:Q30)</f>
        <v>#DIV/0!</v>
      </c>
    </row>
    <row r="31" spans="2:22" ht="23.25" customHeight="1" x14ac:dyDescent="0.25">
      <c r="B31" s="110"/>
      <c r="C31" s="109"/>
      <c r="D31" s="108" t="s">
        <v>102</v>
      </c>
      <c r="E31" s="92" t="s">
        <v>39</v>
      </c>
      <c r="F31" s="107">
        <v>4</v>
      </c>
      <c r="G31" s="107">
        <v>10</v>
      </c>
      <c r="H31" s="107">
        <v>7</v>
      </c>
      <c r="I31" s="106">
        <v>16</v>
      </c>
      <c r="J31" s="106">
        <v>8</v>
      </c>
      <c r="K31" s="106">
        <v>19</v>
      </c>
      <c r="L31" s="105">
        <v>12</v>
      </c>
      <c r="M31" s="105">
        <v>19</v>
      </c>
      <c r="N31" s="104">
        <v>18</v>
      </c>
      <c r="O31" s="90"/>
      <c r="P31" s="90"/>
      <c r="Q31" s="90"/>
      <c r="R31" s="89">
        <f>SUM(F31:Q31)/R30</f>
        <v>0.86259541984732824</v>
      </c>
      <c r="S31" s="250"/>
      <c r="T31" s="250"/>
      <c r="U31" s="250"/>
      <c r="V31" s="250"/>
    </row>
    <row r="32" spans="2:22" ht="39.6" x14ac:dyDescent="0.25">
      <c r="B32" s="110"/>
      <c r="C32" s="99" t="s">
        <v>101</v>
      </c>
      <c r="D32" s="99" t="s">
        <v>100</v>
      </c>
      <c r="E32" s="99" t="s">
        <v>38</v>
      </c>
      <c r="F32" s="123">
        <v>0.8</v>
      </c>
      <c r="G32" s="123">
        <v>0.8</v>
      </c>
      <c r="H32" s="123">
        <v>0.8</v>
      </c>
      <c r="I32" s="123">
        <v>0.8</v>
      </c>
      <c r="J32" s="123">
        <v>0.8</v>
      </c>
      <c r="K32" s="123">
        <v>0.8</v>
      </c>
      <c r="L32" s="123">
        <v>0.8</v>
      </c>
      <c r="M32" s="123">
        <v>0.8</v>
      </c>
      <c r="N32" s="132">
        <v>0.8</v>
      </c>
      <c r="O32" s="123">
        <v>0.8</v>
      </c>
      <c r="P32" s="123">
        <v>0.8</v>
      </c>
      <c r="Q32" s="123">
        <v>0.8</v>
      </c>
      <c r="R32" s="123">
        <v>0.8</v>
      </c>
      <c r="S32" s="250"/>
      <c r="T32" s="250"/>
      <c r="U32" s="250"/>
      <c r="V32" s="250"/>
    </row>
    <row r="33" spans="2:22" ht="23.25" customHeight="1" x14ac:dyDescent="0.25">
      <c r="B33" s="110"/>
      <c r="C33" s="109"/>
      <c r="D33" s="108"/>
      <c r="E33" s="122" t="s">
        <v>39</v>
      </c>
      <c r="F33" s="131">
        <f t="shared" ref="F33:Q33" si="0">(F31/F30)</f>
        <v>0.66666666666666663</v>
      </c>
      <c r="G33" s="131">
        <f t="shared" si="0"/>
        <v>0.76923076923076927</v>
      </c>
      <c r="H33" s="131">
        <f t="shared" si="0"/>
        <v>3.5</v>
      </c>
      <c r="I33" s="130">
        <f t="shared" si="0"/>
        <v>0.76190476190476186</v>
      </c>
      <c r="J33" s="130">
        <f t="shared" si="0"/>
        <v>2</v>
      </c>
      <c r="K33" s="130">
        <f t="shared" si="0"/>
        <v>1.0555555555555556</v>
      </c>
      <c r="L33" s="129">
        <f t="shared" si="0"/>
        <v>0.92307692307692313</v>
      </c>
      <c r="M33" s="129">
        <f t="shared" si="0"/>
        <v>0.95</v>
      </c>
      <c r="N33" s="128">
        <f t="shared" si="0"/>
        <v>0.52941176470588236</v>
      </c>
      <c r="O33" s="127" t="e">
        <f t="shared" si="0"/>
        <v>#DIV/0!</v>
      </c>
      <c r="P33" s="127" t="e">
        <f t="shared" si="0"/>
        <v>#DIV/0!</v>
      </c>
      <c r="Q33" s="127" t="e">
        <f t="shared" si="0"/>
        <v>#DIV/0!</v>
      </c>
      <c r="R33" s="116">
        <f>(SUM(F31:Q31)/R30)</f>
        <v>0.86259541984732824</v>
      </c>
      <c r="S33" s="251"/>
      <c r="T33" s="251"/>
      <c r="U33" s="251"/>
      <c r="V33" s="251"/>
    </row>
    <row r="34" spans="2:22" ht="23.25" customHeight="1" x14ac:dyDescent="0.25">
      <c r="B34" s="110" t="s">
        <v>99</v>
      </c>
      <c r="C34" s="109" t="s">
        <v>97</v>
      </c>
      <c r="D34" s="126" t="s">
        <v>98</v>
      </c>
      <c r="E34" s="109" t="s">
        <v>38</v>
      </c>
      <c r="F34" s="115">
        <v>20</v>
      </c>
      <c r="G34" s="115">
        <v>20</v>
      </c>
      <c r="H34" s="115">
        <v>20</v>
      </c>
      <c r="I34" s="115">
        <v>20</v>
      </c>
      <c r="J34" s="115">
        <v>20</v>
      </c>
      <c r="K34" s="115">
        <v>20</v>
      </c>
      <c r="L34" s="115">
        <v>20</v>
      </c>
      <c r="M34" s="115">
        <v>20</v>
      </c>
      <c r="N34" s="114">
        <v>20</v>
      </c>
      <c r="O34" s="115">
        <v>20</v>
      </c>
      <c r="P34" s="115">
        <v>20</v>
      </c>
      <c r="Q34" s="115">
        <v>20</v>
      </c>
      <c r="R34" s="111">
        <f>SUM(F34:Q34)</f>
        <v>240</v>
      </c>
      <c r="S34" s="249">
        <f>SUM(F35:H35)/SUM(F34:H34)</f>
        <v>0.66666666666666663</v>
      </c>
      <c r="T34" s="249">
        <f>SUM(I35:K35)/SUM(I34:K34)</f>
        <v>1</v>
      </c>
      <c r="U34" s="249">
        <f>SUM(L35:N35)/SUM(L34:N34)</f>
        <v>1.0166666666666666</v>
      </c>
      <c r="V34" s="249">
        <f>SUM(O35:Q35)/SUM(O34:Q34)</f>
        <v>0</v>
      </c>
    </row>
    <row r="35" spans="2:22" ht="23.25" customHeight="1" x14ac:dyDescent="0.25">
      <c r="B35" s="110"/>
      <c r="C35" s="109"/>
      <c r="D35" s="108"/>
      <c r="E35" s="92" t="s">
        <v>39</v>
      </c>
      <c r="F35" s="107">
        <v>20</v>
      </c>
      <c r="G35" s="107">
        <v>20</v>
      </c>
      <c r="H35" s="107">
        <v>0</v>
      </c>
      <c r="I35" s="106">
        <v>20</v>
      </c>
      <c r="J35" s="106">
        <v>20</v>
      </c>
      <c r="K35" s="106">
        <v>20</v>
      </c>
      <c r="L35" s="105">
        <v>21</v>
      </c>
      <c r="M35" s="105">
        <v>20</v>
      </c>
      <c r="N35" s="104">
        <v>20</v>
      </c>
      <c r="O35" s="90"/>
      <c r="P35" s="90"/>
      <c r="Q35" s="90"/>
      <c r="R35" s="89">
        <f>SUM(F35:Q35)/R34</f>
        <v>0.67083333333333328</v>
      </c>
      <c r="S35" s="250"/>
      <c r="T35" s="250"/>
      <c r="U35" s="250"/>
      <c r="V35" s="250"/>
    </row>
    <row r="36" spans="2:22" ht="23.25" customHeight="1" x14ac:dyDescent="0.25">
      <c r="B36" s="110"/>
      <c r="C36" s="109" t="s">
        <v>97</v>
      </c>
      <c r="D36" s="108"/>
      <c r="E36" s="122"/>
      <c r="F36" s="124">
        <v>0.8</v>
      </c>
      <c r="G36" s="124">
        <v>0.8</v>
      </c>
      <c r="H36" s="124">
        <v>0.8</v>
      </c>
      <c r="I36" s="124">
        <v>0.8</v>
      </c>
      <c r="J36" s="124">
        <v>0.8</v>
      </c>
      <c r="K36" s="124">
        <v>0.8</v>
      </c>
      <c r="L36" s="124">
        <v>0.8</v>
      </c>
      <c r="M36" s="124">
        <v>0.8</v>
      </c>
      <c r="N36" s="125">
        <v>0.8</v>
      </c>
      <c r="O36" s="124">
        <v>0.8</v>
      </c>
      <c r="P36" s="124">
        <v>0.8</v>
      </c>
      <c r="Q36" s="124">
        <v>0.8</v>
      </c>
      <c r="R36" s="123">
        <v>0.8</v>
      </c>
      <c r="S36" s="250"/>
      <c r="T36" s="250"/>
      <c r="U36" s="250"/>
      <c r="V36" s="250"/>
    </row>
    <row r="37" spans="2:22" ht="23.25" customHeight="1" x14ac:dyDescent="0.25">
      <c r="B37" s="110"/>
      <c r="C37" s="109"/>
      <c r="D37" s="108"/>
      <c r="E37" s="122"/>
      <c r="F37" s="121">
        <f t="shared" ref="F37:Q37" si="1">(F35/F34)</f>
        <v>1</v>
      </c>
      <c r="G37" s="121">
        <f t="shared" si="1"/>
        <v>1</v>
      </c>
      <c r="H37" s="121">
        <f t="shared" si="1"/>
        <v>0</v>
      </c>
      <c r="I37" s="120">
        <f t="shared" si="1"/>
        <v>1</v>
      </c>
      <c r="J37" s="120">
        <f t="shared" si="1"/>
        <v>1</v>
      </c>
      <c r="K37" s="120">
        <f t="shared" si="1"/>
        <v>1</v>
      </c>
      <c r="L37" s="119">
        <f t="shared" si="1"/>
        <v>1.05</v>
      </c>
      <c r="M37" s="119">
        <f t="shared" si="1"/>
        <v>1</v>
      </c>
      <c r="N37" s="118">
        <f t="shared" si="1"/>
        <v>1</v>
      </c>
      <c r="O37" s="117">
        <f t="shared" si="1"/>
        <v>0</v>
      </c>
      <c r="P37" s="117">
        <f t="shared" si="1"/>
        <v>0</v>
      </c>
      <c r="Q37" s="117">
        <f t="shared" si="1"/>
        <v>0</v>
      </c>
      <c r="R37" s="116">
        <f>(SUM(F35:Q35)/R34)</f>
        <v>0.67083333333333328</v>
      </c>
      <c r="S37" s="251"/>
      <c r="T37" s="251"/>
      <c r="U37" s="251"/>
      <c r="V37" s="251"/>
    </row>
    <row r="38" spans="2:22" ht="27.75" customHeight="1" x14ac:dyDescent="0.25">
      <c r="B38" s="110" t="s">
        <v>96</v>
      </c>
      <c r="C38" s="109" t="s">
        <v>95</v>
      </c>
      <c r="D38" s="108" t="s">
        <v>94</v>
      </c>
      <c r="E38" s="109" t="s">
        <v>38</v>
      </c>
      <c r="F38" s="115"/>
      <c r="G38" s="115"/>
      <c r="H38" s="115"/>
      <c r="I38" s="115"/>
      <c r="J38" s="115"/>
      <c r="K38" s="115"/>
      <c r="L38" s="115"/>
      <c r="M38" s="115"/>
      <c r="N38" s="114">
        <v>1</v>
      </c>
      <c r="O38" s="112"/>
      <c r="P38" s="112"/>
      <c r="Q38" s="112"/>
      <c r="R38" s="111">
        <f>SUM(F38:Q38)</f>
        <v>1</v>
      </c>
      <c r="S38" s="248" t="s">
        <v>37</v>
      </c>
      <c r="T38" s="248" t="s">
        <v>37</v>
      </c>
      <c r="U38" s="248">
        <f>SUM(L39:N39)/SUM(L38:N38)</f>
        <v>1</v>
      </c>
      <c r="V38" s="248" t="s">
        <v>37</v>
      </c>
    </row>
    <row r="39" spans="2:22" ht="23.25" customHeight="1" x14ac:dyDescent="0.25">
      <c r="B39" s="110"/>
      <c r="C39" s="109"/>
      <c r="D39" s="108"/>
      <c r="E39" s="92" t="s">
        <v>39</v>
      </c>
      <c r="F39" s="107"/>
      <c r="G39" s="107"/>
      <c r="H39" s="107"/>
      <c r="I39" s="106"/>
      <c r="J39" s="106"/>
      <c r="K39" s="106"/>
      <c r="L39" s="105"/>
      <c r="M39" s="105"/>
      <c r="N39" s="104">
        <v>1</v>
      </c>
      <c r="O39" s="90"/>
      <c r="P39" s="90"/>
      <c r="Q39" s="90"/>
      <c r="R39" s="89">
        <f>SUM(F39:Q39)/R38</f>
        <v>1</v>
      </c>
      <c r="S39" s="248"/>
      <c r="T39" s="248"/>
      <c r="U39" s="248"/>
      <c r="V39" s="248"/>
    </row>
    <row r="40" spans="2:22" ht="23.25" customHeight="1" x14ac:dyDescent="0.25">
      <c r="B40" s="110" t="s">
        <v>93</v>
      </c>
      <c r="C40" s="109" t="s">
        <v>92</v>
      </c>
      <c r="D40" s="108" t="s">
        <v>91</v>
      </c>
      <c r="E40" s="109" t="s">
        <v>38</v>
      </c>
      <c r="F40" s="112">
        <v>4</v>
      </c>
      <c r="G40" s="112">
        <v>4</v>
      </c>
      <c r="H40" s="112">
        <v>3</v>
      </c>
      <c r="I40" s="112">
        <v>5</v>
      </c>
      <c r="J40" s="112">
        <v>4</v>
      </c>
      <c r="K40" s="112">
        <v>4</v>
      </c>
      <c r="L40" s="112">
        <v>5</v>
      </c>
      <c r="M40" s="112">
        <v>3</v>
      </c>
      <c r="N40" s="113">
        <v>5</v>
      </c>
      <c r="O40" s="112">
        <v>4</v>
      </c>
      <c r="P40" s="112">
        <v>4</v>
      </c>
      <c r="Q40" s="112">
        <v>4</v>
      </c>
      <c r="R40" s="111">
        <f>SUM(F40:Q40)</f>
        <v>49</v>
      </c>
      <c r="S40" s="248">
        <f>SUM(F41:H41)/SUM(F40:H40)</f>
        <v>1</v>
      </c>
      <c r="T40" s="248">
        <f>SUM(I41:K41)/SUM(I40:K40)</f>
        <v>1.0769230769230769</v>
      </c>
      <c r="U40" s="248">
        <f>SUM(L41:N41)/SUM(L40:N40)</f>
        <v>1</v>
      </c>
      <c r="V40" s="248">
        <f>SUM(O41:Q41)/SUM(O40:Q40)</f>
        <v>0</v>
      </c>
    </row>
    <row r="41" spans="2:22" ht="23.25" customHeight="1" x14ac:dyDescent="0.25">
      <c r="B41" s="110"/>
      <c r="C41" s="109"/>
      <c r="D41" s="108"/>
      <c r="E41" s="92" t="s">
        <v>39</v>
      </c>
      <c r="F41" s="107">
        <v>4</v>
      </c>
      <c r="G41" s="107">
        <v>4</v>
      </c>
      <c r="H41" s="107">
        <v>3</v>
      </c>
      <c r="I41" s="106">
        <v>5</v>
      </c>
      <c r="J41" s="106">
        <v>4</v>
      </c>
      <c r="K41" s="106">
        <v>5</v>
      </c>
      <c r="L41" s="105">
        <v>5</v>
      </c>
      <c r="M41" s="105">
        <v>3</v>
      </c>
      <c r="N41" s="104">
        <v>5</v>
      </c>
      <c r="O41" s="90"/>
      <c r="P41" s="90"/>
      <c r="Q41" s="90"/>
      <c r="R41" s="89">
        <f>SUM(F41:Q41)/R40</f>
        <v>0.77551020408163263</v>
      </c>
      <c r="S41" s="248"/>
      <c r="T41" s="248"/>
      <c r="U41" s="248"/>
      <c r="V41" s="248"/>
    </row>
    <row r="42" spans="2:22" ht="23.25" customHeight="1" x14ac:dyDescent="0.25">
      <c r="B42" s="102" t="s">
        <v>89</v>
      </c>
      <c r="C42" s="102" t="s">
        <v>90</v>
      </c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3"/>
      <c r="O42" s="102"/>
      <c r="P42" s="102"/>
      <c r="Q42" s="102"/>
      <c r="R42" s="102"/>
      <c r="S42" s="102"/>
      <c r="T42" s="102"/>
      <c r="U42" s="102"/>
      <c r="V42" s="102"/>
    </row>
    <row r="43" spans="2:22" ht="23.25" customHeight="1" x14ac:dyDescent="0.25">
      <c r="B43" s="101" t="s">
        <v>89</v>
      </c>
      <c r="C43" s="99" t="s">
        <v>88</v>
      </c>
      <c r="D43" s="100" t="s">
        <v>87</v>
      </c>
      <c r="E43" s="99" t="s">
        <v>38</v>
      </c>
      <c r="F43" s="97">
        <v>80000</v>
      </c>
      <c r="G43" s="97">
        <v>84000</v>
      </c>
      <c r="H43" s="97">
        <v>64000</v>
      </c>
      <c r="I43" s="97">
        <v>84000</v>
      </c>
      <c r="J43" s="97">
        <v>84000</v>
      </c>
      <c r="K43" s="97">
        <v>84000</v>
      </c>
      <c r="L43" s="97">
        <v>84000</v>
      </c>
      <c r="M43" s="97">
        <v>72000</v>
      </c>
      <c r="N43" s="98">
        <v>84000</v>
      </c>
      <c r="O43" s="97">
        <v>84000</v>
      </c>
      <c r="P43" s="97">
        <v>84000</v>
      </c>
      <c r="Q43" s="97">
        <v>52000</v>
      </c>
      <c r="R43" s="96">
        <f>SUM(F43:Q43)</f>
        <v>940000</v>
      </c>
      <c r="S43" s="248">
        <f>SUM(F44:H44)/SUM(F43:H43)</f>
        <v>0.5361535087719298</v>
      </c>
      <c r="T43" s="248">
        <f>SUM(I44:K44)/SUM(I43:K43)</f>
        <v>0.66535317460317456</v>
      </c>
      <c r="U43" s="248">
        <f>SUM(L44:N44)/SUM(L43:N43)</f>
        <v>0.61988333333333334</v>
      </c>
      <c r="V43" s="248">
        <f>SUM(O44:Q44)/SUM(O43:Q43)</f>
        <v>0</v>
      </c>
    </row>
    <row r="44" spans="2:22" ht="23.25" customHeight="1" x14ac:dyDescent="0.25">
      <c r="B44" s="95"/>
      <c r="C44" s="94"/>
      <c r="D44" s="93"/>
      <c r="E44" s="92" t="s">
        <v>39</v>
      </c>
      <c r="F44" s="91">
        <v>11486</v>
      </c>
      <c r="G44" s="91">
        <v>64185</v>
      </c>
      <c r="H44" s="91">
        <v>46572</v>
      </c>
      <c r="I44" s="91">
        <v>21212</v>
      </c>
      <c r="J44" s="91">
        <v>61607</v>
      </c>
      <c r="K44" s="91">
        <v>84850</v>
      </c>
      <c r="L44" s="91">
        <v>69607</v>
      </c>
      <c r="M44" s="91">
        <v>59466</v>
      </c>
      <c r="N44" s="91">
        <v>19699</v>
      </c>
      <c r="O44" s="90"/>
      <c r="P44" s="90"/>
      <c r="Q44" s="90"/>
      <c r="R44" s="89">
        <f>SUM(F44:Q44)/R43</f>
        <v>0.46668510638297872</v>
      </c>
      <c r="S44" s="248"/>
      <c r="T44" s="248"/>
      <c r="U44" s="248"/>
      <c r="V44" s="248"/>
    </row>
    <row r="45" spans="2:22" ht="23.25" customHeight="1" x14ac:dyDescent="0.25">
      <c r="B45" s="88"/>
      <c r="C45" s="87"/>
      <c r="D45" s="87"/>
      <c r="E45" s="86"/>
      <c r="F45" s="84"/>
      <c r="G45" s="84"/>
      <c r="H45" s="84"/>
      <c r="I45" s="84"/>
      <c r="J45" s="84"/>
      <c r="K45" s="84"/>
      <c r="L45" s="84"/>
      <c r="M45" s="84"/>
      <c r="N45" s="85"/>
      <c r="O45" s="84"/>
      <c r="P45" s="84"/>
      <c r="Q45" s="84"/>
      <c r="R45" s="83"/>
      <c r="S45" s="82"/>
      <c r="T45" s="82"/>
      <c r="U45" s="82"/>
      <c r="V45" s="82"/>
    </row>
    <row r="46" spans="2:22" x14ac:dyDescent="0.25">
      <c r="C46" s="81" t="s">
        <v>86</v>
      </c>
      <c r="D46" s="78"/>
      <c r="E46" s="78"/>
      <c r="F46" s="77"/>
      <c r="G46" s="77"/>
      <c r="H46" s="77"/>
      <c r="I46" s="80"/>
      <c r="J46" s="80"/>
      <c r="K46" s="247">
        <v>42653</v>
      </c>
      <c r="L46" s="247"/>
      <c r="M46" s="247"/>
    </row>
    <row r="47" spans="2:22" x14ac:dyDescent="0.25">
      <c r="C47" s="78" t="s">
        <v>85</v>
      </c>
      <c r="D47" s="78"/>
      <c r="E47" s="78"/>
      <c r="F47" s="77"/>
      <c r="G47" s="77"/>
      <c r="H47" s="77"/>
      <c r="I47" s="79"/>
      <c r="J47" s="79"/>
      <c r="K47" s="79"/>
      <c r="L47" s="79" t="s">
        <v>44</v>
      </c>
      <c r="M47" s="79"/>
    </row>
    <row r="48" spans="2:22" x14ac:dyDescent="0.25">
      <c r="C48" s="77"/>
      <c r="D48" s="78"/>
      <c r="E48" s="78"/>
      <c r="F48" s="77"/>
      <c r="G48" s="77"/>
      <c r="H48" s="77"/>
      <c r="I48" s="77"/>
      <c r="J48" s="77"/>
      <c r="K48" s="77"/>
      <c r="L48" s="77"/>
      <c r="M48" s="77"/>
    </row>
  </sheetData>
  <protectedRanges>
    <protectedRange sqref="C46 K46" name="Rango2"/>
    <protectedRange sqref="O34:Q35 O7:Q31 O38:Q42" name="Rango1"/>
  </protectedRanges>
  <mergeCells count="61">
    <mergeCell ref="S34:S37"/>
    <mergeCell ref="T34:T37"/>
    <mergeCell ref="U34:U37"/>
    <mergeCell ref="V34:V37"/>
    <mergeCell ref="S7:S8"/>
    <mergeCell ref="T7:T8"/>
    <mergeCell ref="U7:U8"/>
    <mergeCell ref="V7:V8"/>
    <mergeCell ref="S9:S10"/>
    <mergeCell ref="T9:T10"/>
    <mergeCell ref="T18:T19"/>
    <mergeCell ref="U18:U19"/>
    <mergeCell ref="V18:V19"/>
    <mergeCell ref="V9:V10"/>
    <mergeCell ref="V15:V16"/>
    <mergeCell ref="T13:T14"/>
    <mergeCell ref="U9:U10"/>
    <mergeCell ref="U13:U14"/>
    <mergeCell ref="V13:V14"/>
    <mergeCell ref="T20:T21"/>
    <mergeCell ref="S11:S12"/>
    <mergeCell ref="T11:T12"/>
    <mergeCell ref="U11:U12"/>
    <mergeCell ref="V11:V12"/>
    <mergeCell ref="S18:S19"/>
    <mergeCell ref="S15:S16"/>
    <mergeCell ref="T15:T16"/>
    <mergeCell ref="U15:U16"/>
    <mergeCell ref="S13:S14"/>
    <mergeCell ref="S20:S21"/>
    <mergeCell ref="U20:U21"/>
    <mergeCell ref="V20:V21"/>
    <mergeCell ref="U30:U33"/>
    <mergeCell ref="V27:V28"/>
    <mergeCell ref="S22:S23"/>
    <mergeCell ref="T22:T23"/>
    <mergeCell ref="T25:T26"/>
    <mergeCell ref="U25:U26"/>
    <mergeCell ref="S27:S28"/>
    <mergeCell ref="T27:T28"/>
    <mergeCell ref="S25:S26"/>
    <mergeCell ref="U27:U28"/>
    <mergeCell ref="U22:U23"/>
    <mergeCell ref="V22:V23"/>
    <mergeCell ref="V25:V26"/>
    <mergeCell ref="K46:M46"/>
    <mergeCell ref="S40:S41"/>
    <mergeCell ref="T40:T41"/>
    <mergeCell ref="U40:U41"/>
    <mergeCell ref="V30:V33"/>
    <mergeCell ref="V40:V41"/>
    <mergeCell ref="T43:T44"/>
    <mergeCell ref="U43:U44"/>
    <mergeCell ref="V43:V44"/>
    <mergeCell ref="S43:S44"/>
    <mergeCell ref="S38:S39"/>
    <mergeCell ref="T38:T39"/>
    <mergeCell ref="U38:U39"/>
    <mergeCell ref="V38:V39"/>
    <mergeCell ref="S30:S33"/>
    <mergeCell ref="T30:T33"/>
  </mergeCells>
  <conditionalFormatting sqref="S7:V30 S34:V34 S38:V44">
    <cfRule type="cellIs" dxfId="5" priority="1" stopIfTrue="1" operator="between">
      <formula>0.85</formula>
      <formula>1.1</formula>
    </cfRule>
    <cfRule type="cellIs" dxfId="4" priority="2" stopIfTrue="1" operator="between">
      <formula>0</formula>
      <formula>0.8499</formula>
    </cfRule>
  </conditionalFormatting>
  <pageMargins left="1.0629921259842521" right="0" top="0.15748031496062992" bottom="7.874015748031496E-2" header="0.51181102362204722" footer="0.51181102362204722"/>
  <pageSetup paperSize="9" scale="55" firstPageNumber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opLeftCell="A6" zoomScale="76" zoomScaleNormal="76" zoomScaleSheetLayoutView="64" workbookViewId="0">
      <selection activeCell="B15" sqref="B15"/>
    </sheetView>
  </sheetViews>
  <sheetFormatPr baseColWidth="10" defaultColWidth="11.44140625" defaultRowHeight="13.2" x14ac:dyDescent="0.25"/>
  <cols>
    <col min="1" max="1" width="10" style="39" customWidth="1"/>
    <col min="2" max="2" width="22.33203125" style="39" customWidth="1"/>
    <col min="3" max="3" width="17.44140625" style="40" customWidth="1"/>
    <col min="4" max="4" width="7.33203125" style="40" bestFit="1" customWidth="1"/>
    <col min="5" max="5" width="15.109375" style="39" customWidth="1"/>
    <col min="6" max="6" width="15.6640625" style="39" bestFit="1" customWidth="1"/>
    <col min="7" max="7" width="14.33203125" style="39" customWidth="1"/>
    <col min="8" max="8" width="14" style="39" customWidth="1"/>
    <col min="9" max="9" width="14.33203125" style="39" customWidth="1"/>
    <col min="10" max="11" width="14.33203125" style="39" bestFit="1" customWidth="1"/>
    <col min="12" max="12" width="14.33203125" style="39" customWidth="1"/>
    <col min="13" max="15" width="14" style="39" customWidth="1"/>
    <col min="16" max="16" width="15.6640625" style="39" customWidth="1"/>
    <col min="17" max="17" width="14.44140625" style="39" customWidth="1"/>
    <col min="18" max="18" width="7.6640625" style="39" customWidth="1"/>
    <col min="19" max="19" width="8.6640625" style="39" customWidth="1"/>
    <col min="20" max="20" width="8" style="39" customWidth="1"/>
    <col min="21" max="21" width="7.5546875" style="39" bestFit="1" customWidth="1"/>
    <col min="22" max="16384" width="11.44140625" style="39"/>
  </cols>
  <sheetData>
    <row r="1" spans="1:21" ht="15" customHeight="1" x14ac:dyDescent="0.25">
      <c r="N1" s="41"/>
      <c r="O1" s="41"/>
      <c r="P1" s="41"/>
      <c r="Q1" s="41"/>
    </row>
    <row r="2" spans="1:21" ht="15" customHeight="1" x14ac:dyDescent="0.25">
      <c r="B2" s="66"/>
      <c r="C2" s="227" t="s">
        <v>84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8"/>
      <c r="O2" s="228"/>
      <c r="P2" s="228"/>
      <c r="Q2" s="228"/>
    </row>
    <row r="3" spans="1:21" ht="15" customHeight="1" x14ac:dyDescent="0.25">
      <c r="C3" s="227" t="s">
        <v>32</v>
      </c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8"/>
      <c r="O3" s="228"/>
      <c r="P3" s="228"/>
      <c r="Q3" s="228"/>
    </row>
    <row r="4" spans="1:21" ht="15" customHeight="1" x14ac:dyDescent="0.25">
      <c r="C4" s="227" t="s">
        <v>33</v>
      </c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8"/>
      <c r="O4" s="228"/>
      <c r="P4" s="228"/>
      <c r="Q4" s="228"/>
    </row>
    <row r="5" spans="1:21" ht="15" customHeight="1" x14ac:dyDescent="0.25">
      <c r="A5" s="72"/>
      <c r="B5" s="6"/>
      <c r="C5" s="227" t="s">
        <v>45</v>
      </c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71"/>
      <c r="O5" s="71"/>
      <c r="P5" s="71"/>
      <c r="Q5" s="71"/>
    </row>
    <row r="6" spans="1:21" s="67" customFormat="1" x14ac:dyDescent="0.25">
      <c r="B6" s="70"/>
      <c r="C6" s="69"/>
      <c r="D6" s="69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</row>
    <row r="7" spans="1:21" ht="39" customHeight="1" x14ac:dyDescent="0.25">
      <c r="A7" s="261" t="s">
        <v>83</v>
      </c>
      <c r="B7" s="261" t="s">
        <v>82</v>
      </c>
      <c r="C7" s="261" t="s">
        <v>19</v>
      </c>
      <c r="D7" s="266"/>
      <c r="E7" s="263" t="s">
        <v>81</v>
      </c>
      <c r="F7" s="264"/>
      <c r="G7" s="264"/>
      <c r="H7" s="264"/>
      <c r="I7" s="264"/>
      <c r="J7" s="264"/>
      <c r="K7" s="264"/>
      <c r="L7" s="264"/>
      <c r="M7" s="264"/>
      <c r="N7" s="264"/>
      <c r="O7" s="264"/>
      <c r="P7" s="264"/>
      <c r="Q7" s="265"/>
      <c r="R7" s="66"/>
      <c r="S7" s="66"/>
      <c r="T7" s="66"/>
      <c r="U7" s="66"/>
    </row>
    <row r="8" spans="1:21" ht="39" customHeight="1" x14ac:dyDescent="0.25">
      <c r="A8" s="262"/>
      <c r="B8" s="262"/>
      <c r="C8" s="262"/>
      <c r="D8" s="267"/>
      <c r="E8" s="15" t="s">
        <v>80</v>
      </c>
      <c r="F8" s="15" t="s">
        <v>79</v>
      </c>
      <c r="G8" s="15" t="s">
        <v>78</v>
      </c>
      <c r="H8" s="15" t="s">
        <v>77</v>
      </c>
      <c r="I8" s="15" t="s">
        <v>76</v>
      </c>
      <c r="J8" s="15" t="s">
        <v>75</v>
      </c>
      <c r="K8" s="15" t="s">
        <v>74</v>
      </c>
      <c r="L8" s="15" t="s">
        <v>73</v>
      </c>
      <c r="M8" s="15" t="s">
        <v>72</v>
      </c>
      <c r="N8" s="15" t="s">
        <v>71</v>
      </c>
      <c r="O8" s="15" t="s">
        <v>70</v>
      </c>
      <c r="P8" s="15" t="s">
        <v>69</v>
      </c>
      <c r="Q8" s="65" t="s">
        <v>68</v>
      </c>
      <c r="R8" s="15" t="s">
        <v>40</v>
      </c>
      <c r="S8" s="15" t="s">
        <v>41</v>
      </c>
      <c r="T8" s="15" t="s">
        <v>42</v>
      </c>
      <c r="U8" s="15" t="s">
        <v>43</v>
      </c>
    </row>
    <row r="9" spans="1:21" ht="57" customHeight="1" x14ac:dyDescent="0.25">
      <c r="A9" s="64" t="s">
        <v>67</v>
      </c>
      <c r="B9" s="12" t="s">
        <v>66</v>
      </c>
      <c r="C9" s="63"/>
      <c r="D9" s="62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1"/>
      <c r="R9" s="60"/>
      <c r="S9" s="60"/>
      <c r="T9" s="60"/>
      <c r="U9" s="60"/>
    </row>
    <row r="10" spans="1:21" ht="41.25" customHeight="1" x14ac:dyDescent="0.25">
      <c r="A10" s="25" t="s">
        <v>64</v>
      </c>
      <c r="B10" s="25" t="s">
        <v>65</v>
      </c>
      <c r="C10" s="54" t="s">
        <v>62</v>
      </c>
      <c r="D10" s="25" t="s">
        <v>38</v>
      </c>
      <c r="E10" s="59">
        <v>80</v>
      </c>
      <c r="F10" s="59">
        <v>90</v>
      </c>
      <c r="G10" s="59">
        <v>90</v>
      </c>
      <c r="H10" s="59">
        <v>80</v>
      </c>
      <c r="I10" s="59">
        <v>90</v>
      </c>
      <c r="J10" s="59">
        <v>90</v>
      </c>
      <c r="K10" s="59">
        <v>90</v>
      </c>
      <c r="L10" s="59">
        <v>90</v>
      </c>
      <c r="M10" s="59">
        <v>90</v>
      </c>
      <c r="N10" s="59">
        <v>90</v>
      </c>
      <c r="O10" s="59">
        <v>90</v>
      </c>
      <c r="P10" s="59">
        <v>80</v>
      </c>
      <c r="Q10" s="58">
        <f>SUM(E10:P10)</f>
        <v>1050</v>
      </c>
      <c r="R10" s="220">
        <f>SUM(E11:G11)/SUM(E10:G10)</f>
        <v>1.3153846153846154</v>
      </c>
      <c r="S10" s="220">
        <f>SUM(H11:J11)/SUM(H10:I10)</f>
        <v>2.6176470588235294</v>
      </c>
      <c r="T10" s="220">
        <f>SUM(K11:M11)/SUM(J10:L10)</f>
        <v>1.4481481481481482</v>
      </c>
      <c r="U10" s="220">
        <f>SUM(N11:P11)/SUM(M10:P10)</f>
        <v>0.90571428571428569</v>
      </c>
    </row>
    <row r="11" spans="1:21" ht="39" customHeight="1" x14ac:dyDescent="0.25">
      <c r="A11" s="25"/>
      <c r="B11" s="25"/>
      <c r="C11" s="54"/>
      <c r="D11" s="9" t="s">
        <v>39</v>
      </c>
      <c r="E11" s="57">
        <v>119</v>
      </c>
      <c r="F11" s="57">
        <v>132</v>
      </c>
      <c r="G11" s="57">
        <v>91</v>
      </c>
      <c r="H11" s="52">
        <v>125</v>
      </c>
      <c r="I11" s="52">
        <v>132</v>
      </c>
      <c r="J11" s="52">
        <v>188</v>
      </c>
      <c r="K11" s="51">
        <v>149</v>
      </c>
      <c r="L11" s="51">
        <v>107</v>
      </c>
      <c r="M11" s="51">
        <v>135</v>
      </c>
      <c r="N11" s="50">
        <v>103</v>
      </c>
      <c r="O11" s="50">
        <v>147</v>
      </c>
      <c r="P11" s="50">
        <v>67</v>
      </c>
      <c r="Q11" s="49">
        <f>SUM(E11:P11)/Q10</f>
        <v>1.4238095238095239</v>
      </c>
      <c r="R11" s="220"/>
      <c r="S11" s="220"/>
      <c r="T11" s="220"/>
      <c r="U11" s="220"/>
    </row>
    <row r="12" spans="1:21" ht="56.25" customHeight="1" x14ac:dyDescent="0.25">
      <c r="A12" s="25" t="s">
        <v>64</v>
      </c>
      <c r="B12" s="25" t="s">
        <v>63</v>
      </c>
      <c r="C12" s="54" t="s">
        <v>62</v>
      </c>
      <c r="D12" s="25" t="s">
        <v>38</v>
      </c>
      <c r="E12" s="59">
        <v>180</v>
      </c>
      <c r="F12" s="59">
        <v>250</v>
      </c>
      <c r="G12" s="59">
        <v>250</v>
      </c>
      <c r="H12" s="59">
        <v>180</v>
      </c>
      <c r="I12" s="59">
        <v>250</v>
      </c>
      <c r="J12" s="59">
        <v>250</v>
      </c>
      <c r="K12" s="59">
        <v>250</v>
      </c>
      <c r="L12" s="59">
        <v>150</v>
      </c>
      <c r="M12" s="59">
        <v>250</v>
      </c>
      <c r="N12" s="59">
        <v>250</v>
      </c>
      <c r="O12" s="59">
        <v>250</v>
      </c>
      <c r="P12" s="59">
        <v>150</v>
      </c>
      <c r="Q12" s="58">
        <f>SUM(E12:P12)</f>
        <v>2660</v>
      </c>
      <c r="R12" s="220">
        <f>SUM(E13:G13)/SUM(E12:G12)</f>
        <v>1.3647058823529412</v>
      </c>
      <c r="S12" s="220">
        <f>SUM(H13:J13)/SUM(H12:J12)</f>
        <v>1.2720588235294117</v>
      </c>
      <c r="T12" s="220">
        <f>SUM(K13:M13)/SUM(K12:M12)</f>
        <v>1.2307692307692308</v>
      </c>
      <c r="U12" s="220">
        <f>SUM(N13:P13)/SUM(N12:P12)</f>
        <v>1.1369230769230769</v>
      </c>
    </row>
    <row r="13" spans="1:21" ht="39" customHeight="1" x14ac:dyDescent="0.25">
      <c r="A13" s="25"/>
      <c r="B13" s="25"/>
      <c r="C13" s="54"/>
      <c r="D13" s="9" t="s">
        <v>39</v>
      </c>
      <c r="E13" s="57">
        <v>293</v>
      </c>
      <c r="F13" s="57">
        <v>324</v>
      </c>
      <c r="G13" s="57">
        <v>311</v>
      </c>
      <c r="H13" s="52">
        <v>337</v>
      </c>
      <c r="I13" s="52">
        <v>270</v>
      </c>
      <c r="J13" s="52">
        <v>258</v>
      </c>
      <c r="K13" s="51">
        <v>258</v>
      </c>
      <c r="L13" s="51">
        <v>255</v>
      </c>
      <c r="M13" s="51">
        <v>287</v>
      </c>
      <c r="N13" s="50">
        <v>281</v>
      </c>
      <c r="O13" s="50">
        <v>266</v>
      </c>
      <c r="P13" s="50">
        <v>192</v>
      </c>
      <c r="Q13" s="49">
        <f>SUM(E13:P13)/Q12</f>
        <v>1.2526315789473683</v>
      </c>
      <c r="R13" s="220"/>
      <c r="S13" s="220"/>
      <c r="T13" s="220"/>
      <c r="U13" s="220"/>
    </row>
    <row r="14" spans="1:21" ht="45.75" customHeight="1" x14ac:dyDescent="0.25">
      <c r="A14" s="25" t="s">
        <v>61</v>
      </c>
      <c r="B14" s="25" t="s">
        <v>60</v>
      </c>
      <c r="C14" s="54" t="s">
        <v>59</v>
      </c>
      <c r="D14" s="25" t="s">
        <v>38</v>
      </c>
      <c r="E14" s="59">
        <v>580</v>
      </c>
      <c r="F14" s="59">
        <v>750</v>
      </c>
      <c r="G14" s="59">
        <v>750</v>
      </c>
      <c r="H14" s="59">
        <v>580</v>
      </c>
      <c r="I14" s="59">
        <v>750</v>
      </c>
      <c r="J14" s="59">
        <v>750</v>
      </c>
      <c r="K14" s="59">
        <v>580</v>
      </c>
      <c r="L14" s="59">
        <v>750</v>
      </c>
      <c r="M14" s="59">
        <v>750</v>
      </c>
      <c r="N14" s="59">
        <v>750</v>
      </c>
      <c r="O14" s="59">
        <v>750</v>
      </c>
      <c r="P14" s="59">
        <v>750</v>
      </c>
      <c r="Q14" s="58">
        <f>SUM(E14:P14)</f>
        <v>8490</v>
      </c>
      <c r="R14" s="220">
        <f>SUM(E15:G15)/SUM(E14:G14)</f>
        <v>1.2350961538461538</v>
      </c>
      <c r="S14" s="220">
        <f>SUM(H15:J15)/SUM(H14:J14)</f>
        <v>1.3317307692307692</v>
      </c>
      <c r="T14" s="220">
        <f>SUM(K15:M15)/SUM(K14:M14)</f>
        <v>1.1317307692307692</v>
      </c>
      <c r="U14" s="220">
        <f>SUM(N15:P15)/SUM(N14:P14)</f>
        <v>1.1195555555555556</v>
      </c>
    </row>
    <row r="15" spans="1:21" ht="39" customHeight="1" x14ac:dyDescent="0.25">
      <c r="A15" s="25"/>
      <c r="B15" s="25"/>
      <c r="C15" s="54"/>
      <c r="D15" s="9" t="s">
        <v>39</v>
      </c>
      <c r="E15" s="57">
        <v>895</v>
      </c>
      <c r="F15" s="57">
        <v>882</v>
      </c>
      <c r="G15" s="57">
        <v>792</v>
      </c>
      <c r="H15" s="52">
        <v>931</v>
      </c>
      <c r="I15" s="52">
        <v>807</v>
      </c>
      <c r="J15" s="52">
        <v>1032</v>
      </c>
      <c r="K15" s="51">
        <v>921</v>
      </c>
      <c r="L15" s="51">
        <v>633</v>
      </c>
      <c r="M15" s="51">
        <v>800</v>
      </c>
      <c r="N15" s="50">
        <v>909</v>
      </c>
      <c r="O15" s="50">
        <v>921</v>
      </c>
      <c r="P15" s="50">
        <v>689</v>
      </c>
      <c r="Q15" s="49">
        <f>SUM(E15:P15)/Q14</f>
        <v>1.2028268551236749</v>
      </c>
      <c r="R15" s="220"/>
      <c r="S15" s="220"/>
      <c r="T15" s="220"/>
      <c r="U15" s="220"/>
    </row>
    <row r="16" spans="1:21" ht="45" customHeight="1" x14ac:dyDescent="0.25">
      <c r="A16" s="25" t="s">
        <v>58</v>
      </c>
      <c r="B16" s="25" t="s">
        <v>57</v>
      </c>
      <c r="C16" s="54" t="s">
        <v>56</v>
      </c>
      <c r="D16" s="25" t="s">
        <v>38</v>
      </c>
      <c r="E16" s="56">
        <v>13944060.6</v>
      </c>
      <c r="F16" s="56">
        <v>13970086.52</v>
      </c>
      <c r="G16" s="56">
        <v>13996112.439999999</v>
      </c>
      <c r="H16" s="56">
        <v>14022138.359999999</v>
      </c>
      <c r="I16" s="56">
        <v>14048164.279999999</v>
      </c>
      <c r="J16" s="56">
        <v>14074190.199999999</v>
      </c>
      <c r="K16" s="56">
        <v>14100216.119999999</v>
      </c>
      <c r="L16" s="56">
        <v>14126242.039999999</v>
      </c>
      <c r="M16" s="56">
        <v>14152267.960000001</v>
      </c>
      <c r="N16" s="56">
        <v>14178293.880000001</v>
      </c>
      <c r="O16" s="56">
        <v>14204319.800000001</v>
      </c>
      <c r="P16" s="56">
        <v>14230345.720000001</v>
      </c>
      <c r="Q16" s="55">
        <f>SUM(E16:P16)</f>
        <v>169046437.92000002</v>
      </c>
      <c r="R16" s="220">
        <f>SUM(E17:G17)/SUM(E16:G16)</f>
        <v>1.0045908250633608</v>
      </c>
      <c r="S16" s="220">
        <f>SUM(H17:J17)/SUM(H16:J16)</f>
        <v>1.0026260705146024</v>
      </c>
      <c r="T16" s="220">
        <f>SUM(K17:M17)/SUM(K16:M16)</f>
        <v>0.99474583451683996</v>
      </c>
      <c r="U16" s="220">
        <f>SUM(N17:P17)/SUM(N16:P16)</f>
        <v>0.99379497683983908</v>
      </c>
    </row>
    <row r="17" spans="1:21" ht="39" customHeight="1" x14ac:dyDescent="0.25">
      <c r="A17" s="25"/>
      <c r="B17" s="25"/>
      <c r="C17" s="54"/>
      <c r="D17" s="9" t="s">
        <v>39</v>
      </c>
      <c r="E17" s="53">
        <v>14053613.84</v>
      </c>
      <c r="F17" s="53">
        <v>14044197.609999999</v>
      </c>
      <c r="G17" s="53">
        <v>14004850.779999999</v>
      </c>
      <c r="H17" s="52">
        <v>14093721.460000001</v>
      </c>
      <c r="I17" s="52">
        <v>14007890.48</v>
      </c>
      <c r="J17" s="52">
        <v>14153555.310000001</v>
      </c>
      <c r="K17" s="51">
        <v>14133059.550000001</v>
      </c>
      <c r="L17" s="51">
        <v>13853177.5</v>
      </c>
      <c r="M17" s="51">
        <v>14169824.23</v>
      </c>
      <c r="N17" s="50">
        <v>14192193.220000001</v>
      </c>
      <c r="O17" s="50">
        <v>14253703.689999999</v>
      </c>
      <c r="P17" s="50">
        <v>13902648.09</v>
      </c>
      <c r="Q17" s="49">
        <f>SUM(E17:P17)/Q16</f>
        <v>0.99891152891321455</v>
      </c>
      <c r="R17" s="220"/>
      <c r="S17" s="220"/>
      <c r="T17" s="220"/>
      <c r="U17" s="220"/>
    </row>
    <row r="18" spans="1:21" ht="33.75" customHeight="1" x14ac:dyDescent="0.35">
      <c r="A18" s="42"/>
      <c r="B18" s="42"/>
      <c r="C18" s="42"/>
      <c r="D18" s="42"/>
      <c r="E18" s="37" t="s">
        <v>55</v>
      </c>
      <c r="F18" s="37" t="s">
        <v>54</v>
      </c>
      <c r="G18" s="42"/>
      <c r="H18" s="42"/>
      <c r="I18" s="42"/>
      <c r="J18" s="42"/>
      <c r="K18" s="42"/>
      <c r="L18" s="48"/>
      <c r="M18" s="48"/>
      <c r="N18" s="48"/>
      <c r="O18" s="48"/>
      <c r="P18" s="48"/>
      <c r="Q18" s="48"/>
      <c r="R18" s="48"/>
      <c r="S18" s="48"/>
      <c r="T18" s="48"/>
      <c r="U18" s="47"/>
    </row>
    <row r="19" spans="1:21" ht="33.75" customHeight="1" x14ac:dyDescent="0.25">
      <c r="A19" s="39" t="s">
        <v>53</v>
      </c>
      <c r="B19" s="46"/>
      <c r="H19" s="41"/>
      <c r="I19" s="41"/>
      <c r="J19" s="223">
        <v>42752</v>
      </c>
      <c r="K19" s="223"/>
      <c r="L19" s="223"/>
      <c r="M19" s="41"/>
      <c r="N19" s="41"/>
      <c r="O19" s="41"/>
      <c r="P19" s="41"/>
      <c r="Q19" s="41"/>
    </row>
    <row r="20" spans="1:21" x14ac:dyDescent="0.25">
      <c r="B20" s="40" t="s">
        <v>52</v>
      </c>
      <c r="H20" s="42"/>
      <c r="I20" s="42"/>
      <c r="J20" s="42"/>
      <c r="K20" s="42" t="s">
        <v>44</v>
      </c>
      <c r="L20" s="42"/>
      <c r="M20" s="42"/>
      <c r="N20" s="42"/>
      <c r="O20" s="42"/>
      <c r="P20" s="42"/>
      <c r="Q20" s="42"/>
    </row>
    <row r="22" spans="1:21" ht="17.399999999999999" x14ac:dyDescent="0.3">
      <c r="B22" s="259" t="s">
        <v>51</v>
      </c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</row>
    <row r="23" spans="1:21" ht="15" x14ac:dyDescent="0.25">
      <c r="B23" s="257" t="s">
        <v>50</v>
      </c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</row>
    <row r="24" spans="1:21" ht="15" x14ac:dyDescent="0.25">
      <c r="B24" s="258" t="s">
        <v>49</v>
      </c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</row>
    <row r="25" spans="1:21" ht="15" x14ac:dyDescent="0.25">
      <c r="B25" s="260" t="s">
        <v>48</v>
      </c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260"/>
      <c r="R25" s="260"/>
      <c r="S25" s="260"/>
      <c r="T25" s="260"/>
      <c r="U25" s="260"/>
    </row>
    <row r="26" spans="1:21" x14ac:dyDescent="0.25"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</row>
    <row r="28" spans="1:21" x14ac:dyDescent="0.25">
      <c r="B28" s="44"/>
      <c r="C28" s="42"/>
      <c r="D28" s="42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</row>
    <row r="29" spans="1:21" x14ac:dyDescent="0.25">
      <c r="B29" s="43"/>
      <c r="C29" s="37"/>
      <c r="D29" s="37"/>
      <c r="E29" s="41"/>
      <c r="F29" s="41"/>
      <c r="G29" s="41"/>
      <c r="H29" s="41"/>
      <c r="I29" s="41"/>
      <c r="J29" s="41"/>
      <c r="K29" s="41"/>
      <c r="L29" s="41"/>
      <c r="M29" s="41"/>
      <c r="N29" s="238"/>
      <c r="O29" s="238"/>
      <c r="P29" s="42"/>
    </row>
    <row r="30" spans="1:21" x14ac:dyDescent="0.25">
      <c r="B30" s="41"/>
      <c r="C30" s="42"/>
      <c r="D30" s="42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spans="1:21" x14ac:dyDescent="0.25">
      <c r="B31" s="41"/>
      <c r="C31" s="42"/>
      <c r="D31" s="42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</row>
  </sheetData>
  <protectedRanges>
    <protectedRange sqref="E11:M11 E13:M13 E15:M15 E17:M17" name="Rango2"/>
    <protectedRange sqref="B19 J19" name="Rango1"/>
  </protectedRanges>
  <mergeCells count="34">
    <mergeCell ref="A7:A8"/>
    <mergeCell ref="C5:M5"/>
    <mergeCell ref="C2:M2"/>
    <mergeCell ref="N2:Q2"/>
    <mergeCell ref="C3:M3"/>
    <mergeCell ref="N3:Q3"/>
    <mergeCell ref="C4:M4"/>
    <mergeCell ref="B7:B8"/>
    <mergeCell ref="E7:Q7"/>
    <mergeCell ref="D7:D8"/>
    <mergeCell ref="C7:C8"/>
    <mergeCell ref="N4:Q4"/>
    <mergeCell ref="B25:U25"/>
    <mergeCell ref="N29:O29"/>
    <mergeCell ref="R16:R17"/>
    <mergeCell ref="S16:S17"/>
    <mergeCell ref="J19:L19"/>
    <mergeCell ref="T16:T17"/>
    <mergeCell ref="U16:U17"/>
    <mergeCell ref="U10:U11"/>
    <mergeCell ref="U12:U13"/>
    <mergeCell ref="B23:U23"/>
    <mergeCell ref="B24:U24"/>
    <mergeCell ref="B22:U22"/>
    <mergeCell ref="R12:R13"/>
    <mergeCell ref="S12:S13"/>
    <mergeCell ref="T12:T13"/>
    <mergeCell ref="U14:U15"/>
    <mergeCell ref="R10:R11"/>
    <mergeCell ref="R14:R15"/>
    <mergeCell ref="S14:S15"/>
    <mergeCell ref="T14:T15"/>
    <mergeCell ref="T10:T11"/>
    <mergeCell ref="S10:S11"/>
  </mergeCells>
  <conditionalFormatting sqref="R10:U17">
    <cfRule type="cellIs" dxfId="3" priority="1" stopIfTrue="1" operator="between">
      <formula>0.85</formula>
      <formula>1</formula>
    </cfRule>
    <cfRule type="cellIs" dxfId="2" priority="2" stopIfTrue="1" operator="between">
      <formula>0</formula>
      <formula>0.8499</formula>
    </cfRule>
  </conditionalFormatting>
  <printOptions horizontalCentered="1"/>
  <pageMargins left="0.19685039370078741" right="0.19685039370078741" top="0.78740157480314965" bottom="0.23622047244094491" header="0" footer="0"/>
  <pageSetup scale="5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29"/>
  <sheetViews>
    <sheetView view="pageBreakPreview" zoomScale="85" zoomScaleNormal="85" zoomScaleSheetLayoutView="85" workbookViewId="0">
      <pane xSplit="5" ySplit="7" topLeftCell="I8" activePane="bottomRight" state="frozen"/>
      <selection pane="topRight" activeCell="E1" sqref="E1"/>
      <selection pane="bottomLeft" activeCell="A8" sqref="A8"/>
      <selection pane="bottomRight" activeCell="C1" sqref="C1"/>
    </sheetView>
  </sheetViews>
  <sheetFormatPr baseColWidth="10" defaultColWidth="11.44140625" defaultRowHeight="13.2" x14ac:dyDescent="0.25"/>
  <cols>
    <col min="1" max="1" width="2.6640625" style="2" customWidth="1"/>
    <col min="2" max="2" width="11.44140625" style="1"/>
    <col min="3" max="3" width="42.109375" style="2" customWidth="1"/>
    <col min="4" max="4" width="17.5546875" style="2" bestFit="1" customWidth="1"/>
    <col min="5" max="5" width="6.5546875" style="2" bestFit="1" customWidth="1"/>
    <col min="6" max="8" width="6.5546875" style="2" customWidth="1"/>
    <col min="9" max="9" width="6.5546875" style="2" hidden="1" customWidth="1"/>
    <col min="10" max="10" width="5.33203125" style="2" hidden="1" customWidth="1"/>
    <col min="11" max="11" width="5.109375" style="2" hidden="1" customWidth="1"/>
    <col min="12" max="12" width="3.88671875" style="2" hidden="1" customWidth="1"/>
    <col min="13" max="13" width="5.109375" style="2" hidden="1" customWidth="1"/>
    <col min="14" max="14" width="6.5546875" style="2" hidden="1" customWidth="1"/>
    <col min="15" max="17" width="6.5546875" style="2" customWidth="1"/>
    <col min="18" max="18" width="10.6640625" style="2" customWidth="1"/>
    <col min="19" max="22" width="10.33203125" style="2" customWidth="1"/>
    <col min="23" max="16384" width="11.44140625" style="2"/>
  </cols>
  <sheetData>
    <row r="1" spans="2:37" x14ac:dyDescent="0.25"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2:37" x14ac:dyDescent="0.25">
      <c r="C2" s="6" t="s">
        <v>32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</row>
    <row r="3" spans="2:37" x14ac:dyDescent="0.25">
      <c r="C3" s="7" t="s">
        <v>33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2:37" x14ac:dyDescent="0.25">
      <c r="C4" s="7" t="s">
        <v>45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2:37" x14ac:dyDescent="0.25"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</row>
    <row r="6" spans="2:37" x14ac:dyDescent="0.25">
      <c r="B6" s="10" t="s">
        <v>34</v>
      </c>
      <c r="C6" s="10" t="s">
        <v>35</v>
      </c>
      <c r="D6" s="24" t="s">
        <v>19</v>
      </c>
      <c r="E6" s="10"/>
      <c r="F6" s="10" t="s">
        <v>20</v>
      </c>
      <c r="G6" s="10" t="s">
        <v>21</v>
      </c>
      <c r="H6" s="10" t="s">
        <v>22</v>
      </c>
      <c r="I6" s="10" t="s">
        <v>23</v>
      </c>
      <c r="J6" s="10" t="s">
        <v>24</v>
      </c>
      <c r="K6" s="10" t="s">
        <v>25</v>
      </c>
      <c r="L6" s="10" t="s">
        <v>26</v>
      </c>
      <c r="M6" s="10" t="s">
        <v>27</v>
      </c>
      <c r="N6" s="10" t="s">
        <v>28</v>
      </c>
      <c r="O6" s="10" t="s">
        <v>29</v>
      </c>
      <c r="P6" s="10" t="s">
        <v>30</v>
      </c>
      <c r="Q6" s="10" t="s">
        <v>31</v>
      </c>
      <c r="R6" s="10" t="s">
        <v>36</v>
      </c>
      <c r="S6" s="15" t="s">
        <v>40</v>
      </c>
      <c r="T6" s="15" t="s">
        <v>41</v>
      </c>
      <c r="U6" s="15" t="s">
        <v>42</v>
      </c>
      <c r="V6" s="15" t="s">
        <v>43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2:37" ht="40.5" customHeight="1" x14ac:dyDescent="0.25">
      <c r="B7" s="11" t="s">
        <v>18</v>
      </c>
      <c r="C7" s="12" t="s">
        <v>17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6"/>
      <c r="T7" s="16"/>
      <c r="U7" s="16"/>
      <c r="V7" s="16"/>
    </row>
    <row r="8" spans="2:37" ht="40.5" customHeight="1" x14ac:dyDescent="0.25">
      <c r="B8" s="3" t="s">
        <v>16</v>
      </c>
      <c r="C8" s="4" t="s">
        <v>15</v>
      </c>
      <c r="D8" s="5" t="s">
        <v>10</v>
      </c>
      <c r="E8" s="4" t="s">
        <v>38</v>
      </c>
      <c r="F8" s="31">
        <v>4</v>
      </c>
      <c r="G8" s="31">
        <v>1</v>
      </c>
      <c r="H8" s="31">
        <v>1</v>
      </c>
      <c r="I8" s="31">
        <v>1</v>
      </c>
      <c r="J8" s="31">
        <v>1</v>
      </c>
      <c r="K8" s="31">
        <v>2</v>
      </c>
      <c r="L8" s="31">
        <v>1</v>
      </c>
      <c r="M8" s="31">
        <v>1</v>
      </c>
      <c r="N8" s="31">
        <v>1</v>
      </c>
      <c r="O8" s="31">
        <v>1</v>
      </c>
      <c r="P8" s="31">
        <v>1</v>
      </c>
      <c r="Q8" s="31">
        <v>1</v>
      </c>
      <c r="R8" s="8">
        <f t="shared" ref="R8:R12" si="0">SUM(F8:Q8)</f>
        <v>16</v>
      </c>
      <c r="S8" s="268">
        <f>SUM(F9:H9)/SUM(F8:H8)</f>
        <v>1</v>
      </c>
      <c r="T8" s="268">
        <f>SUM(I9:K9)/SUM(I8:K8)</f>
        <v>1</v>
      </c>
      <c r="U8" s="268">
        <f>SUM(L9:N9)/SUM(L8:N8)</f>
        <v>1</v>
      </c>
      <c r="V8" s="268">
        <f>SUM(O9:Q9)/SUM(O8:Q8)</f>
        <v>1</v>
      </c>
    </row>
    <row r="9" spans="2:37" ht="40.5" customHeight="1" x14ac:dyDescent="0.25">
      <c r="B9" s="3"/>
      <c r="C9" s="4"/>
      <c r="D9" s="5"/>
      <c r="E9" s="9" t="s">
        <v>39</v>
      </c>
      <c r="F9" s="26">
        <v>4</v>
      </c>
      <c r="G9" s="26">
        <v>1</v>
      </c>
      <c r="H9" s="26">
        <v>1</v>
      </c>
      <c r="I9" s="34">
        <v>1</v>
      </c>
      <c r="J9" s="34">
        <v>1</v>
      </c>
      <c r="K9" s="34">
        <v>2</v>
      </c>
      <c r="L9" s="35">
        <v>1</v>
      </c>
      <c r="M9" s="35">
        <v>1</v>
      </c>
      <c r="N9" s="35">
        <v>1</v>
      </c>
      <c r="O9" s="36">
        <v>1</v>
      </c>
      <c r="P9" s="36">
        <v>1</v>
      </c>
      <c r="Q9" s="36">
        <v>1</v>
      </c>
      <c r="R9" s="17">
        <f>SUM(F9:Q9)/R8</f>
        <v>1</v>
      </c>
      <c r="S9" s="268"/>
      <c r="T9" s="268"/>
      <c r="U9" s="268"/>
      <c r="V9" s="268"/>
    </row>
    <row r="10" spans="2:37" ht="40.5" customHeight="1" x14ac:dyDescent="0.25">
      <c r="B10" s="3" t="s">
        <v>14</v>
      </c>
      <c r="C10" s="4" t="s">
        <v>13</v>
      </c>
      <c r="D10" s="5" t="s">
        <v>10</v>
      </c>
      <c r="E10" s="4" t="s">
        <v>38</v>
      </c>
      <c r="F10" s="32">
        <v>3</v>
      </c>
      <c r="G10" s="32">
        <v>1</v>
      </c>
      <c r="H10" s="32">
        <v>1</v>
      </c>
      <c r="I10" s="32">
        <v>1</v>
      </c>
      <c r="J10" s="32">
        <v>1</v>
      </c>
      <c r="K10" s="32">
        <v>2</v>
      </c>
      <c r="L10" s="33">
        <v>1</v>
      </c>
      <c r="M10" s="33">
        <v>1</v>
      </c>
      <c r="N10" s="33">
        <v>1</v>
      </c>
      <c r="O10" s="33">
        <v>1</v>
      </c>
      <c r="P10" s="33">
        <v>1</v>
      </c>
      <c r="Q10" s="33">
        <v>1</v>
      </c>
      <c r="R10" s="8">
        <f t="shared" si="0"/>
        <v>15</v>
      </c>
      <c r="S10" s="268">
        <f>SUM(F11:H11)/SUM(F10:H10)</f>
        <v>1</v>
      </c>
      <c r="T10" s="268">
        <f>SUM(I11:K11)/SUM(I10:K10)</f>
        <v>1</v>
      </c>
      <c r="U10" s="268">
        <f>SUM(L11:N11)/SUM(L10:N10)</f>
        <v>1</v>
      </c>
      <c r="V10" s="268">
        <f>SUM(O11:Q11)/SUM(O10:Q10)</f>
        <v>1</v>
      </c>
    </row>
    <row r="11" spans="2:37" ht="40.5" customHeight="1" x14ac:dyDescent="0.25">
      <c r="B11" s="3"/>
      <c r="C11" s="4"/>
      <c r="D11" s="5"/>
      <c r="E11" s="9" t="s">
        <v>39</v>
      </c>
      <c r="F11" s="26">
        <v>3</v>
      </c>
      <c r="G11" s="26">
        <v>1</v>
      </c>
      <c r="H11" s="26">
        <v>1</v>
      </c>
      <c r="I11" s="34">
        <v>1</v>
      </c>
      <c r="J11" s="34">
        <v>1</v>
      </c>
      <c r="K11" s="34">
        <v>2</v>
      </c>
      <c r="L11" s="35">
        <v>1</v>
      </c>
      <c r="M11" s="35">
        <v>1</v>
      </c>
      <c r="N11" s="35">
        <v>1</v>
      </c>
      <c r="O11" s="36">
        <v>1</v>
      </c>
      <c r="P11" s="36">
        <v>1</v>
      </c>
      <c r="Q11" s="36">
        <v>1</v>
      </c>
      <c r="R11" s="17">
        <f>SUM(F11:Q11)/R10</f>
        <v>1</v>
      </c>
      <c r="S11" s="268"/>
      <c r="T11" s="268"/>
      <c r="U11" s="268"/>
      <c r="V11" s="268"/>
    </row>
    <row r="12" spans="2:37" ht="40.5" customHeight="1" x14ac:dyDescent="0.25">
      <c r="B12" s="3" t="s">
        <v>12</v>
      </c>
      <c r="C12" s="4" t="s">
        <v>11</v>
      </c>
      <c r="D12" s="5" t="s">
        <v>10</v>
      </c>
      <c r="E12" s="4" t="s">
        <v>38</v>
      </c>
      <c r="F12" s="32">
        <v>3</v>
      </c>
      <c r="G12" s="32">
        <v>1</v>
      </c>
      <c r="H12" s="32">
        <v>1</v>
      </c>
      <c r="I12" s="32">
        <v>1</v>
      </c>
      <c r="J12" s="32">
        <v>1</v>
      </c>
      <c r="K12" s="32">
        <v>2</v>
      </c>
      <c r="L12" s="33">
        <v>1</v>
      </c>
      <c r="M12" s="33">
        <v>1</v>
      </c>
      <c r="N12" s="33">
        <v>1</v>
      </c>
      <c r="O12" s="33">
        <v>1</v>
      </c>
      <c r="P12" s="33">
        <v>1</v>
      </c>
      <c r="Q12" s="33">
        <v>1</v>
      </c>
      <c r="R12" s="8">
        <f t="shared" si="0"/>
        <v>15</v>
      </c>
      <c r="S12" s="268">
        <f>SUM(F13:H13)/SUM(F12:H12)</f>
        <v>1</v>
      </c>
      <c r="T12" s="268">
        <f>SUM(I13:K13)/SUM(I12:K12)</f>
        <v>1</v>
      </c>
      <c r="U12" s="268">
        <f>SUM(L13:N13)/SUM(L12:N12)</f>
        <v>1</v>
      </c>
      <c r="V12" s="268">
        <f>SUM(O13:Q13)/SUM(O12:Q12)</f>
        <v>1</v>
      </c>
    </row>
    <row r="13" spans="2:37" ht="40.5" customHeight="1" x14ac:dyDescent="0.25">
      <c r="B13" s="3"/>
      <c r="C13" s="4"/>
      <c r="D13" s="5"/>
      <c r="E13" s="9" t="s">
        <v>39</v>
      </c>
      <c r="F13" s="26">
        <v>3</v>
      </c>
      <c r="G13" s="26">
        <v>1</v>
      </c>
      <c r="H13" s="26">
        <v>1</v>
      </c>
      <c r="I13" s="34">
        <v>1</v>
      </c>
      <c r="J13" s="34">
        <v>1</v>
      </c>
      <c r="K13" s="34">
        <v>2</v>
      </c>
      <c r="L13" s="35">
        <v>1</v>
      </c>
      <c r="M13" s="35">
        <v>1</v>
      </c>
      <c r="N13" s="35">
        <v>1</v>
      </c>
      <c r="O13" s="36">
        <v>1</v>
      </c>
      <c r="P13" s="36">
        <v>1</v>
      </c>
      <c r="Q13" s="36">
        <v>1</v>
      </c>
      <c r="R13" s="17">
        <f>SUM(F13:Q13)/R12</f>
        <v>1</v>
      </c>
      <c r="S13" s="268"/>
      <c r="T13" s="268"/>
      <c r="U13" s="268"/>
      <c r="V13" s="268"/>
    </row>
    <row r="14" spans="2:37" ht="40.5" customHeight="1" x14ac:dyDescent="0.25">
      <c r="B14" s="11" t="s">
        <v>9</v>
      </c>
      <c r="C14" s="12" t="s">
        <v>8</v>
      </c>
      <c r="D14" s="13"/>
      <c r="E14" s="14"/>
      <c r="F14" s="24"/>
      <c r="G14" s="24"/>
      <c r="H14" s="24"/>
      <c r="I14" s="24"/>
      <c r="J14" s="24"/>
      <c r="K14" s="24"/>
      <c r="L14" s="27"/>
      <c r="M14" s="27"/>
      <c r="N14" s="27"/>
      <c r="O14" s="27"/>
      <c r="P14" s="27"/>
      <c r="Q14" s="27"/>
      <c r="R14" s="13"/>
      <c r="S14" s="23"/>
      <c r="T14" s="23"/>
      <c r="U14" s="23"/>
      <c r="V14" s="23"/>
    </row>
    <row r="15" spans="2:37" ht="40.5" customHeight="1" x14ac:dyDescent="0.25">
      <c r="B15" s="3" t="s">
        <v>7</v>
      </c>
      <c r="C15" s="4" t="s">
        <v>6</v>
      </c>
      <c r="D15" s="5" t="s">
        <v>0</v>
      </c>
      <c r="E15" s="4" t="s">
        <v>38</v>
      </c>
      <c r="F15" s="32"/>
      <c r="G15" s="32"/>
      <c r="H15" s="32"/>
      <c r="I15" s="32"/>
      <c r="J15" s="32"/>
      <c r="K15" s="32"/>
      <c r="L15" s="33">
        <v>1</v>
      </c>
      <c r="M15" s="33"/>
      <c r="N15" s="33"/>
      <c r="O15" s="33"/>
      <c r="P15" s="33"/>
      <c r="Q15" s="33"/>
      <c r="R15" s="8">
        <f t="shared" ref="R15:R19" si="1">SUM(F15:Q15)</f>
        <v>1</v>
      </c>
      <c r="S15" s="268" t="s">
        <v>37</v>
      </c>
      <c r="T15" s="268" t="s">
        <v>37</v>
      </c>
      <c r="U15" s="268">
        <f t="shared" ref="U15" si="2">SUM(L16:N16)/SUM(L15:N15)</f>
        <v>1</v>
      </c>
      <c r="V15" s="268" t="s">
        <v>37</v>
      </c>
    </row>
    <row r="16" spans="2:37" ht="40.5" customHeight="1" x14ac:dyDescent="0.25">
      <c r="B16" s="3"/>
      <c r="C16" s="4"/>
      <c r="D16" s="5"/>
      <c r="E16" s="9" t="s">
        <v>39</v>
      </c>
      <c r="F16" s="26"/>
      <c r="G16" s="26"/>
      <c r="H16" s="26"/>
      <c r="I16" s="34"/>
      <c r="J16" s="34"/>
      <c r="K16" s="34"/>
      <c r="L16" s="35">
        <v>1</v>
      </c>
      <c r="M16" s="35"/>
      <c r="N16" s="35"/>
      <c r="O16" s="36"/>
      <c r="P16" s="36"/>
      <c r="Q16" s="36"/>
      <c r="R16" s="17">
        <f>SUM(F16:Q16)/R15</f>
        <v>1</v>
      </c>
      <c r="S16" s="268"/>
      <c r="T16" s="268"/>
      <c r="U16" s="268"/>
      <c r="V16" s="268"/>
    </row>
    <row r="17" spans="2:22" ht="40.5" customHeight="1" x14ac:dyDescent="0.25">
      <c r="B17" s="3" t="s">
        <v>5</v>
      </c>
      <c r="C17" s="25" t="s">
        <v>3</v>
      </c>
      <c r="D17" s="5" t="s">
        <v>1</v>
      </c>
      <c r="E17" s="4" t="s">
        <v>38</v>
      </c>
      <c r="F17" s="32">
        <v>2</v>
      </c>
      <c r="G17" s="32">
        <v>1</v>
      </c>
      <c r="H17" s="32">
        <v>1</v>
      </c>
      <c r="I17" s="32">
        <v>2</v>
      </c>
      <c r="J17" s="32">
        <v>1</v>
      </c>
      <c r="K17" s="32">
        <v>1</v>
      </c>
      <c r="L17" s="33">
        <v>2</v>
      </c>
      <c r="M17" s="33">
        <v>1</v>
      </c>
      <c r="N17" s="33">
        <v>1</v>
      </c>
      <c r="O17" s="33">
        <v>2</v>
      </c>
      <c r="P17" s="33">
        <v>1</v>
      </c>
      <c r="Q17" s="33">
        <v>1</v>
      </c>
      <c r="R17" s="8">
        <f t="shared" si="1"/>
        <v>16</v>
      </c>
      <c r="S17" s="268">
        <f t="shared" ref="S17" si="3">SUM(F18:H18)/SUM(F17:H17)</f>
        <v>1</v>
      </c>
      <c r="T17" s="268">
        <f t="shared" ref="T17" si="4">SUM(I18:K18)/SUM(I17:K17)</f>
        <v>1</v>
      </c>
      <c r="U17" s="268">
        <f t="shared" ref="U17" si="5">SUM(L18:N18)/SUM(L17:N17)</f>
        <v>1</v>
      </c>
      <c r="V17" s="268">
        <f t="shared" ref="V17" si="6">SUM(O18:Q18)/SUM(O17:Q17)</f>
        <v>1</v>
      </c>
    </row>
    <row r="18" spans="2:22" ht="40.5" customHeight="1" x14ac:dyDescent="0.25">
      <c r="B18" s="3"/>
      <c r="C18" s="4"/>
      <c r="D18" s="5"/>
      <c r="E18" s="9" t="s">
        <v>39</v>
      </c>
      <c r="F18" s="26">
        <v>2</v>
      </c>
      <c r="G18" s="26">
        <v>1</v>
      </c>
      <c r="H18" s="26">
        <v>1</v>
      </c>
      <c r="I18" s="34">
        <v>2</v>
      </c>
      <c r="J18" s="34">
        <v>1</v>
      </c>
      <c r="K18" s="34">
        <v>1</v>
      </c>
      <c r="L18" s="35">
        <v>2</v>
      </c>
      <c r="M18" s="35">
        <v>1</v>
      </c>
      <c r="N18" s="35">
        <v>1</v>
      </c>
      <c r="O18" s="36">
        <v>2</v>
      </c>
      <c r="P18" s="36">
        <v>1</v>
      </c>
      <c r="Q18" s="36">
        <v>1</v>
      </c>
      <c r="R18" s="17">
        <f>SUM(F18:Q18)/R17</f>
        <v>1</v>
      </c>
      <c r="S18" s="268"/>
      <c r="T18" s="268"/>
      <c r="U18" s="268"/>
      <c r="V18" s="268"/>
    </row>
    <row r="19" spans="2:22" ht="40.5" customHeight="1" x14ac:dyDescent="0.25">
      <c r="B19" s="28" t="s">
        <v>4</v>
      </c>
      <c r="C19" s="29" t="s">
        <v>3</v>
      </c>
      <c r="D19" s="30" t="s">
        <v>2</v>
      </c>
      <c r="E19" s="29" t="s">
        <v>38</v>
      </c>
      <c r="F19" s="32">
        <v>7</v>
      </c>
      <c r="G19" s="32">
        <v>8</v>
      </c>
      <c r="H19" s="32">
        <v>8</v>
      </c>
      <c r="I19" s="32">
        <v>7</v>
      </c>
      <c r="J19" s="32">
        <v>8</v>
      </c>
      <c r="K19" s="32">
        <v>8</v>
      </c>
      <c r="L19" s="33">
        <v>7</v>
      </c>
      <c r="M19" s="33">
        <v>8</v>
      </c>
      <c r="N19" s="33">
        <v>8</v>
      </c>
      <c r="O19" s="33">
        <v>9</v>
      </c>
      <c r="P19" s="33">
        <v>7</v>
      </c>
      <c r="Q19" s="33">
        <v>15</v>
      </c>
      <c r="R19" s="8">
        <f t="shared" si="1"/>
        <v>100</v>
      </c>
      <c r="S19" s="268">
        <f t="shared" ref="S19" si="7">SUM(F20:H20)/SUM(F19:H19)</f>
        <v>0.91304347826086951</v>
      </c>
      <c r="T19" s="268">
        <f t="shared" ref="T19" si="8">SUM(I20:K20)/SUM(I19:K19)</f>
        <v>0.91304347826086951</v>
      </c>
      <c r="U19" s="268">
        <f t="shared" ref="U19" si="9">SUM(L20:N20)/SUM(L19:N19)</f>
        <v>0.86956521739130432</v>
      </c>
      <c r="V19" s="268">
        <f t="shared" ref="V19" si="10">SUM(O20:Q20)/SUM(O19:Q19)</f>
        <v>0.83870967741935487</v>
      </c>
    </row>
    <row r="20" spans="2:22" ht="40.5" customHeight="1" x14ac:dyDescent="0.25">
      <c r="B20" s="3"/>
      <c r="C20" s="4"/>
      <c r="D20" s="5"/>
      <c r="E20" s="9" t="s">
        <v>39</v>
      </c>
      <c r="F20" s="26">
        <v>7</v>
      </c>
      <c r="G20" s="26">
        <v>7</v>
      </c>
      <c r="H20" s="26">
        <v>7</v>
      </c>
      <c r="I20" s="34">
        <v>7</v>
      </c>
      <c r="J20" s="34">
        <v>7</v>
      </c>
      <c r="K20" s="34">
        <v>7</v>
      </c>
      <c r="L20" s="35">
        <v>7</v>
      </c>
      <c r="M20" s="35">
        <v>6</v>
      </c>
      <c r="N20" s="35">
        <v>7</v>
      </c>
      <c r="O20" s="36">
        <v>7</v>
      </c>
      <c r="P20" s="36">
        <v>8</v>
      </c>
      <c r="Q20" s="36">
        <v>11</v>
      </c>
      <c r="R20" s="17">
        <f>SUM(F20:Q20)/R19</f>
        <v>0.88</v>
      </c>
      <c r="S20" s="268"/>
      <c r="T20" s="268"/>
      <c r="U20" s="268"/>
      <c r="V20" s="268"/>
    </row>
    <row r="24" spans="2:22" x14ac:dyDescent="0.25">
      <c r="C24" s="18"/>
      <c r="D24" s="19"/>
      <c r="E24" s="19"/>
      <c r="F24" s="18"/>
      <c r="G24" s="18"/>
      <c r="H24" s="18"/>
      <c r="I24" s="18"/>
      <c r="J24" s="18"/>
      <c r="K24" s="18"/>
      <c r="L24" s="18"/>
      <c r="M24" s="18"/>
      <c r="N24" s="18"/>
      <c r="O24" s="18"/>
    </row>
    <row r="25" spans="2:22" x14ac:dyDescent="0.25">
      <c r="C25" s="37" t="s">
        <v>46</v>
      </c>
      <c r="D25" s="19"/>
      <c r="E25" s="19"/>
      <c r="F25" s="18"/>
      <c r="G25" s="18"/>
      <c r="H25" s="18"/>
      <c r="I25" s="20"/>
      <c r="J25" s="20"/>
      <c r="K25" s="269"/>
      <c r="L25" s="270"/>
      <c r="M25" s="270"/>
      <c r="N25" s="20"/>
      <c r="O25" s="271">
        <v>42753</v>
      </c>
      <c r="P25" s="272"/>
      <c r="Q25" s="272"/>
    </row>
    <row r="26" spans="2:22" x14ac:dyDescent="0.25">
      <c r="C26" s="38" t="s">
        <v>47</v>
      </c>
      <c r="D26" s="19"/>
      <c r="E26" s="19"/>
      <c r="F26" s="18"/>
      <c r="G26" s="18"/>
      <c r="H26" s="18"/>
      <c r="I26" s="21"/>
      <c r="J26" s="21"/>
      <c r="K26" s="21"/>
      <c r="L26" s="21"/>
      <c r="M26" s="21"/>
      <c r="N26" s="21"/>
      <c r="O26" s="21"/>
      <c r="P26" s="21" t="s">
        <v>44</v>
      </c>
      <c r="Q26" s="21"/>
    </row>
    <row r="27" spans="2:22" x14ac:dyDescent="0.25">
      <c r="C27" s="18"/>
      <c r="D27" s="19"/>
      <c r="E27" s="19"/>
      <c r="F27" s="18"/>
      <c r="G27" s="18"/>
      <c r="H27" s="18"/>
      <c r="I27" s="18"/>
      <c r="J27" s="18"/>
      <c r="K27" s="18"/>
      <c r="L27" s="18"/>
      <c r="M27" s="18"/>
      <c r="N27" s="18"/>
      <c r="O27" s="18"/>
    </row>
    <row r="28" spans="2:22" x14ac:dyDescent="0.25">
      <c r="C28" s="20"/>
      <c r="D28" s="22"/>
      <c r="E28" s="22"/>
      <c r="F28" s="18"/>
      <c r="G28" s="18"/>
      <c r="H28" s="18"/>
      <c r="I28" s="18"/>
      <c r="J28" s="18"/>
      <c r="K28" s="18"/>
      <c r="L28" s="18"/>
      <c r="M28" s="18"/>
      <c r="N28" s="18"/>
      <c r="O28" s="18"/>
    </row>
    <row r="29" spans="2:22" x14ac:dyDescent="0.25">
      <c r="C29" s="19"/>
      <c r="D29" s="19"/>
      <c r="E29" s="19"/>
      <c r="F29" s="18"/>
      <c r="G29" s="18"/>
      <c r="H29" s="18"/>
      <c r="I29" s="18"/>
      <c r="J29" s="18"/>
      <c r="K29" s="18"/>
      <c r="L29" s="18"/>
      <c r="M29" s="18"/>
      <c r="N29" s="18"/>
      <c r="O29" s="18"/>
    </row>
  </sheetData>
  <protectedRanges>
    <protectedRange sqref="C25 K25 O25" name="Rango1"/>
    <protectedRange sqref="F9:N9 F11:N11 F13:N13 F16:N16 F18:N18 F20:N20" name="Rango2"/>
  </protectedRanges>
  <mergeCells count="26">
    <mergeCell ref="K25:M25"/>
    <mergeCell ref="S17:S18"/>
    <mergeCell ref="T17:T18"/>
    <mergeCell ref="U17:U18"/>
    <mergeCell ref="V17:V18"/>
    <mergeCell ref="S19:S20"/>
    <mergeCell ref="T19:T20"/>
    <mergeCell ref="U19:U20"/>
    <mergeCell ref="V19:V20"/>
    <mergeCell ref="O25:Q25"/>
    <mergeCell ref="S12:S13"/>
    <mergeCell ref="T12:T13"/>
    <mergeCell ref="U12:U13"/>
    <mergeCell ref="V12:V13"/>
    <mergeCell ref="S15:S16"/>
    <mergeCell ref="T15:T16"/>
    <mergeCell ref="U15:U16"/>
    <mergeCell ref="V15:V16"/>
    <mergeCell ref="S8:S9"/>
    <mergeCell ref="T8:T9"/>
    <mergeCell ref="U8:U9"/>
    <mergeCell ref="V8:V9"/>
    <mergeCell ref="S10:S11"/>
    <mergeCell ref="T10:T11"/>
    <mergeCell ref="U10:U11"/>
    <mergeCell ref="V10:V11"/>
  </mergeCells>
  <conditionalFormatting sqref="S8:V20">
    <cfRule type="cellIs" dxfId="1" priority="1" operator="between">
      <formula>0.85</formula>
      <formula>1</formula>
    </cfRule>
    <cfRule type="cellIs" dxfId="0" priority="2" operator="between">
      <formula>0</formula>
      <formula>0.8499</formula>
    </cfRule>
  </conditionalFormatting>
  <printOptions horizontalCentered="1"/>
  <pageMargins left="0.59055118110236227" right="0.27559055118110237" top="0.74803149606299213" bottom="0.74803149606299213" header="0.31496062992125984" footer="0.31496062992125984"/>
  <pageSetup scale="65" orientation="landscape" r:id="rId1"/>
  <ignoredErrors>
    <ignoredError sqref="R9:R19" formula="1"/>
    <ignoredError sqref="S17:V20 S8:V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Gest.Cotiza</vt:lpstr>
      <vt:lpstr>TIC</vt:lpstr>
      <vt:lpstr>INSPECCIÓN</vt:lpstr>
      <vt:lpstr>JURIDICO3</vt:lpstr>
      <vt:lpstr>ADMINISTRATIVO </vt:lpstr>
      <vt:lpstr>BENEFICIOS</vt:lpstr>
      <vt:lpstr>FINANCIERO</vt:lpstr>
      <vt:lpstr>'ADMINISTRATIVO '!Área_de_impresión</vt:lpstr>
      <vt:lpstr>BENEFICIOS!Área_de_impresión</vt:lpstr>
      <vt:lpstr>FINANCIERO!Área_de_impresión</vt:lpstr>
      <vt:lpstr>Gest.Cotiza!Área_de_impresión</vt:lpstr>
      <vt:lpstr>JURIDICO3!Área_de_impresión</vt:lpstr>
      <vt:lpstr>TIC!Área_de_impresión</vt:lpstr>
      <vt:lpstr>JURIDICO3!Títulos_a_imprimir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Nuria Pamela Amaya Zelaya</dc:creator>
  <cp:lastModifiedBy>Nazly Celina Flamenco Del Cid</cp:lastModifiedBy>
  <cp:lastPrinted>2017-01-19T17:13:00Z</cp:lastPrinted>
  <dcterms:created xsi:type="dcterms:W3CDTF">2013-07-12T13:38:10Z</dcterms:created>
  <dcterms:modified xsi:type="dcterms:W3CDTF">2017-08-31T20:52:18Z</dcterms:modified>
</cp:coreProperties>
</file>