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guel.espinoza\Desktop\Documentos Oficiosos\Gerente financiero\"/>
    </mc:Choice>
  </mc:AlternateContent>
  <bookViews>
    <workbookView xWindow="0" yWindow="0" windowWidth="7470" windowHeight="2460"/>
  </bookViews>
  <sheets>
    <sheet name="PRESUPUESTO FOCAP-INJUVE 2014" sheetId="7" r:id="rId1"/>
    <sheet name="PRESUPUESTO INJUVE 10-01 2015" sheetId="6" r:id="rId2"/>
    <sheet name="DETALLE DE MISIONES INJUVE  (2" sheetId="5" r:id="rId3"/>
    <sheet name="POA 2015" sheetId="3" r:id="rId4"/>
    <sheet name="Ley de Presupuesto GOES 2015" sheetId="1" r:id="rId5"/>
    <sheet name="Hoja2" sheetId="2" r:id="rId6"/>
  </sheets>
  <externalReferences>
    <externalReference r:id="rId7"/>
    <externalReference r:id="rId8"/>
    <externalReference r:id="rId9"/>
    <externalReference r:id="rId10"/>
  </externalReferences>
  <definedNames>
    <definedName name="_Fill" hidden="1">#REF!</definedName>
    <definedName name="_xlnm.Database">#REF!</definedName>
    <definedName name="CONS">#N/A</definedName>
    <definedName name="CUOTAINICIAL">'[1]PAGO RENTA Y RETRIBUCION'!$C$6</definedName>
    <definedName name="DOS">#N/A</definedName>
    <definedName name="EMISION">'[2]FLUJO CONSOLIDADO'!$A$45</definedName>
    <definedName name="GASTOSFINANCIEROS">[3]Remun!#REF!</definedName>
    <definedName name="hoja1">[4]Remun!#REF!</definedName>
    <definedName name="linealargoplazo">'[2]FLUJO CONSOLIDADO'!$A$22</definedName>
    <definedName name="LineaRotativa">'[2]FLUJO CONSOLIDADO'!$A$15</definedName>
    <definedName name="OC">#N/A</definedName>
    <definedName name="OLE_LINK1" localSheetId="3">'POA 2015'!$A$1</definedName>
    <definedName name="PRESTAMO">'[1]PAGO RENTA Y RETRIBUCION'!$C$7</definedName>
    <definedName name="_xlnm.Print_Titles" localSheetId="3">'POA 2015'!$21:$22</definedName>
    <definedName name="WER">[3]Remun!#REF!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5" l="1"/>
  <c r="F8" i="5"/>
  <c r="R43" i="3"/>
  <c r="Q43" i="3"/>
  <c r="P43" i="3"/>
  <c r="P44" i="3" s="1"/>
  <c r="J29" i="1" l="1"/>
  <c r="J23" i="1"/>
  <c r="F19" i="1"/>
  <c r="D19" i="1"/>
  <c r="G18" i="1"/>
  <c r="G17" i="1"/>
  <c r="E17" i="1"/>
  <c r="G16" i="1"/>
  <c r="G15" i="1"/>
  <c r="G14" i="1"/>
  <c r="G13" i="1"/>
  <c r="G12" i="1"/>
  <c r="E12" i="1"/>
  <c r="G11" i="1"/>
  <c r="E11" i="1"/>
  <c r="G10" i="1"/>
  <c r="E9" i="1"/>
  <c r="E19" i="1" s="1"/>
  <c r="D9" i="1"/>
  <c r="G9" i="1" s="1"/>
  <c r="G7" i="1"/>
  <c r="G19" i="1" s="1"/>
  <c r="G20" i="1" s="1"/>
  <c r="E20" i="1" l="1"/>
  <c r="F20" i="1"/>
  <c r="D20" i="1"/>
</calcChain>
</file>

<file path=xl/sharedStrings.xml><?xml version="1.0" encoding="utf-8"?>
<sst xmlns="http://schemas.openxmlformats.org/spreadsheetml/2006/main" count="396" uniqueCount="276">
  <si>
    <t xml:space="preserve"> </t>
  </si>
  <si>
    <t>INSTITUTO NACIONAL DE LA JUVENTUD</t>
  </si>
  <si>
    <t>PRESUPUESTO PERIODO FISCAL 2015</t>
  </si>
  <si>
    <t>COD.</t>
  </si>
  <si>
    <t>PORMENORES</t>
  </si>
  <si>
    <t>PRESUPUESTO  GOES LT 10-01</t>
  </si>
  <si>
    <t>PRESUPUESTO FOCAP LT 11-01</t>
  </si>
  <si>
    <t xml:space="preserve">PRESUPUESTO UNICEF </t>
  </si>
  <si>
    <t>TOTAL</t>
  </si>
  <si>
    <t>REMUNERACIONES Y PRESTACIONES</t>
  </si>
  <si>
    <t>ADQUISICION BIENES Y SERVICIOS</t>
  </si>
  <si>
    <t>BIENES DE USO Y CONSUMO</t>
  </si>
  <si>
    <t>SERVICIOS BASICOS</t>
  </si>
  <si>
    <t>SERV. GENERALES Y DE ARREND.</t>
  </si>
  <si>
    <t>PASAJES Y VIATICOS **</t>
  </si>
  <si>
    <t>IMPUESTOS TASAS Y DERECHOS</t>
  </si>
  <si>
    <t>CONSULTORIAS, ESTUDIOS E INVESTIG.</t>
  </si>
  <si>
    <t>SEGUROS, COMISIONES Y GTS.BANCARIO</t>
  </si>
  <si>
    <t>TRANSFERENCIAS CORRIENTES</t>
  </si>
  <si>
    <t>BIENES MUEBLES</t>
  </si>
  <si>
    <t>INFRAESTRUCTURAS</t>
  </si>
  <si>
    <t>FUENTE DE INGRESO</t>
  </si>
  <si>
    <t xml:space="preserve">GOES  </t>
  </si>
  <si>
    <t>FOCAP</t>
  </si>
  <si>
    <t xml:space="preserve"> TOTAL</t>
  </si>
  <si>
    <t xml:space="preserve">GOES INJUVE </t>
  </si>
  <si>
    <t>FOCAP-INJUVE</t>
  </si>
  <si>
    <t>LÍNEAS ESTRATÉGICAS</t>
  </si>
  <si>
    <t>&gt;</t>
  </si>
  <si>
    <t>Incidir en la agenda institucional del aparato del Estado e instancias de la sociedad civil.</t>
  </si>
  <si>
    <t xml:space="preserve">Promoción de la articulación pública-privada para generación de oportunidades. </t>
  </si>
  <si>
    <t xml:space="preserve">Fortalecer capacidades de las juventudes respetando su autonomía. </t>
  </si>
  <si>
    <t xml:space="preserve">Generar espacios de opinión pública favorables a las juventudes. </t>
  </si>
  <si>
    <t xml:space="preserve">Contar con un sistema de información actualizado que brinde información sobre juventud </t>
  </si>
  <si>
    <t>Plan Operativo anual 2015</t>
  </si>
  <si>
    <t>Objetivos</t>
  </si>
  <si>
    <t>O1</t>
  </si>
  <si>
    <t xml:space="preserve"> Asegurar el compromiso de las instituciones públicas y privadas en atención al desarrollo integral de la población joven.</t>
  </si>
  <si>
    <t>O2</t>
  </si>
  <si>
    <t xml:space="preserve">Fortalecer relaciones efectivas que faciliten la articulación pública-privada para la generación de oportunidades que abonen al desarrollo de las capacidades económicas y productivas de las juventudes. </t>
  </si>
  <si>
    <t>O3</t>
  </si>
  <si>
    <t>Desarrollar programas y acciones que fortalezcan las capacidades de las juventudes y  su participación real y efectiva.</t>
  </si>
  <si>
    <t>O4</t>
  </si>
  <si>
    <t>Impulsar  una imagen de las juventudes como transformadores de país, siendo protagonistas estratégicos a través de la participación en espacios ya existentes.</t>
  </si>
  <si>
    <t>Resultados</t>
  </si>
  <si>
    <t>R1</t>
  </si>
  <si>
    <t>Fortalecido el desarrollo integral de las y los jóvenes a través de acuerdos públicos y privados enmarcados en la LGJ.</t>
  </si>
  <si>
    <t>R2</t>
  </si>
  <si>
    <t>Favorecida la empleabilidad  de las juventudes por medio de la implementación de proyectos, programas acorde a un  modelo de crecimiento inclusivo.</t>
  </si>
  <si>
    <t>R3</t>
  </si>
  <si>
    <t xml:space="preserve">Fortalecidos espacios de participación real y efectiva de las juventudes. </t>
  </si>
  <si>
    <t>R4</t>
  </si>
  <si>
    <t>Actividad</t>
  </si>
  <si>
    <t>CRONOGRAMA</t>
  </si>
  <si>
    <t>Indicador</t>
  </si>
  <si>
    <t>Fuente de financiamiento</t>
  </si>
  <si>
    <t>Responsable</t>
  </si>
  <si>
    <t>E</t>
  </si>
  <si>
    <t>F</t>
  </si>
  <si>
    <t>M</t>
  </si>
  <si>
    <t>A</t>
  </si>
  <si>
    <t>J</t>
  </si>
  <si>
    <t>S</t>
  </si>
  <si>
    <t>O</t>
  </si>
  <si>
    <t>N</t>
  </si>
  <si>
    <t>D</t>
  </si>
  <si>
    <t>GOES</t>
  </si>
  <si>
    <t xml:space="preserve">     Donacion (FOCAP-UNICEF)</t>
  </si>
  <si>
    <t>Convenios 
específicos</t>
  </si>
  <si>
    <t>FORTALECIDO EL DESARROLLO INTEGRAL DE LAS Y LOS JÓVENES A TRAVÉS DE ACUERDOS PÚBLICOS Y PRIVADOS ENMARCADOS EN LA LEY GENERAL DE JUVENTUD.</t>
  </si>
  <si>
    <t>1.1.</t>
  </si>
  <si>
    <t>Toma de acuerdos en  Junta Directiva  y otras instancias (pública-privada) para nombramiento de enlace técnico para seguimiento y control técnico y operativo.</t>
  </si>
  <si>
    <t xml:space="preserve">Número de acuerdos, cartas y convenios firmados.
Cumplimiento de los art. 17 y 18 del reglamento de la LGJ y art. 32 y 33 de la LGJ.
</t>
  </si>
  <si>
    <t>Dirección General - Unidad Jurídica</t>
  </si>
  <si>
    <t>1.2.</t>
  </si>
  <si>
    <t>Designación de enlaces 
institucionales, conformación de la mesa técnica y elaboraciòn del plan de trabajo.</t>
  </si>
  <si>
    <t xml:space="preserve">Cantidad de enlaces técnicos nombrados.
Número de mesas técnicas conformadas.
</t>
  </si>
  <si>
    <t>Unidad Jurídica, Subdirectores sectoriales.</t>
  </si>
  <si>
    <t>1.3.</t>
  </si>
  <si>
    <t xml:space="preserve">Diseño y seguimiento de programas  y proyectos. </t>
  </si>
  <si>
    <t>Número de programas y proyectos diseñados.</t>
  </si>
  <si>
    <t>Subdirecciones sectoriales (equipo) y unidades de apoyo.</t>
  </si>
  <si>
    <t>1.4.</t>
  </si>
  <si>
    <t>Implementar el evento JUVENTOUR</t>
  </si>
  <si>
    <t>Número de instituciones participantes en el evento de JUVENTOUR.
Número y tipo de concursos y ofertas ejecutados.
Número de personas asistentes al evento.</t>
  </si>
  <si>
    <t>FAVORECIDA LA EMPLEABILIDAD Y AUTOEMPLEABILIDAD DE LAS JUVENTUDES POR MEDIO DE LA IMPLEMENTACIÓN DE PROGRAMAS Y PROYECTOS ACORDES A UN MODELO DE CRECIMIENTO INCLUSIVO.</t>
  </si>
  <si>
    <t>2.1.</t>
  </si>
  <si>
    <t>Formulación de la Política Nacional  empleo juvenil</t>
  </si>
  <si>
    <t>Número de instituciones que conforman la mesa de empleo juvenil.</t>
  </si>
  <si>
    <t>Subdirecciones sectoriales de empleo juvenil, inclusión social y educación.</t>
  </si>
  <si>
    <t>2.2.</t>
  </si>
  <si>
    <t>Implementar programas de ayuda y pasantías a jóvenes para mejorar la empleabilidad.</t>
  </si>
  <si>
    <t xml:space="preserve">Número de ayudas otorgadas.
Un programa de pasantías elaborado e implementado.
Número de jóvenes pasantes.
</t>
  </si>
  <si>
    <t>2.3.</t>
  </si>
  <si>
    <t>Diseño y promoción de plataforma de fondos concursables o capital semilla</t>
  </si>
  <si>
    <t>Una plataforma de fondos concursables diseñada y promovida.</t>
  </si>
  <si>
    <t>2.4.</t>
  </si>
  <si>
    <t>Impulsar la implementación de la ventanilla de emprendimiento juvenil.</t>
  </si>
  <si>
    <t>Una ventanilla de emprendimiento juvenil funcionando.</t>
  </si>
  <si>
    <t>2.5.</t>
  </si>
  <si>
    <t>Fomentar el intercambio entre emprendedores juveniles.</t>
  </si>
  <si>
    <t>Número de intercambios realizados.</t>
  </si>
  <si>
    <t>3.1.</t>
  </si>
  <si>
    <t>Creación de la coordinadora nacional de juventudes.</t>
  </si>
  <si>
    <t>14 asambleas departamentales con organizaciones juveniles realizadas. 
Una coordinadora nacional de juventudes creada.</t>
  </si>
  <si>
    <t>Subdirecciones  sectoriales de participación juvenil, prevención de violencia, salud integral y recreación tiempo libre.</t>
  </si>
  <si>
    <t>3.2.</t>
  </si>
  <si>
    <t>Garantizar la participación de representantes de las juventudes en los gabinetes de gestión departamental y otros espacios de incidencia a nivel nacional y local.</t>
  </si>
  <si>
    <t>14 gabinetes departamentales con representantes de juventudes participando.
Número de espacios  a nivel nacional y local en los cuales participan jóvenes.</t>
  </si>
  <si>
    <t>3.3.</t>
  </si>
  <si>
    <t>Implementar y fortalecer proyectos que contribuyan a la convivencia, cohesión social con participación juvenil  y su desarrrollo integral .</t>
  </si>
  <si>
    <t>Número de proyectos/ programas ejecutados.</t>
  </si>
  <si>
    <t>3.4.</t>
  </si>
  <si>
    <t xml:space="preserve">Facilitar espacios de encuentro e intercambio de las juventudes. </t>
  </si>
  <si>
    <t>Número de espacios de encuentro e intercambio facilitados.</t>
  </si>
  <si>
    <t xml:space="preserve">INCIDIDA LA OPINIÓN PÚBLICA Y EN LOS MEDIOS DE COMUNICACIÓN PARA CAMBIAR LA PERCEPCIÓN SOBRE LAS JUVENTUDES. </t>
  </si>
  <si>
    <t>4.1.</t>
  </si>
  <si>
    <r>
      <t>Impulsar espacios de debate juvenil  sobre el papel que juegan  los medios de comunicación  en la promoción y difusión  de los derechos de las juventudes.</t>
    </r>
    <r>
      <rPr>
        <sz val="9"/>
        <color rgb="FFFF0000"/>
        <rFont val="Calibri"/>
        <family val="2"/>
        <scheme val="minor"/>
      </rPr>
      <t xml:space="preserve"> </t>
    </r>
  </si>
  <si>
    <t xml:space="preserve"> Número de espacios de debate 
realizados.</t>
  </si>
  <si>
    <t>Unidad de comunicaciones y sistema de información</t>
  </si>
  <si>
    <t>4.2.</t>
  </si>
  <si>
    <t>Generación y divulgación de información  a favor  de las juventudes.</t>
  </si>
  <si>
    <t>Número de herramientas comunicacionales  y espacios creadas y en ejecución.
Un sistema de información actualizado y divulgado.</t>
  </si>
  <si>
    <t>R5</t>
  </si>
  <si>
    <t>DESARROLLO INSTITUCIONAL</t>
  </si>
  <si>
    <t>Realizar actividades para el funcionamiento institucional</t>
  </si>
  <si>
    <t>Número de capacitaciones realizadas para el fortalecimiento del equipo técnico territorial</t>
  </si>
  <si>
    <r>
      <rPr>
        <b/>
        <sz val="11"/>
        <color theme="1"/>
        <rFont val="Calibri"/>
        <family val="2"/>
        <scheme val="minor"/>
      </rPr>
      <t xml:space="preserve">Nota:
</t>
    </r>
    <r>
      <rPr>
        <sz val="10"/>
        <rFont val="Arial"/>
      </rPr>
      <t xml:space="preserve">El monto Convenios específicos, son fondos que no son manejados por INJUVE, tal es el caso de $1,000,000.00 (FOSOFAMILIA), el resto de los fondos se encuentran en proceso de gestión. </t>
    </r>
  </si>
  <si>
    <t>Account ID</t>
  </si>
  <si>
    <t>Account Description</t>
  </si>
  <si>
    <t>Date</t>
  </si>
  <si>
    <t>Reference</t>
  </si>
  <si>
    <t>Trans Description</t>
  </si>
  <si>
    <t>Debit Amt</t>
  </si>
  <si>
    <t>54404</t>
  </si>
  <si>
    <t>Viaticos por Comision Externa</t>
  </si>
  <si>
    <t>SP-044</t>
  </si>
  <si>
    <t>BERTHA ALICIA CHAVEZ FUENTES - Mision oficial p/asisitir a evento denominado "Diseno de Tarjeta Joven Iberoamericana" a celebrarse en Antigua Guatemala.</t>
  </si>
  <si>
    <t>22/7/15</t>
  </si>
  <si>
    <t>SP-180</t>
  </si>
  <si>
    <t>SOFIA MARGARITA GUARDADO SANCH - Mision Oficial p/visitar el Gobierno de Argentina "Programa Jovenes con mas y mejor trabajo"</t>
  </si>
  <si>
    <t>24/8/15</t>
  </si>
  <si>
    <t>SP-202</t>
  </si>
  <si>
    <t>YEYMI ELIZABETH MUÑOZ MORAN -  Mision Oficial en el segundo congreso de Juventudes Salvadorenas en el exterior en la ciudad de DALLAS, TEXAS.</t>
  </si>
  <si>
    <t>SP-209</t>
  </si>
  <si>
    <t>ALBA MARIANELA SANTANA VALENCI - Mision Oficial en el segundo congreso de juventudes Salvadorenas en el exterior en la ciudad de DALLAS, TEXAS</t>
  </si>
  <si>
    <t>27/10/15</t>
  </si>
  <si>
    <t>SP-259</t>
  </si>
  <si>
    <t>YEYMI ELIZABETH MUÑOZ MORAN - Mision oficial No.MO-330-SEC-2015-INJU-7 ´para participar en reunion extraordinaria de Consejo Directivo OIJ Mexico</t>
  </si>
  <si>
    <t>SP-260</t>
  </si>
  <si>
    <t>ITZA MARGARITA AYALA NOYOLA -  Mision Oficial No. MO-330-SEC-2015-INJU-7  para participar en reunion extraordianaria de Consejo Directivo OIJ Mexico</t>
  </si>
  <si>
    <t/>
  </si>
  <si>
    <t>31/10/15</t>
  </si>
  <si>
    <t>TOTAL DE VIATICOS</t>
  </si>
  <si>
    <t>54402</t>
  </si>
  <si>
    <t>Pasajes al Exterior</t>
  </si>
  <si>
    <t>BERTHA ALICIA CHAVEZ FUENTES - Mision oficial p/asisitir a evento "Diseno de Tarjeta Joven Iberoamericana" a celebrarse en Antigua Guatemala.</t>
  </si>
  <si>
    <t>SP-214</t>
  </si>
  <si>
    <t>AGENCIA INTERNACIONAL DE VIAJE - Mision oficial, Segundo Congreso de Juventudes Salvadoreñas en el exterior, Dallas Texas USA.</t>
  </si>
  <si>
    <t>TOTAL BOLETOS DE VIAJE</t>
  </si>
  <si>
    <t>CUENTA</t>
  </si>
  <si>
    <t>DESCRIPCIÓN</t>
  </si>
  <si>
    <t>ASIGNACIÓN US</t>
  </si>
  <si>
    <t>GASTO  US</t>
  </si>
  <si>
    <t>%</t>
  </si>
  <si>
    <t>DISPONIBLE</t>
  </si>
  <si>
    <t>GASTO</t>
  </si>
  <si>
    <t>51 SALARIOS Y PRESTACIONES</t>
  </si>
  <si>
    <t>51201</t>
  </si>
  <si>
    <t>Sueldos</t>
  </si>
  <si>
    <t>51203</t>
  </si>
  <si>
    <t>Aguinaldos</t>
  </si>
  <si>
    <t>51402</t>
  </si>
  <si>
    <t>ISSS PATRONAL</t>
  </si>
  <si>
    <t>51502</t>
  </si>
  <si>
    <t>AFP PATRONAL</t>
  </si>
  <si>
    <t>54 BIENES Y SERVICIOS</t>
  </si>
  <si>
    <t>54101</t>
  </si>
  <si>
    <t>Productos Alimenticios p Per.</t>
  </si>
  <si>
    <t>54103</t>
  </si>
  <si>
    <t>Productos Agropecuarios y Fore</t>
  </si>
  <si>
    <t>54104</t>
  </si>
  <si>
    <t>Productos Textiles y Vestuario</t>
  </si>
  <si>
    <t>54105</t>
  </si>
  <si>
    <t>Productos de Papel y Cartòn</t>
  </si>
  <si>
    <t>54107</t>
  </si>
  <si>
    <t>Productos Quìmicos</t>
  </si>
  <si>
    <t>54108</t>
  </si>
  <si>
    <t>Productos Farmaceuticos Medici</t>
  </si>
  <si>
    <t>54109</t>
  </si>
  <si>
    <t>Llantas y Neumaticos</t>
  </si>
  <si>
    <t>54110</t>
  </si>
  <si>
    <t>Combustibles y Lubricantes</t>
  </si>
  <si>
    <t>54111</t>
  </si>
  <si>
    <t>Minerales no Met. y Prod. Der.</t>
  </si>
  <si>
    <t>54112</t>
  </si>
  <si>
    <t>Minerales Metalicos y Prod. De</t>
  </si>
  <si>
    <t>54114</t>
  </si>
  <si>
    <t>Materiales de Oficina</t>
  </si>
  <si>
    <t>54115</t>
  </si>
  <si>
    <t>Materiales Informaticos</t>
  </si>
  <si>
    <t>54116</t>
  </si>
  <si>
    <t>Libros, Textos, Utiles de Ense</t>
  </si>
  <si>
    <t>54118</t>
  </si>
  <si>
    <t>Herramientas, Rep. y Accesorio</t>
  </si>
  <si>
    <t>54119</t>
  </si>
  <si>
    <t>Materiales Elèctricos</t>
  </si>
  <si>
    <t>54199</t>
  </si>
  <si>
    <t>Bienes de uso y Consumo Divers</t>
  </si>
  <si>
    <t>54201</t>
  </si>
  <si>
    <t>Servicios de Energìa Elèctrica</t>
  </si>
  <si>
    <t>54202</t>
  </si>
  <si>
    <t>Servicios de Agua</t>
  </si>
  <si>
    <t>54203</t>
  </si>
  <si>
    <t>Servicios de Telecomunicacione</t>
  </si>
  <si>
    <t>54204</t>
  </si>
  <si>
    <t>Servicios de Correos</t>
  </si>
  <si>
    <t>54301</t>
  </si>
  <si>
    <t>Mttos. y Rep. Bienes Muebles</t>
  </si>
  <si>
    <t>54302</t>
  </si>
  <si>
    <t>Mttos. y Rep. de vehiculos</t>
  </si>
  <si>
    <t>54303</t>
  </si>
  <si>
    <t>Mantto.y Reparacioin Bienes In</t>
  </si>
  <si>
    <t>54305</t>
  </si>
  <si>
    <t>Servicios de Publicidad</t>
  </si>
  <si>
    <t>54306</t>
  </si>
  <si>
    <t>Servicio de Vigilancia</t>
  </si>
  <si>
    <t>54310</t>
  </si>
  <si>
    <t>Servicios de Alimentaciòn</t>
  </si>
  <si>
    <t>54313</t>
  </si>
  <si>
    <t>Imp. Pub. y Reproducciones</t>
  </si>
  <si>
    <t>54316</t>
  </si>
  <si>
    <t>Arrendamientos de Bienes Muebl</t>
  </si>
  <si>
    <t>54317</t>
  </si>
  <si>
    <t>Arrendamientos de Bienes Inmue</t>
  </si>
  <si>
    <t>54399</t>
  </si>
  <si>
    <t>Serv. Grales. y Arrend. Divers</t>
  </si>
  <si>
    <t>54401</t>
  </si>
  <si>
    <t>Pasajes al Interior</t>
  </si>
  <si>
    <t>54403</t>
  </si>
  <si>
    <t>Viaticos por Comision Interna</t>
  </si>
  <si>
    <t>55599</t>
  </si>
  <si>
    <t>Impuestos, Tasas y Derechos Di</t>
  </si>
  <si>
    <t>55602</t>
  </si>
  <si>
    <t>Prima y Gastos de Seguros de B</t>
  </si>
  <si>
    <t>55603</t>
  </si>
  <si>
    <t>Comisiones y Gastos Banarios</t>
  </si>
  <si>
    <t>56303</t>
  </si>
  <si>
    <t>A Organismos sin Fines de Lucr</t>
  </si>
  <si>
    <t>TOTAL GASTOS DE FUNCIONAMIENTO</t>
  </si>
  <si>
    <t>TOTAL GASTOS</t>
  </si>
  <si>
    <t>5 GASTOS PROYECTO FOCAP INJUVE</t>
  </si>
  <si>
    <t>526 GASTOS DE FUNCIONAMIENTO</t>
  </si>
  <si>
    <t>54106</t>
  </si>
  <si>
    <t>Productos de Cuero y Caucho</t>
  </si>
  <si>
    <t>Productos Farmaceuticos y Medi</t>
  </si>
  <si>
    <t>54304</t>
  </si>
  <si>
    <t>Transporte Fletes y Almacenami</t>
  </si>
  <si>
    <t>54505</t>
  </si>
  <si>
    <t>Servicios de Capacitaciòn</t>
  </si>
  <si>
    <t>54599</t>
  </si>
  <si>
    <t>Consultorias, Estudios e Inves</t>
  </si>
  <si>
    <t>61101</t>
  </si>
  <si>
    <t>Mobiliario</t>
  </si>
  <si>
    <t>61102</t>
  </si>
  <si>
    <t>Maquinaria y Equipo</t>
  </si>
  <si>
    <t>61104</t>
  </si>
  <si>
    <t>Equipo Informatico</t>
  </si>
  <si>
    <t>61108</t>
  </si>
  <si>
    <t>Herramientas y Repuestos Princ</t>
  </si>
  <si>
    <t>61199</t>
  </si>
  <si>
    <t>Bienes Muebles Diversos</t>
  </si>
  <si>
    <t>61603</t>
  </si>
  <si>
    <t>De Educacion y Recreacion</t>
  </si>
  <si>
    <t>61608</t>
  </si>
  <si>
    <t>Supervision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</si>
</sst>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-* #,##0.00\ &quot;¢&quot;_-;\-* #,##0.00\ &quot;¢&quot;_-;_-* &quot;-&quot;??\ &quot;¢&quot;_-;_-@_-"/>
    <numFmt numFmtId="165" formatCode="_([$$-440A]* #,##0.00_);_([$$-440A]* \(#,##0.00\);_([$$-440A]* &quot;-&quot;??_);_(@_)"/>
    <numFmt numFmtId="166" formatCode="[$$-440A]#,##0.000"/>
    <numFmt numFmtId="167" formatCode="&quot;$&quot;#,##0.00"/>
    <numFmt numFmtId="168" formatCode="m/d/yy"/>
    <numFmt numFmtId="169" formatCode="#,##0.00;\(#,##0.00\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distributed"/>
    </xf>
    <xf numFmtId="0" fontId="3" fillId="2" borderId="3" xfId="0" applyFont="1" applyFill="1" applyBorder="1" applyAlignment="1">
      <alignment horizontal="center" vertical="distributed"/>
    </xf>
    <xf numFmtId="0" fontId="3" fillId="3" borderId="4" xfId="0" applyNumberFormat="1" applyFont="1" applyFill="1" applyBorder="1" applyAlignment="1">
      <alignment horizontal="left"/>
    </xf>
    <xf numFmtId="4" fontId="3" fillId="3" borderId="5" xfId="0" applyNumberFormat="1" applyFont="1" applyFill="1" applyBorder="1"/>
    <xf numFmtId="4" fontId="3" fillId="3" borderId="6" xfId="0" applyNumberFormat="1" applyFont="1" applyFill="1" applyBorder="1"/>
    <xf numFmtId="0" fontId="3" fillId="3" borderId="7" xfId="0" applyNumberFormat="1" applyFont="1" applyFill="1" applyBorder="1" applyAlignment="1">
      <alignment horizontal="left"/>
    </xf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0" fontId="3" fillId="3" borderId="10" xfId="0" applyNumberFormat="1" applyFont="1" applyFill="1" applyBorder="1" applyAlignment="1">
      <alignment horizontal="left"/>
    </xf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0" fontId="3" fillId="2" borderId="1" xfId="0" applyNumberFormat="1" applyFont="1" applyFill="1" applyBorder="1"/>
    <xf numFmtId="165" fontId="3" fillId="2" borderId="2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3" fillId="2" borderId="15" xfId="0" applyFont="1" applyFill="1" applyBorder="1"/>
    <xf numFmtId="0" fontId="3" fillId="2" borderId="16" xfId="0" applyFont="1" applyFill="1" applyBorder="1"/>
    <xf numFmtId="10" fontId="3" fillId="2" borderId="17" xfId="2" applyNumberFormat="1" applyFont="1" applyFill="1" applyBorder="1" applyAlignment="1">
      <alignment horizontal="center"/>
    </xf>
    <xf numFmtId="10" fontId="3" fillId="2" borderId="16" xfId="2" applyNumberFormat="1" applyFont="1" applyFill="1" applyBorder="1" applyAlignment="1">
      <alignment horizontal="center"/>
    </xf>
    <xf numFmtId="9" fontId="3" fillId="2" borderId="18" xfId="0" applyNumberFormat="1" applyFont="1" applyFill="1" applyBorder="1" applyAlignment="1">
      <alignment horizontal="center"/>
    </xf>
    <xf numFmtId="0" fontId="7" fillId="0" borderId="19" xfId="0" applyFont="1" applyBorder="1"/>
    <xf numFmtId="165" fontId="0" fillId="0" borderId="20" xfId="1" applyNumberFormat="1" applyFont="1" applyBorder="1"/>
    <xf numFmtId="9" fontId="0" fillId="0" borderId="0" xfId="2" applyNumberFormat="1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Border="1"/>
    <xf numFmtId="165" fontId="0" fillId="0" borderId="14" xfId="0" applyNumberFormat="1" applyBorder="1"/>
    <xf numFmtId="9" fontId="0" fillId="0" borderId="0" xfId="0" applyNumberFormat="1"/>
    <xf numFmtId="0" fontId="0" fillId="0" borderId="17" xfId="0" applyBorder="1"/>
    <xf numFmtId="0" fontId="7" fillId="0" borderId="17" xfId="0" applyFont="1" applyBorder="1"/>
    <xf numFmtId="0" fontId="0" fillId="0" borderId="21" xfId="0" applyBorder="1"/>
    <xf numFmtId="165" fontId="0" fillId="0" borderId="21" xfId="1" applyNumberFormat="1" applyFont="1" applyBorder="1"/>
    <xf numFmtId="9" fontId="0" fillId="0" borderId="0" xfId="2" applyFont="1" applyAlignment="1">
      <alignment horizontal="center"/>
    </xf>
    <xf numFmtId="165" fontId="0" fillId="0" borderId="17" xfId="0" applyNumberFormat="1" applyBorder="1"/>
    <xf numFmtId="0" fontId="0" fillId="0" borderId="0" xfId="0" applyBorder="1"/>
    <xf numFmtId="0" fontId="1" fillId="0" borderId="0" xfId="3"/>
    <xf numFmtId="0" fontId="10" fillId="0" borderId="0" xfId="3" applyFont="1" applyFill="1" applyBorder="1" applyAlignment="1">
      <alignment horizontal="center" vertical="center"/>
    </xf>
    <xf numFmtId="49" fontId="10" fillId="0" borderId="0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11" fillId="0" borderId="0" xfId="3" applyFont="1" applyFill="1" applyBorder="1" applyAlignment="1">
      <alignment horizontal="center" vertical="center"/>
    </xf>
    <xf numFmtId="0" fontId="1" fillId="0" borderId="0" xfId="3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0" xfId="3" applyFont="1" applyBorder="1" applyAlignment="1">
      <alignment vertical="center"/>
    </xf>
    <xf numFmtId="0" fontId="12" fillId="0" borderId="0" xfId="3" applyFont="1" applyBorder="1" applyAlignment="1">
      <alignment vertical="center" wrapText="1"/>
    </xf>
    <xf numFmtId="0" fontId="11" fillId="5" borderId="8" xfId="3" applyFont="1" applyFill="1" applyBorder="1" applyAlignment="1">
      <alignment horizontal="center" vertical="center"/>
    </xf>
    <xf numFmtId="0" fontId="11" fillId="5" borderId="8" xfId="3" applyFont="1" applyFill="1" applyBorder="1" applyAlignment="1">
      <alignment horizontal="center" vertical="center" wrapText="1"/>
    </xf>
    <xf numFmtId="0" fontId="11" fillId="5" borderId="8" xfId="3" applyFont="1" applyFill="1" applyBorder="1" applyAlignment="1">
      <alignment vertical="center" wrapText="1"/>
    </xf>
    <xf numFmtId="0" fontId="11" fillId="6" borderId="8" xfId="3" applyFont="1" applyFill="1" applyBorder="1" applyAlignment="1">
      <alignment vertical="center"/>
    </xf>
    <xf numFmtId="0" fontId="12" fillId="0" borderId="8" xfId="3" applyFont="1" applyBorder="1" applyAlignment="1">
      <alignment vertical="center" wrapText="1"/>
    </xf>
    <xf numFmtId="0" fontId="12" fillId="7" borderId="8" xfId="3" applyFont="1" applyFill="1" applyBorder="1" applyAlignment="1">
      <alignment vertical="center" wrapText="1"/>
    </xf>
    <xf numFmtId="166" fontId="12" fillId="0" borderId="8" xfId="3" applyNumberFormat="1" applyFont="1" applyFill="1" applyBorder="1" applyAlignment="1">
      <alignment vertical="center" wrapText="1"/>
    </xf>
    <xf numFmtId="167" fontId="12" fillId="0" borderId="8" xfId="3" applyNumberFormat="1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/>
    </xf>
    <xf numFmtId="0" fontId="12" fillId="0" borderId="8" xfId="3" applyFont="1" applyFill="1" applyBorder="1" applyAlignment="1">
      <alignment vertical="center" wrapText="1"/>
    </xf>
    <xf numFmtId="0" fontId="1" fillId="0" borderId="0" xfId="3" applyFill="1"/>
    <xf numFmtId="166" fontId="12" fillId="0" borderId="8" xfId="3" applyNumberFormat="1" applyFont="1" applyFill="1" applyBorder="1" applyAlignment="1">
      <alignment horizontal="center" vertical="center" wrapText="1"/>
    </xf>
    <xf numFmtId="0" fontId="12" fillId="0" borderId="22" xfId="3" applyFont="1" applyFill="1" applyBorder="1" applyAlignment="1">
      <alignment vertical="center"/>
    </xf>
    <xf numFmtId="0" fontId="12" fillId="8" borderId="8" xfId="3" applyFont="1" applyFill="1" applyBorder="1" applyAlignment="1">
      <alignment vertical="center"/>
    </xf>
    <xf numFmtId="0" fontId="12" fillId="9" borderId="8" xfId="3" applyFont="1" applyFill="1" applyBorder="1" applyAlignment="1">
      <alignment vertical="center"/>
    </xf>
    <xf numFmtId="0" fontId="13" fillId="10" borderId="23" xfId="3" applyFont="1" applyFill="1" applyBorder="1" applyAlignment="1">
      <alignment vertical="center" wrapText="1"/>
    </xf>
    <xf numFmtId="0" fontId="12" fillId="0" borderId="24" xfId="3" applyFont="1" applyBorder="1" applyAlignment="1">
      <alignment vertical="center" wrapText="1"/>
    </xf>
    <xf numFmtId="167" fontId="12" fillId="10" borderId="8" xfId="3" applyNumberFormat="1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vertical="center" wrapText="1"/>
    </xf>
    <xf numFmtId="0" fontId="11" fillId="0" borderId="8" xfId="3" applyFont="1" applyBorder="1" applyAlignment="1">
      <alignment vertical="center"/>
    </xf>
    <xf numFmtId="0" fontId="12" fillId="7" borderId="8" xfId="3" applyFont="1" applyFill="1" applyBorder="1" applyAlignment="1">
      <alignment vertical="center"/>
    </xf>
    <xf numFmtId="0" fontId="11" fillId="6" borderId="24" xfId="3" applyFont="1" applyFill="1" applyBorder="1" applyAlignment="1">
      <alignment horizontal="left" vertical="center" wrapText="1"/>
    </xf>
    <xf numFmtId="166" fontId="12" fillId="6" borderId="8" xfId="3" applyNumberFormat="1" applyFont="1" applyFill="1" applyBorder="1" applyAlignment="1">
      <alignment vertical="center" wrapText="1"/>
    </xf>
    <xf numFmtId="0" fontId="12" fillId="6" borderId="8" xfId="3" applyFont="1" applyFill="1" applyBorder="1" applyAlignment="1">
      <alignment vertical="center" wrapText="1"/>
    </xf>
    <xf numFmtId="0" fontId="12" fillId="0" borderId="11" xfId="3" applyFont="1" applyBorder="1" applyAlignment="1">
      <alignment vertical="center"/>
    </xf>
    <xf numFmtId="0" fontId="12" fillId="0" borderId="26" xfId="3" applyFont="1" applyBorder="1" applyAlignment="1">
      <alignment vertical="center" wrapText="1"/>
    </xf>
    <xf numFmtId="0" fontId="12" fillId="8" borderId="11" xfId="3" applyFont="1" applyFill="1" applyBorder="1" applyAlignment="1">
      <alignment vertical="center"/>
    </xf>
    <xf numFmtId="0" fontId="12" fillId="0" borderId="11" xfId="3" applyFont="1" applyFill="1" applyBorder="1" applyAlignment="1">
      <alignment vertical="center" wrapText="1"/>
    </xf>
    <xf numFmtId="0" fontId="12" fillId="0" borderId="11" xfId="3" applyFont="1" applyBorder="1" applyAlignment="1">
      <alignment vertical="center" wrapText="1"/>
    </xf>
    <xf numFmtId="0" fontId="12" fillId="6" borderId="13" xfId="3" applyFont="1" applyFill="1" applyBorder="1" applyAlignment="1">
      <alignment vertical="center"/>
    </xf>
    <xf numFmtId="0" fontId="12" fillId="6" borderId="27" xfId="3" applyFont="1" applyFill="1" applyBorder="1" applyAlignment="1">
      <alignment vertical="center"/>
    </xf>
    <xf numFmtId="166" fontId="15" fillId="6" borderId="28" xfId="3" applyNumberFormat="1" applyFont="1" applyFill="1" applyBorder="1" applyAlignment="1">
      <alignment horizontal="center" vertical="center" wrapText="1"/>
    </xf>
    <xf numFmtId="166" fontId="15" fillId="6" borderId="29" xfId="3" applyNumberFormat="1" applyFont="1" applyFill="1" applyBorder="1" applyAlignment="1">
      <alignment horizontal="center" vertical="center" wrapText="1"/>
    </xf>
    <xf numFmtId="167" fontId="15" fillId="6" borderId="8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vertical="center"/>
    </xf>
    <xf numFmtId="0" fontId="1" fillId="0" borderId="0" xfId="3" applyBorder="1"/>
    <xf numFmtId="167" fontId="15" fillId="3" borderId="0" xfId="3" applyNumberFormat="1" applyFont="1" applyFill="1" applyBorder="1" applyAlignment="1">
      <alignment vertical="center" wrapText="1"/>
    </xf>
    <xf numFmtId="49" fontId="16" fillId="0" borderId="30" xfId="3" applyNumberFormat="1" applyFont="1" applyBorder="1" applyAlignment="1">
      <alignment horizontal="left"/>
    </xf>
    <xf numFmtId="168" fontId="16" fillId="0" borderId="30" xfId="3" applyNumberFormat="1" applyFont="1" applyBorder="1" applyAlignment="1">
      <alignment horizontal="left"/>
    </xf>
    <xf numFmtId="4" fontId="16" fillId="0" borderId="30" xfId="3" applyNumberFormat="1" applyFont="1" applyBorder="1" applyAlignment="1">
      <alignment horizontal="right"/>
    </xf>
    <xf numFmtId="0" fontId="16" fillId="0" borderId="0" xfId="3" applyFont="1"/>
    <xf numFmtId="49" fontId="17" fillId="0" borderId="0" xfId="3" applyNumberFormat="1" applyFont="1" applyAlignment="1">
      <alignment horizontal="left"/>
    </xf>
    <xf numFmtId="168" fontId="17" fillId="0" borderId="0" xfId="3" applyNumberFormat="1" applyFont="1" applyAlignment="1">
      <alignment horizontal="left"/>
    </xf>
    <xf numFmtId="4" fontId="17" fillId="0" borderId="0" xfId="3" applyNumberFormat="1" applyFont="1" applyAlignment="1">
      <alignment horizontal="right"/>
    </xf>
    <xf numFmtId="0" fontId="17" fillId="0" borderId="0" xfId="3" applyFont="1"/>
    <xf numFmtId="49" fontId="16" fillId="0" borderId="31" xfId="3" applyNumberFormat="1" applyFont="1" applyBorder="1" applyAlignment="1">
      <alignment horizontal="left"/>
    </xf>
    <xf numFmtId="168" fontId="16" fillId="0" borderId="31" xfId="3" applyNumberFormat="1" applyFont="1" applyBorder="1" applyAlignment="1">
      <alignment horizontal="left"/>
    </xf>
    <xf numFmtId="49" fontId="16" fillId="0" borderId="31" xfId="3" applyNumberFormat="1" applyFont="1" applyBorder="1" applyAlignment="1">
      <alignment horizontal="right"/>
    </xf>
    <xf numFmtId="4" fontId="16" fillId="0" borderId="31" xfId="3" applyNumberFormat="1" applyFont="1" applyBorder="1" applyAlignment="1">
      <alignment horizontal="right"/>
    </xf>
    <xf numFmtId="49" fontId="18" fillId="0" borderId="30" xfId="3" applyNumberFormat="1" applyFont="1" applyBorder="1" applyAlignment="1">
      <alignment horizontal="center" wrapText="1"/>
    </xf>
    <xf numFmtId="49" fontId="18" fillId="0" borderId="30" xfId="3" applyNumberFormat="1" applyFont="1" applyBorder="1" applyAlignment="1">
      <alignment horizontal="right" wrapText="1"/>
    </xf>
    <xf numFmtId="49" fontId="18" fillId="0" borderId="30" xfId="3" applyNumberFormat="1" applyFont="1" applyBorder="1" applyAlignment="1">
      <alignment horizontal="left" wrapText="1"/>
    </xf>
    <xf numFmtId="0" fontId="18" fillId="0" borderId="0" xfId="3" applyFont="1"/>
    <xf numFmtId="49" fontId="18" fillId="0" borderId="0" xfId="3" applyNumberFormat="1" applyFont="1" applyAlignment="1">
      <alignment horizontal="left"/>
    </xf>
    <xf numFmtId="169" fontId="18" fillId="0" borderId="0" xfId="3" applyNumberFormat="1" applyFont="1" applyAlignment="1">
      <alignment horizontal="right"/>
    </xf>
    <xf numFmtId="49" fontId="1" fillId="0" borderId="0" xfId="3" applyNumberFormat="1" applyAlignment="1">
      <alignment horizontal="left"/>
    </xf>
    <xf numFmtId="169" fontId="1" fillId="0" borderId="32" xfId="3" applyNumberFormat="1" applyBorder="1" applyAlignment="1">
      <alignment horizontal="right"/>
    </xf>
    <xf numFmtId="169" fontId="1" fillId="0" borderId="0" xfId="3" applyNumberFormat="1" applyAlignment="1">
      <alignment horizontal="right"/>
    </xf>
    <xf numFmtId="49" fontId="19" fillId="0" borderId="0" xfId="3" applyNumberFormat="1" applyFont="1" applyAlignment="1">
      <alignment horizontal="left"/>
    </xf>
    <xf numFmtId="169" fontId="19" fillId="0" borderId="0" xfId="3" applyNumberFormat="1" applyFont="1" applyAlignment="1">
      <alignment horizontal="right"/>
    </xf>
    <xf numFmtId="0" fontId="19" fillId="0" borderId="0" xfId="3" applyFont="1"/>
    <xf numFmtId="49" fontId="1" fillId="0" borderId="16" xfId="3" applyNumberFormat="1" applyBorder="1" applyAlignment="1">
      <alignment horizontal="left"/>
    </xf>
    <xf numFmtId="169" fontId="1" fillId="0" borderId="33" xfId="3" applyNumberFormat="1" applyBorder="1" applyAlignment="1">
      <alignment horizontal="right"/>
    </xf>
    <xf numFmtId="169" fontId="1" fillId="0" borderId="16" xfId="3" applyNumberFormat="1" applyBorder="1" applyAlignment="1">
      <alignment horizontal="right"/>
    </xf>
    <xf numFmtId="44" fontId="1" fillId="0" borderId="0" xfId="3" applyNumberFormat="1" applyAlignment="1">
      <alignment horizontal="left" vertical="top" wrapText="1"/>
    </xf>
    <xf numFmtId="0" fontId="11" fillId="6" borderId="8" xfId="3" applyFont="1" applyFill="1" applyBorder="1" applyAlignment="1">
      <alignment vertical="center" wrapText="1"/>
    </xf>
    <xf numFmtId="0" fontId="11" fillId="5" borderId="23" xfId="3" applyFont="1" applyFill="1" applyBorder="1" applyAlignment="1">
      <alignment horizontal="left" vertical="center" wrapText="1"/>
    </xf>
    <xf numFmtId="0" fontId="11" fillId="5" borderId="25" xfId="3" applyFont="1" applyFill="1" applyBorder="1" applyAlignment="1">
      <alignment horizontal="left" vertical="center" wrapText="1"/>
    </xf>
    <xf numFmtId="0" fontId="11" fillId="5" borderId="24" xfId="3" applyFont="1" applyFill="1" applyBorder="1" applyAlignment="1">
      <alignment horizontal="left" vertical="center" wrapText="1"/>
    </xf>
    <xf numFmtId="0" fontId="11" fillId="6" borderId="23" xfId="3" applyFont="1" applyFill="1" applyBorder="1" applyAlignment="1">
      <alignment horizontal="left" vertical="center" wrapText="1"/>
    </xf>
    <xf numFmtId="0" fontId="11" fillId="6" borderId="25" xfId="3" applyFont="1" applyFill="1" applyBorder="1" applyAlignment="1">
      <alignment horizontal="left" vertical="center" wrapText="1"/>
    </xf>
    <xf numFmtId="0" fontId="11" fillId="6" borderId="24" xfId="3" applyFont="1" applyFill="1" applyBorder="1" applyAlignment="1">
      <alignment horizontal="left" vertical="center" wrapText="1"/>
    </xf>
    <xf numFmtId="0" fontId="10" fillId="6" borderId="27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/>
    </xf>
    <xf numFmtId="167" fontId="15" fillId="6" borderId="8" xfId="3" applyNumberFormat="1" applyFont="1" applyFill="1" applyBorder="1" applyAlignment="1">
      <alignment horizontal="center" vertical="center" wrapText="1"/>
    </xf>
    <xf numFmtId="0" fontId="11" fillId="5" borderId="8" xfId="3" applyFont="1" applyFill="1" applyBorder="1" applyAlignment="1">
      <alignment horizontal="center" vertical="center"/>
    </xf>
    <xf numFmtId="0" fontId="11" fillId="5" borderId="8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vertical="center" wrapText="1"/>
    </xf>
    <xf numFmtId="0" fontId="11" fillId="4" borderId="8" xfId="3" applyFont="1" applyFill="1" applyBorder="1" applyAlignment="1">
      <alignment horizontal="center" vertical="center"/>
    </xf>
    <xf numFmtId="0" fontId="13" fillId="0" borderId="8" xfId="3" applyFont="1" applyBorder="1" applyAlignment="1">
      <alignment vertical="center" wrapText="1"/>
    </xf>
    <xf numFmtId="0" fontId="10" fillId="4" borderId="11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DISTRIBUCION</a:t>
            </a:r>
            <a:r>
              <a:rPr lang="en-US" baseline="0"/>
              <a:t> DEL PRESUPUESTO INJUVE  2015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578661731028642"/>
          <c:y val="0.21407335365739616"/>
          <c:w val="0.56842676537942716"/>
          <c:h val="0.67779153496549271"/>
        </c:manualLayout>
      </c:layout>
      <c:doughnutChart>
        <c:varyColors val="1"/>
        <c:ser>
          <c:idx val="0"/>
          <c:order val="0"/>
          <c:tx>
            <c:strRef>
              <c:f>'Ley de Presupuesto GOES 2015'!$J$19</c:f>
              <c:strCache>
                <c:ptCount val="1"/>
                <c:pt idx="0">
                  <c:v>TOTAL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0.14741035856573706"/>
                  <c:y val="0.10926365795724474"/>
                </c:manualLayout>
              </c:layout>
              <c:tx>
                <c:rich>
                  <a:bodyPr/>
                  <a:lstStyle/>
                  <a:p>
                    <a:fld id="{9FD115CA-9CD3-42DA-8123-53D7E02D855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55%</a:t>
                    </a:r>
                  </a:p>
                  <a:p>
                    <a:endParaRPr lang="es-SV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756972111553786"/>
                  <c:y val="-0.156769596199524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883116883116883"/>
                  <c:y val="-0.1330166270783848"/>
                </c:manualLayout>
              </c:layout>
              <c:tx>
                <c:rich>
                  <a:bodyPr/>
                  <a:lstStyle/>
                  <a:p>
                    <a:fld id="{7BDCB384-45CD-40AF-8049-1AE083D27DC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45%</a:t>
                    </a:r>
                  </a:p>
                  <a:p>
                    <a:endParaRPr lang="es-SV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SV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'Ley de Presupuesto GOES 2015'!$I$20:$I$22</c:f>
              <c:strCache>
                <c:ptCount val="3"/>
                <c:pt idx="0">
                  <c:v>GOES  </c:v>
                </c:pt>
                <c:pt idx="2">
                  <c:v>FOCAP</c:v>
                </c:pt>
              </c:strCache>
            </c:strRef>
          </c:cat>
          <c:val>
            <c:numRef>
              <c:f>'Ley de Presupuesto GOES 2015'!$J$20:$J$22</c:f>
              <c:numCache>
                <c:formatCode>_([$$-440A]* #,##0.00_);_([$$-440A]* \(#,##0.00\);_([$$-440A]* "-"??_);_(@_)</c:formatCode>
                <c:ptCount val="3"/>
                <c:pt idx="0">
                  <c:v>2668495</c:v>
                </c:pt>
                <c:pt idx="2">
                  <c:v>2160506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scene3d>
      <a:camera prst="orthographicFront"/>
      <a:lightRig rig="threePt" dir="t"/>
    </a:scene3d>
    <a:sp3d>
      <a:bevelT prst="slope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Comparativo Ingresos por Fuente de Financiamiento 2015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7479577923274"/>
          <c:y val="0.21013445495058261"/>
          <c:w val="0.83390445539081415"/>
          <c:h val="0.65192131212834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'Ley de Presupuesto GOES 2015'!$I$27:$I$28</c:f>
              <c:strCache>
                <c:ptCount val="2"/>
                <c:pt idx="0">
                  <c:v>GOES INJUVE </c:v>
                </c:pt>
                <c:pt idx="1">
                  <c:v>FOCAP-INJUVE</c:v>
                </c:pt>
              </c:strCache>
            </c:strRef>
          </c:cat>
          <c:val>
            <c:numRef>
              <c:f>'Ley de Presupuesto GOES 2015'!$J$27:$J$28</c:f>
              <c:numCache>
                <c:formatCode>_([$$-440A]* #,##0.00_);_([$$-440A]* \(#,##0.00\);_([$$-440A]* "-"??_);_(@_)</c:formatCode>
                <c:ptCount val="2"/>
                <c:pt idx="0">
                  <c:v>2668495</c:v>
                </c:pt>
                <c:pt idx="1">
                  <c:v>2160506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2"/>
        <c:axId val="457180120"/>
        <c:axId val="457180904"/>
      </c:barChart>
      <c:catAx>
        <c:axId val="45718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457180904"/>
        <c:crosses val="autoZero"/>
        <c:auto val="1"/>
        <c:lblAlgn val="ctr"/>
        <c:lblOffset val="100"/>
        <c:noMultiLvlLbl val="0"/>
      </c:catAx>
      <c:valAx>
        <c:axId val="4571809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_([$$-440A]* #,##0.00_);_([$$-440A]* \(#,##0.00\);_([$$-440A]* &quot;-&quot;??_);_(@_)" sourceLinked="1"/>
        <c:majorTickMark val="out"/>
        <c:minorTickMark val="none"/>
        <c:tickLblPos val="nextTo"/>
        <c:crossAx val="457180120"/>
        <c:crosses val="autoZero"/>
        <c:crossBetween val="between"/>
        <c:majorUnit val="150000"/>
        <c:minorUnit val="15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bg1">
          <a:alpha val="46000"/>
        </a:schemeClr>
      </a:solidFill>
      <a:round/>
    </a:ln>
    <a:effectLst/>
    <a:scene3d>
      <a:camera prst="orthographicFront"/>
      <a:lightRig rig="threePt" dir="t"/>
    </a:scene3d>
    <a:sp3d>
      <a:bevelT prst="slope"/>
    </a:sp3d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355600</xdr:colOff>
      <xdr:row>22</xdr:row>
      <xdr:rowOff>69850</xdr:rowOff>
    </xdr:from>
    <xdr:to>
      <xdr:col>7</xdr:col>
      <xdr:colOff>0</xdr:colOff>
      <xdr:row>39</xdr:row>
      <xdr:rowOff>12700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1</xdr:row>
      <xdr:rowOff>25400</xdr:rowOff>
    </xdr:from>
    <xdr:to>
      <xdr:col>2</xdr:col>
      <xdr:colOff>342900</xdr:colOff>
      <xdr:row>2</xdr:row>
      <xdr:rowOff>222250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84150"/>
          <a:ext cx="565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30</xdr:row>
      <xdr:rowOff>38100</xdr:rowOff>
    </xdr:from>
    <xdr:to>
      <xdr:col>4</xdr:col>
      <xdr:colOff>1041400</xdr:colOff>
      <xdr:row>32</xdr:row>
      <xdr:rowOff>88900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340350"/>
          <a:ext cx="6858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50800</xdr:colOff>
      <xdr:row>22</xdr:row>
      <xdr:rowOff>57150</xdr:rowOff>
    </xdr:from>
    <xdr:to>
      <xdr:col>3</xdr:col>
      <xdr:colOff>215900</xdr:colOff>
      <xdr:row>39</xdr:row>
      <xdr:rowOff>6350</xdr:rowOff>
    </xdr:to>
    <xdr:graphicFrame macro="">
      <xdr:nvGraphicFramePr>
        <xdr:cNvPr id="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190500</xdr:colOff>
      <xdr:row>0</xdr:row>
      <xdr:rowOff>152400</xdr:rowOff>
    </xdr:from>
    <xdr:to>
      <xdr:col>6</xdr:col>
      <xdr:colOff>1022350</xdr:colOff>
      <xdr:row>3</xdr:row>
      <xdr:rowOff>107950</xdr:rowOff>
    </xdr:to>
    <xdr:pic>
      <xdr:nvPicPr>
        <xdr:cNvPr id="6" name="Imagen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8950" y="152400"/>
          <a:ext cx="831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avila/Desktop/PRESUPUESTO%202011/PRESENTACION%20JUNTA%20DIRECTIVA/Flujo%20de%20Caja%20Institucional%20ACT.%2015%20JUL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avila/Desktop/PRESUPUESTO%202011/PRESENTACION%20JUNTA%20DIRECTIVA/Flujo%20de%20Caja%20Institucional%2012-10-09%20_Quinquen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vila/Configuraci&#243;n%20local/Archivos%20temporales%20de%20Internet/OLK2D4/PRESUPUESTO%20%20OFICINA%20CENTRAL%202007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vila/Mis%20documentos/PRESUPUESTOS%20CONSOLIDADOS%202006/PRESUPUESTO%20CONSOLIDADO%20OFICINA%20CENTRAL%202006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IES 2005"/>
      <sheetName val="Datos AIES 2006"/>
      <sheetName val="Datos Acajutla 2005"/>
      <sheetName val="Datos Acajutla 2006"/>
      <sheetName val="Datos AIES 2007"/>
      <sheetName val="Datos Acajutla 2007"/>
      <sheetName val="resumen depreciacion"/>
      <sheetName val="DEPRECIACICON"/>
      <sheetName val="PRIPME"/>
      <sheetName val="PROYECC. ESTADO PLU 2010-2024"/>
      <sheetName val="PROYECC. FLUJO PLU 2010-2024"/>
      <sheetName val="FINANCIA2014"/>
      <sheetName val="FINANCIA2013"/>
      <sheetName val="FINANCIA2012"/>
      <sheetName val="Tabla 40 M_AIES"/>
      <sheetName val="PRESTLAMPLIA"/>
      <sheetName val="PRESTLPINV"/>
      <sheetName val="FINANCIA2011"/>
      <sheetName val="FINANCIA2010"/>
      <sheetName val="Inversiones PA"/>
      <sheetName val="CONTROL"/>
      <sheetName val="Inversiones_aprobadas"/>
      <sheetName val="RESUMEN"/>
      <sheetName val="PROVISIONES"/>
      <sheetName val="FINANCIAMIENTO BCIE"/>
      <sheetName val="MEDIANO PLAZO BCIE"/>
      <sheetName val="EMISION DEUDA 10 AÑOS"/>
      <sheetName val="PAGO REAL INTERES BCIE"/>
      <sheetName val="PAGO RENTA Y RETRIBUCION"/>
      <sheetName val="FLUJO CONSOLIDADO"/>
      <sheetName val="PRESUP MENS 2010"/>
      <sheetName val="PRESUP ING 2010"/>
      <sheetName val="PRES 2010 OC"/>
      <sheetName val="PRES 2010 PA"/>
      <sheetName val="AF ACA 2010"/>
      <sheetName val="PRES 2010 AIES"/>
      <sheetName val="AF AIES 2010"/>
      <sheetName val="PRES 2010 PLU"/>
      <sheetName val="AF PLU 2010"/>
      <sheetName val="FLUJO AIES"/>
      <sheetName val="FLUJO ACAJUTLA"/>
      <sheetName val="Anexo Inv. ACA"/>
      <sheetName val="FLUJO LA UNION"/>
      <sheetName val="Detalle F y U"/>
      <sheetName val="Estado_Flujo_Efectivo"/>
      <sheetName val="ER CONSOLIDADO"/>
      <sheetName val="ER Acajutla"/>
      <sheetName val="ER AEROPUERTO"/>
      <sheetName val="ER LA UNION"/>
      <sheetName val="Anexo Inv. AIES"/>
      <sheetName val="INTERES BCIE"/>
      <sheetName val="PROYECCION G.INGENIERIA"/>
      <sheetName val="Principal I"/>
      <sheetName val="Principal II Modif."/>
      <sheetName val="INVERSION 09+ PROVISION 08"/>
      <sheetName val="Inversión con Modificaciones"/>
      <sheetName val="Pre-inversión"/>
      <sheetName val="provisiones La Unión 2008"/>
      <sheetName val="provision acajutla 2008"/>
      <sheetName val="provision aies 2008"/>
      <sheetName val="PROVISIONES oc 2008"/>
      <sheetName val="PROVISIONES O.S. oc 2008"/>
      <sheetName val="PRESUPUESTO EGRESOS 2009"/>
      <sheetName val="PRESUPUESTO INGRESOS 2009"/>
      <sheetName val="DATOS BALANCE NOV 08"/>
      <sheetName val="GASTOS 2008"/>
      <sheetName val="INGRESOS 2008"/>
      <sheetName val="Inversiones AIES"/>
      <sheetName val="Inversiones Acajutla"/>
      <sheetName val="DATOS CONCESIONES ACAJUTLA"/>
      <sheetName val="DATOS CONCESIONES LA UNION"/>
      <sheetName val="Nuevos datos"/>
      <sheetName val="INGRESOS AIES MODIFICADOS"/>
      <sheetName val="12 MILL 2008"/>
      <sheetName val="FIN. RENTA MH"/>
      <sheetName val="FIN. RTA. BCIE"/>
      <sheetName val="10 MILL 2010"/>
      <sheetName val="17 MILL 2011"/>
      <sheetName val="OFICINA CONTRAPARTE 2008"/>
      <sheetName val="RECLAMOS CONTRATISTA 2009"/>
      <sheetName val="RETENCION CONTRACTUAL 75% 2010"/>
      <sheetName val="RETENCION CONTRACTUAL 25% 2010"/>
      <sheetName val="Inversiones 071008"/>
      <sheetName val="CONSOLIDADO PRESTAMOS"/>
      <sheetName val="LA UNION BASE TRAFICO"/>
      <sheetName val="DATOS FUENTE"/>
      <sheetName val="INVERSIONES LA UNION"/>
      <sheetName val="INVERSION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6">
          <cell r="C6">
            <v>1092972</v>
          </cell>
        </row>
        <row r="7">
          <cell r="C7">
            <v>638693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6">
          <cell r="B6">
            <v>2355370</v>
          </cell>
        </row>
      </sheetData>
      <sheetData sheetId="40">
        <row r="6">
          <cell r="B6">
            <v>1677943</v>
          </cell>
        </row>
      </sheetData>
      <sheetData sheetId="41" refreshError="1"/>
      <sheetData sheetId="42">
        <row r="7">
          <cell r="B7">
            <v>0</v>
          </cell>
        </row>
      </sheetData>
      <sheetData sheetId="43" refreshError="1"/>
      <sheetData sheetId="44" refreshError="1"/>
      <sheetData sheetId="45">
        <row r="40">
          <cell r="AJ40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IES 2005"/>
      <sheetName val="Datos AIES 2006"/>
      <sheetName val="Datos Acajutla 2005"/>
      <sheetName val="Datos Acajutla 2006"/>
      <sheetName val="Datos AIES 2007"/>
      <sheetName val="Datos Acajutla 2007"/>
      <sheetName val="resumen depreciacion"/>
      <sheetName val="DEPRECIACICON"/>
      <sheetName val="PRIPME"/>
      <sheetName val="BCIE_2014 (6)"/>
      <sheetName val="BCIE_2013 (5)"/>
      <sheetName val="BCIE_2012 (4)"/>
      <sheetName val="Tabla 40 M_AIES"/>
      <sheetName val="Tabla BCIE"/>
      <sheetName val="BCIE_2011 (3)"/>
      <sheetName val="BCIE_2010 (2)"/>
      <sheetName val="Inversiones PA"/>
      <sheetName val="CONTROL"/>
      <sheetName val="FLUJO CONSOLIDADO"/>
      <sheetName val="Inversiones_aprobadas"/>
      <sheetName val="FLUJO AIES"/>
      <sheetName val="FLUJO ACAJUTLA"/>
      <sheetName val="Anexo Inv. ACA"/>
      <sheetName val="FLUJO LA UNION"/>
      <sheetName val="ER CONSOLIDADO"/>
      <sheetName val="ER Acajutla"/>
      <sheetName val="ER AEROPUERTO"/>
      <sheetName val="ER LA UNION"/>
      <sheetName val="Anexo Inv. AIES"/>
      <sheetName val="INTERES BCIE"/>
      <sheetName val="PROYECCION G.INGENIERIA"/>
      <sheetName val="Principal I"/>
      <sheetName val="Principal II Modif."/>
      <sheetName val="INVERSION 09+ PROVISION 08"/>
      <sheetName val="Inversión con Modificaciones"/>
      <sheetName val="Pre-inversión"/>
      <sheetName val="provisiones La Unión 2008"/>
      <sheetName val="provision acajutla 2008"/>
      <sheetName val="provision aies 2008"/>
      <sheetName val="PROVISIONES oc 2008"/>
      <sheetName val="PROVISIONES O.S. oc 2008"/>
      <sheetName val="PRESUPUESTO EGRESOS 2009"/>
      <sheetName val="PRESUPUESTO INGRESOS 2009"/>
      <sheetName val="DATOS BALANCE NOV 08"/>
      <sheetName val="GASTOS 2008"/>
      <sheetName val="INGRESOS 2008"/>
      <sheetName val="Inversiones AIES"/>
      <sheetName val="Inversiones Acajutla"/>
      <sheetName val="DATOS CONCESIONES ACAJUTLA"/>
      <sheetName val="DATOS CONCESIONES LA UNION"/>
      <sheetName val="Nuevos datos"/>
      <sheetName val="INGRESOS AIES MODIFICADOS"/>
      <sheetName val="12 MILL 2008"/>
      <sheetName val="FIN. RENTA MH"/>
      <sheetName val="FIN. RTA. BCIE"/>
      <sheetName val="10 MILL 2010"/>
      <sheetName val="17 MILL 2011"/>
      <sheetName val="OFICINA CONTRAPARTE 2008"/>
      <sheetName val="RECLAMOS CONTRATISTA 2009"/>
      <sheetName val="RETENCION CONTRACTUAL 75% 2010"/>
      <sheetName val="RETENCION CONTRACTUAL 25% 2010"/>
      <sheetName val="Inversiones 071008"/>
      <sheetName val="CONSOLIDADO PRESTAMOS"/>
      <sheetName val="LA UNION BASE TRAFICO"/>
      <sheetName val="DATOS FUENTE"/>
      <sheetName val="INVERSIONES LA UNION"/>
      <sheetName val="INVER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A15" t="str">
            <v xml:space="preserve">        Linea Rotativa</v>
          </cell>
        </row>
        <row r="22">
          <cell r="A22" t="str">
            <v xml:space="preserve">        Linea Largo Plazo</v>
          </cell>
        </row>
        <row r="45">
          <cell r="A45" t="str">
            <v xml:space="preserve">         Emisión Deuda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Central"/>
      <sheetName val="Remun"/>
      <sheetName val="Bien y Serv"/>
      <sheetName val="Gastos Finan"/>
      <sheetName val="Donaciones"/>
      <sheetName val="Activos Fijos"/>
      <sheetName val="Personal Permanente"/>
      <sheetName val="Remun Eventuales"/>
      <sheetName val="Remun Extraordinarias"/>
      <sheetName val="Contrib Patronales Publicas"/>
      <sheetName val="Contrib Patronales Privadas"/>
      <sheetName val="Gastos Repres"/>
      <sheetName val="Remun Diversas"/>
      <sheetName val="Bienes Uso y Consumo"/>
      <sheetName val="54101"/>
      <sheetName val="54104"/>
      <sheetName val="54105"/>
      <sheetName val="54106"/>
      <sheetName val="54107"/>
      <sheetName val="54108"/>
      <sheetName val="54109"/>
      <sheetName val="54110"/>
      <sheetName val="54112"/>
      <sheetName val="54114"/>
      <sheetName val="54115"/>
      <sheetName val="54116"/>
      <sheetName val="54118"/>
      <sheetName val="54119"/>
      <sheetName val="54199"/>
      <sheetName val="54301"/>
      <sheetName val="54302"/>
      <sheetName val="54303"/>
      <sheetName val="54304"/>
      <sheetName val="54305"/>
      <sheetName val="54307"/>
      <sheetName val="54313"/>
      <sheetName val="54314"/>
      <sheetName val="54316"/>
      <sheetName val="54399"/>
      <sheetName val="Servicios Basicos"/>
      <sheetName val="54201"/>
      <sheetName val="54203"/>
      <sheetName val="Servicios Generales"/>
      <sheetName val="Pasajes y Viáticos"/>
      <sheetName val="Consult e Invest"/>
      <sheetName val="Imptos Tasas Der"/>
      <sheetName val="Seg. Com. Banc"/>
      <sheetName val="Tranf. Corr"/>
      <sheetName val="Bienes Mueb. Intang"/>
      <sheetName val="Bienes Intangibles"/>
      <sheetName val="Detalle Activos"/>
      <sheetName val="Activos - 600"/>
      <sheetName val="Activos + 600"/>
      <sheetName val="Derechos Propiedad"/>
      <sheetName val="Derechos - 600"/>
      <sheetName val="Derechos + 600"/>
      <sheetName val="Listado Personal OC LEY SALARIO"/>
      <sheetName val="Ley Salarios Según Personal"/>
      <sheetName val="Listado Personal OC CONTRATO"/>
      <sheetName val="Contrato Según Personal"/>
      <sheetName val="CAPACITACIONES"/>
      <sheetName val="CONSULTORIAS"/>
      <sheetName val="PRIMAS SEGUROS"/>
      <sheetName val="Modulo SADFI"/>
      <sheetName val="consolidado20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Central"/>
      <sheetName val="Remun"/>
      <sheetName val="Bien y Serv"/>
      <sheetName val="Gastos Finan"/>
      <sheetName val="Donaciones"/>
      <sheetName val="Activos Fijos"/>
      <sheetName val="Personal Permanente"/>
      <sheetName val="Remun Eventuales"/>
      <sheetName val="Remun Extraordinarias"/>
      <sheetName val="Contrib Patronales Publicas"/>
      <sheetName val="Contrib Patronales Privadas"/>
      <sheetName val="Gastos Repres"/>
      <sheetName val="Remun Diversas"/>
      <sheetName val="Bienes Uso y Consumo"/>
      <sheetName val="Servicios Basicos"/>
      <sheetName val="Servicios Generales"/>
      <sheetName val="Pasajes y Viáticos"/>
      <sheetName val="Consult e Invest"/>
      <sheetName val="Imptos Tasas Der"/>
      <sheetName val="Seg. Com. Banc"/>
      <sheetName val="Tranf. Corr"/>
      <sheetName val="Bienes Mueb. Intang"/>
      <sheetName val="Bienes Intangibles"/>
      <sheetName val="Detalle Activos"/>
      <sheetName val="Derechos Propiedad"/>
      <sheetName val="Listado Personal OC LEY SALARIO"/>
      <sheetName val="Listado Personal OC CONTRATO"/>
      <sheetName val="CAPACITACIONES"/>
      <sheetName val="CONSULTORIAS"/>
      <sheetName val="PRIMAS SEGUROS"/>
      <sheetName val="Modulo SADFI"/>
      <sheetName val="consolidado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baseColWidth="10" defaultColWidth="10.85546875" defaultRowHeight="12.75" x14ac:dyDescent="0.2"/>
  <cols>
    <col min="1" max="1" width="10.5703125" style="101" customWidth="1"/>
    <col min="2" max="2" width="27.5703125" style="101" customWidth="1"/>
    <col min="3" max="4" width="14.5703125" style="101" customWidth="1"/>
    <col min="5" max="5" width="6.5703125" style="101" customWidth="1"/>
    <col min="6" max="6" width="14.5703125" style="101" customWidth="1"/>
    <col min="7" max="7" width="6.5703125" style="101" customWidth="1"/>
    <col min="8" max="16384" width="10.85546875" style="101"/>
  </cols>
  <sheetData>
    <row r="1" spans="1:7" ht="25.5" x14ac:dyDescent="0.2">
      <c r="A1" s="98" t="s">
        <v>160</v>
      </c>
      <c r="B1" s="98" t="s">
        <v>161</v>
      </c>
      <c r="C1" s="99" t="s">
        <v>162</v>
      </c>
      <c r="D1" s="99" t="s">
        <v>163</v>
      </c>
      <c r="E1" s="100" t="s">
        <v>164</v>
      </c>
      <c r="F1" s="99" t="s">
        <v>165</v>
      </c>
      <c r="G1" s="100" t="s">
        <v>164</v>
      </c>
    </row>
    <row r="2" spans="1:7" x14ac:dyDescent="0.2">
      <c r="A2" s="102" t="s">
        <v>166</v>
      </c>
    </row>
    <row r="3" spans="1:7" x14ac:dyDescent="0.2">
      <c r="A3" s="102" t="s">
        <v>251</v>
      </c>
    </row>
    <row r="4" spans="1:7" x14ac:dyDescent="0.2">
      <c r="A4" s="102" t="s">
        <v>252</v>
      </c>
    </row>
    <row r="5" spans="1:7" x14ac:dyDescent="0.2">
      <c r="A5" s="102" t="s">
        <v>177</v>
      </c>
      <c r="B5" s="102" t="s">
        <v>178</v>
      </c>
      <c r="C5" s="103">
        <v>21181</v>
      </c>
      <c r="D5" s="103">
        <v>6606</v>
      </c>
      <c r="E5" s="103">
        <v>31.19</v>
      </c>
      <c r="F5" s="103">
        <v>14575</v>
      </c>
      <c r="G5" s="103">
        <v>68.81</v>
      </c>
    </row>
    <row r="6" spans="1:7" x14ac:dyDescent="0.2">
      <c r="A6" s="102" t="s">
        <v>179</v>
      </c>
      <c r="B6" s="102" t="s">
        <v>180</v>
      </c>
      <c r="C6" s="103">
        <v>2800</v>
      </c>
      <c r="D6" s="103">
        <v>1798.5</v>
      </c>
      <c r="E6" s="103">
        <v>64.23</v>
      </c>
      <c r="F6" s="103">
        <v>1001.5</v>
      </c>
      <c r="G6" s="103">
        <v>35.770000000000003</v>
      </c>
    </row>
    <row r="7" spans="1:7" x14ac:dyDescent="0.2">
      <c r="A7" s="102" t="s">
        <v>181</v>
      </c>
      <c r="B7" s="102" t="s">
        <v>182</v>
      </c>
      <c r="C7" s="103">
        <v>63156</v>
      </c>
      <c r="D7" s="103">
        <v>303</v>
      </c>
      <c r="E7" s="103">
        <v>0.48</v>
      </c>
      <c r="F7" s="103">
        <v>62853</v>
      </c>
      <c r="G7" s="103">
        <v>99.52</v>
      </c>
    </row>
    <row r="8" spans="1:7" x14ac:dyDescent="0.2">
      <c r="A8" s="102" t="s">
        <v>183</v>
      </c>
      <c r="B8" s="102" t="s">
        <v>184</v>
      </c>
      <c r="C8" s="103">
        <v>44300</v>
      </c>
      <c r="D8" s="103">
        <v>20565.43</v>
      </c>
      <c r="E8" s="103">
        <v>46.42</v>
      </c>
      <c r="F8" s="103">
        <v>23734.57</v>
      </c>
      <c r="G8" s="103">
        <v>53.58</v>
      </c>
    </row>
    <row r="9" spans="1:7" x14ac:dyDescent="0.2">
      <c r="A9" s="102" t="s">
        <v>253</v>
      </c>
      <c r="B9" s="102" t="s">
        <v>254</v>
      </c>
      <c r="C9" s="103">
        <v>2500</v>
      </c>
      <c r="D9" s="103">
        <v>1073.5</v>
      </c>
      <c r="E9" s="103">
        <v>42.94</v>
      </c>
      <c r="F9" s="103">
        <v>1426.5</v>
      </c>
      <c r="G9" s="103">
        <v>57.06</v>
      </c>
    </row>
    <row r="10" spans="1:7" x14ac:dyDescent="0.2">
      <c r="A10" s="102" t="s">
        <v>185</v>
      </c>
      <c r="B10" s="102" t="s">
        <v>186</v>
      </c>
      <c r="C10" s="103">
        <v>38400</v>
      </c>
      <c r="D10" s="103">
        <v>11644.9</v>
      </c>
      <c r="E10" s="103">
        <v>30.33</v>
      </c>
      <c r="F10" s="103">
        <v>26755.1</v>
      </c>
      <c r="G10" s="103">
        <v>69.67</v>
      </c>
    </row>
    <row r="11" spans="1:7" x14ac:dyDescent="0.2">
      <c r="A11" s="102" t="s">
        <v>187</v>
      </c>
      <c r="B11" s="102" t="s">
        <v>255</v>
      </c>
      <c r="C11" s="103">
        <v>5000</v>
      </c>
      <c r="D11" s="103">
        <v>0</v>
      </c>
      <c r="E11" s="103">
        <v>0</v>
      </c>
      <c r="F11" s="103">
        <v>5000</v>
      </c>
      <c r="G11" s="103">
        <v>100</v>
      </c>
    </row>
    <row r="12" spans="1:7" x14ac:dyDescent="0.2">
      <c r="A12" s="102" t="s">
        <v>191</v>
      </c>
      <c r="B12" s="102" t="s">
        <v>192</v>
      </c>
      <c r="C12" s="103">
        <v>24219</v>
      </c>
      <c r="D12" s="103">
        <v>0</v>
      </c>
      <c r="E12" s="103">
        <v>0</v>
      </c>
      <c r="F12" s="103">
        <v>24219</v>
      </c>
      <c r="G12" s="103">
        <v>100</v>
      </c>
    </row>
    <row r="13" spans="1:7" x14ac:dyDescent="0.2">
      <c r="A13" s="102" t="s">
        <v>193</v>
      </c>
      <c r="B13" s="102" t="s">
        <v>194</v>
      </c>
      <c r="C13" s="103">
        <v>26400</v>
      </c>
      <c r="D13" s="103">
        <v>1005.75</v>
      </c>
      <c r="E13" s="103">
        <v>3.81</v>
      </c>
      <c r="F13" s="103">
        <v>25394.25</v>
      </c>
      <c r="G13" s="103">
        <v>96.19</v>
      </c>
    </row>
    <row r="14" spans="1:7" x14ac:dyDescent="0.2">
      <c r="A14" s="102" t="s">
        <v>195</v>
      </c>
      <c r="B14" s="102" t="s">
        <v>196</v>
      </c>
      <c r="C14" s="103">
        <v>12400</v>
      </c>
      <c r="D14" s="103">
        <v>891</v>
      </c>
      <c r="E14" s="103">
        <v>7.19</v>
      </c>
      <c r="F14" s="103">
        <v>11509</v>
      </c>
      <c r="G14" s="103">
        <v>92.81</v>
      </c>
    </row>
    <row r="15" spans="1:7" x14ac:dyDescent="0.2">
      <c r="A15" s="102" t="s">
        <v>197</v>
      </c>
      <c r="B15" s="102" t="s">
        <v>198</v>
      </c>
      <c r="C15" s="103">
        <v>77500</v>
      </c>
      <c r="D15" s="103">
        <v>5376.47</v>
      </c>
      <c r="E15" s="103">
        <v>6.94</v>
      </c>
      <c r="F15" s="103">
        <v>72123.53</v>
      </c>
      <c r="G15" s="103">
        <v>93.06</v>
      </c>
    </row>
    <row r="16" spans="1:7" x14ac:dyDescent="0.2">
      <c r="A16" s="102" t="s">
        <v>199</v>
      </c>
      <c r="B16" s="102" t="s">
        <v>200</v>
      </c>
      <c r="C16" s="103">
        <v>29150</v>
      </c>
      <c r="D16" s="103">
        <v>630.6</v>
      </c>
      <c r="E16" s="103">
        <v>2.16</v>
      </c>
      <c r="F16" s="103">
        <v>28519.4</v>
      </c>
      <c r="G16" s="103">
        <v>97.84</v>
      </c>
    </row>
    <row r="17" spans="1:7" x14ac:dyDescent="0.2">
      <c r="A17" s="102" t="s">
        <v>201</v>
      </c>
      <c r="B17" s="102" t="s">
        <v>202</v>
      </c>
      <c r="C17" s="103">
        <v>83000</v>
      </c>
      <c r="D17" s="103">
        <v>0</v>
      </c>
      <c r="E17" s="103">
        <v>0</v>
      </c>
      <c r="F17" s="103">
        <v>83000</v>
      </c>
      <c r="G17" s="103">
        <v>100</v>
      </c>
    </row>
    <row r="18" spans="1:7" x14ac:dyDescent="0.2">
      <c r="A18" s="102" t="s">
        <v>203</v>
      </c>
      <c r="B18" s="102" t="s">
        <v>204</v>
      </c>
      <c r="C18" s="103">
        <v>64000</v>
      </c>
      <c r="D18" s="103">
        <v>10772.5</v>
      </c>
      <c r="E18" s="103">
        <v>16.829999999999998</v>
      </c>
      <c r="F18" s="103">
        <v>53227.5</v>
      </c>
      <c r="G18" s="103">
        <v>83.17</v>
      </c>
    </row>
    <row r="19" spans="1:7" x14ac:dyDescent="0.2">
      <c r="A19" s="102" t="s">
        <v>205</v>
      </c>
      <c r="B19" s="102" t="s">
        <v>206</v>
      </c>
      <c r="C19" s="103">
        <v>10500</v>
      </c>
      <c r="D19" s="103">
        <v>2250.46</v>
      </c>
      <c r="E19" s="103">
        <v>21.43</v>
      </c>
      <c r="F19" s="103">
        <v>8249.5400000000009</v>
      </c>
      <c r="G19" s="103">
        <v>78.569999999999993</v>
      </c>
    </row>
    <row r="20" spans="1:7" x14ac:dyDescent="0.2">
      <c r="A20" s="102" t="s">
        <v>207</v>
      </c>
      <c r="B20" s="102" t="s">
        <v>208</v>
      </c>
      <c r="C20" s="103">
        <v>65000</v>
      </c>
      <c r="D20" s="103">
        <v>34466.339999999997</v>
      </c>
      <c r="E20" s="103">
        <v>53.03</v>
      </c>
      <c r="F20" s="103">
        <v>30533.66</v>
      </c>
      <c r="G20" s="103">
        <v>46.97</v>
      </c>
    </row>
    <row r="21" spans="1:7" x14ac:dyDescent="0.2">
      <c r="A21" s="102" t="s">
        <v>209</v>
      </c>
      <c r="B21" s="102" t="s">
        <v>210</v>
      </c>
      <c r="C21" s="103">
        <v>13700</v>
      </c>
      <c r="D21" s="103">
        <v>0</v>
      </c>
      <c r="E21" s="103">
        <v>0</v>
      </c>
      <c r="F21" s="103">
        <v>13700</v>
      </c>
      <c r="G21" s="103">
        <v>100</v>
      </c>
    </row>
    <row r="22" spans="1:7" x14ac:dyDescent="0.2">
      <c r="A22" s="102" t="s">
        <v>211</v>
      </c>
      <c r="B22" s="102" t="s">
        <v>212</v>
      </c>
      <c r="C22" s="103">
        <v>5800</v>
      </c>
      <c r="D22" s="103">
        <v>0</v>
      </c>
      <c r="E22" s="103">
        <v>0</v>
      </c>
      <c r="F22" s="103">
        <v>5800</v>
      </c>
      <c r="G22" s="103">
        <v>100</v>
      </c>
    </row>
    <row r="23" spans="1:7" x14ac:dyDescent="0.2">
      <c r="A23" s="102" t="s">
        <v>213</v>
      </c>
      <c r="B23" s="102" t="s">
        <v>214</v>
      </c>
      <c r="C23" s="103">
        <v>9400</v>
      </c>
      <c r="D23" s="103">
        <v>0</v>
      </c>
      <c r="E23" s="103">
        <v>0</v>
      </c>
      <c r="F23" s="103">
        <v>9400</v>
      </c>
      <c r="G23" s="103">
        <v>100</v>
      </c>
    </row>
    <row r="24" spans="1:7" x14ac:dyDescent="0.2">
      <c r="A24" s="102" t="s">
        <v>256</v>
      </c>
      <c r="B24" s="102" t="s">
        <v>257</v>
      </c>
      <c r="C24" s="103">
        <v>1000</v>
      </c>
      <c r="D24" s="103">
        <v>0</v>
      </c>
      <c r="E24" s="103">
        <v>0</v>
      </c>
      <c r="F24" s="103">
        <v>1000</v>
      </c>
      <c r="G24" s="103">
        <v>100</v>
      </c>
    </row>
    <row r="25" spans="1:7" x14ac:dyDescent="0.2">
      <c r="A25" s="102" t="s">
        <v>223</v>
      </c>
      <c r="B25" s="102" t="s">
        <v>224</v>
      </c>
      <c r="C25" s="103">
        <v>16000</v>
      </c>
      <c r="D25" s="103">
        <v>889.88</v>
      </c>
      <c r="E25" s="103">
        <v>5.56</v>
      </c>
      <c r="F25" s="103">
        <v>15110.12</v>
      </c>
      <c r="G25" s="103">
        <v>94.44</v>
      </c>
    </row>
    <row r="26" spans="1:7" x14ac:dyDescent="0.2">
      <c r="A26" s="102" t="s">
        <v>227</v>
      </c>
      <c r="B26" s="102" t="s">
        <v>228</v>
      </c>
      <c r="C26" s="103">
        <v>80000</v>
      </c>
      <c r="D26" s="103">
        <v>32936.5</v>
      </c>
      <c r="E26" s="103">
        <v>41.17</v>
      </c>
      <c r="F26" s="103">
        <v>47063.5</v>
      </c>
      <c r="G26" s="103">
        <v>58.83</v>
      </c>
    </row>
    <row r="27" spans="1:7" x14ac:dyDescent="0.2">
      <c r="A27" s="102" t="s">
        <v>229</v>
      </c>
      <c r="B27" s="102" t="s">
        <v>230</v>
      </c>
      <c r="C27" s="103">
        <v>21000</v>
      </c>
      <c r="D27" s="103">
        <v>0</v>
      </c>
      <c r="E27" s="103">
        <v>0</v>
      </c>
      <c r="F27" s="103">
        <v>21000</v>
      </c>
      <c r="G27" s="103">
        <v>100</v>
      </c>
    </row>
    <row r="28" spans="1:7" x14ac:dyDescent="0.2">
      <c r="A28" s="102" t="s">
        <v>235</v>
      </c>
      <c r="B28" s="102" t="s">
        <v>236</v>
      </c>
      <c r="C28" s="103">
        <v>37600</v>
      </c>
      <c r="D28" s="103">
        <v>29453.5</v>
      </c>
      <c r="E28" s="103">
        <v>78.33</v>
      </c>
      <c r="F28" s="103">
        <v>8146.5</v>
      </c>
      <c r="G28" s="103">
        <v>21.67</v>
      </c>
    </row>
    <row r="29" spans="1:7" x14ac:dyDescent="0.2">
      <c r="A29" s="102" t="s">
        <v>237</v>
      </c>
      <c r="B29" s="102" t="s">
        <v>238</v>
      </c>
      <c r="C29" s="103">
        <v>34500</v>
      </c>
      <c r="D29" s="103">
        <v>0</v>
      </c>
      <c r="E29" s="103">
        <v>0</v>
      </c>
      <c r="F29" s="103">
        <v>34500</v>
      </c>
      <c r="G29" s="103">
        <v>100</v>
      </c>
    </row>
    <row r="30" spans="1:7" x14ac:dyDescent="0.2">
      <c r="A30" s="102" t="s">
        <v>239</v>
      </c>
      <c r="B30" s="102" t="s">
        <v>240</v>
      </c>
      <c r="C30" s="103">
        <v>460000</v>
      </c>
      <c r="D30" s="103">
        <v>130000</v>
      </c>
      <c r="E30" s="103">
        <v>28.26</v>
      </c>
      <c r="F30" s="103">
        <v>330000</v>
      </c>
      <c r="G30" s="103">
        <v>71.739999999999995</v>
      </c>
    </row>
    <row r="31" spans="1:7" x14ac:dyDescent="0.2">
      <c r="A31" s="102" t="s">
        <v>258</v>
      </c>
      <c r="B31" s="102" t="s">
        <v>259</v>
      </c>
      <c r="C31" s="103">
        <v>4000</v>
      </c>
      <c r="D31" s="103">
        <v>0</v>
      </c>
      <c r="E31" s="103">
        <v>0</v>
      </c>
      <c r="F31" s="103">
        <v>4000</v>
      </c>
      <c r="G31" s="103">
        <v>100</v>
      </c>
    </row>
    <row r="32" spans="1:7" x14ac:dyDescent="0.2">
      <c r="A32" s="102" t="s">
        <v>260</v>
      </c>
      <c r="B32" s="102" t="s">
        <v>261</v>
      </c>
      <c r="C32" s="103">
        <v>3000</v>
      </c>
      <c r="D32" s="103">
        <v>0</v>
      </c>
      <c r="E32" s="103">
        <v>0</v>
      </c>
      <c r="F32" s="103">
        <v>3000</v>
      </c>
      <c r="G32" s="103">
        <v>100</v>
      </c>
    </row>
    <row r="33" spans="1:7" x14ac:dyDescent="0.2">
      <c r="A33" s="102" t="s">
        <v>262</v>
      </c>
      <c r="B33" s="102" t="s">
        <v>263</v>
      </c>
      <c r="C33" s="103">
        <v>20000</v>
      </c>
      <c r="D33" s="103">
        <v>0</v>
      </c>
      <c r="E33" s="103">
        <v>0</v>
      </c>
      <c r="F33" s="103">
        <v>20000</v>
      </c>
      <c r="G33" s="103">
        <v>100</v>
      </c>
    </row>
    <row r="34" spans="1:7" x14ac:dyDescent="0.2">
      <c r="A34" s="102" t="s">
        <v>264</v>
      </c>
      <c r="B34" s="102" t="s">
        <v>265</v>
      </c>
      <c r="C34" s="103">
        <v>10000</v>
      </c>
      <c r="D34" s="103">
        <v>1648.1</v>
      </c>
      <c r="E34" s="103">
        <v>16.48</v>
      </c>
      <c r="F34" s="103">
        <v>8351.9</v>
      </c>
      <c r="G34" s="103">
        <v>83.52</v>
      </c>
    </row>
    <row r="35" spans="1:7" x14ac:dyDescent="0.2">
      <c r="A35" s="102" t="s">
        <v>266</v>
      </c>
      <c r="B35" s="102" t="s">
        <v>267</v>
      </c>
      <c r="C35" s="103">
        <v>15000</v>
      </c>
      <c r="D35" s="103">
        <v>0</v>
      </c>
      <c r="E35" s="103">
        <v>0</v>
      </c>
      <c r="F35" s="103">
        <v>15000</v>
      </c>
      <c r="G35" s="103">
        <v>100</v>
      </c>
    </row>
    <row r="36" spans="1:7" x14ac:dyDescent="0.2">
      <c r="A36" s="102" t="s">
        <v>268</v>
      </c>
      <c r="B36" s="102" t="s">
        <v>269</v>
      </c>
      <c r="C36" s="103">
        <v>20000</v>
      </c>
      <c r="D36" s="103">
        <v>17741.599999999999</v>
      </c>
      <c r="E36" s="103">
        <v>88.71</v>
      </c>
      <c r="F36" s="103">
        <v>2258.4</v>
      </c>
      <c r="G36" s="103">
        <v>11.29</v>
      </c>
    </row>
    <row r="37" spans="1:7" x14ac:dyDescent="0.2">
      <c r="A37" s="102" t="s">
        <v>270</v>
      </c>
      <c r="B37" s="102" t="s">
        <v>271</v>
      </c>
      <c r="C37" s="103">
        <v>10000</v>
      </c>
      <c r="D37" s="103">
        <v>4296</v>
      </c>
      <c r="E37" s="103">
        <v>42.96</v>
      </c>
      <c r="F37" s="103">
        <v>5704</v>
      </c>
      <c r="G37" s="103">
        <v>57.04</v>
      </c>
    </row>
    <row r="38" spans="1:7" x14ac:dyDescent="0.2">
      <c r="A38" s="102" t="s">
        <v>272</v>
      </c>
      <c r="B38" s="102" t="s">
        <v>273</v>
      </c>
      <c r="C38" s="103">
        <v>750000</v>
      </c>
      <c r="D38" s="103">
        <v>71930.78</v>
      </c>
      <c r="E38" s="103">
        <v>9.59</v>
      </c>
      <c r="F38" s="103">
        <v>678069.22</v>
      </c>
      <c r="G38" s="103">
        <v>90.41</v>
      </c>
    </row>
    <row r="39" spans="1:7" x14ac:dyDescent="0.2">
      <c r="A39" s="102" t="s">
        <v>274</v>
      </c>
      <c r="B39" s="102" t="s">
        <v>275</v>
      </c>
      <c r="C39" s="103">
        <v>80000</v>
      </c>
      <c r="D39" s="103">
        <v>0</v>
      </c>
      <c r="E39" s="103">
        <v>0</v>
      </c>
      <c r="F39" s="103">
        <v>80000</v>
      </c>
      <c r="G39" s="103">
        <v>100</v>
      </c>
    </row>
    <row r="40" spans="1:7" s="40" customFormat="1" ht="15" x14ac:dyDescent="0.25">
      <c r="A40" s="104"/>
      <c r="B40" s="104"/>
      <c r="C40" s="105"/>
      <c r="D40" s="105"/>
      <c r="E40" s="106"/>
      <c r="F40" s="105"/>
      <c r="G40" s="106"/>
    </row>
    <row r="41" spans="1:7" x14ac:dyDescent="0.2">
      <c r="A41" s="102" t="s">
        <v>151</v>
      </c>
      <c r="B41" s="102" t="s">
        <v>249</v>
      </c>
      <c r="C41" s="103">
        <v>2160506</v>
      </c>
      <c r="D41" s="103">
        <v>386280.81</v>
      </c>
      <c r="E41" s="103">
        <v>17.88</v>
      </c>
      <c r="F41" s="103">
        <v>1774225.19</v>
      </c>
      <c r="G41" s="103">
        <v>82.12</v>
      </c>
    </row>
    <row r="42" spans="1:7" s="40" customFormat="1" ht="15" x14ac:dyDescent="0.25">
      <c r="A42" s="104"/>
      <c r="B42" s="104"/>
      <c r="C42" s="105"/>
      <c r="D42" s="105"/>
      <c r="E42" s="106"/>
      <c r="F42" s="105"/>
      <c r="G42" s="106"/>
    </row>
    <row r="43" spans="1:7" s="40" customFormat="1" ht="15" x14ac:dyDescent="0.25">
      <c r="A43" s="104"/>
      <c r="B43" s="104"/>
      <c r="C43" s="105"/>
      <c r="D43" s="105"/>
      <c r="E43" s="106"/>
      <c r="F43" s="105"/>
      <c r="G43" s="106"/>
    </row>
    <row r="44" spans="1:7" s="109" customFormat="1" ht="16.5" thickBot="1" x14ac:dyDescent="0.3">
      <c r="A44" s="107" t="s">
        <v>151</v>
      </c>
      <c r="B44" s="107" t="s">
        <v>250</v>
      </c>
      <c r="C44" s="108">
        <v>2160506</v>
      </c>
      <c r="D44" s="108">
        <v>386280.81</v>
      </c>
      <c r="E44" s="108">
        <v>17.88</v>
      </c>
      <c r="F44" s="108">
        <v>1774225.19</v>
      </c>
      <c r="G44" s="108">
        <v>82.12</v>
      </c>
    </row>
    <row r="45" spans="1:7" s="40" customFormat="1" ht="16.5" thickTop="1" thickBot="1" x14ac:dyDescent="0.3">
      <c r="A45" s="110"/>
      <c r="B45" s="110"/>
      <c r="C45" s="111"/>
      <c r="D45" s="111"/>
      <c r="E45" s="112"/>
      <c r="F45" s="111"/>
      <c r="G45" s="112"/>
    </row>
  </sheetData>
  <pageMargins left="0.70866141732283472" right="0.70866141732283472" top="1.3779527559055118" bottom="0.6692913385826772" header="0.31496062992125984" footer="0.31496062992125984"/>
  <pageSetup scale="90" orientation="portrait" r:id="rId1"/>
  <headerFooter>
    <oddHeader xml:space="preserve">&amp;C&amp;"Arial,Normal"&amp;12COMUNIDADES SOLIDARIAS -FOCAP
&amp;ENIVEL DE EJECUCIÓN PRESUPUESTARIA
&amp;E31 October 2015&amp;"Times New Roman,Normal"&amp;10
</oddHeader>
    <oddFooter>&amp;L&amp;"MS San Serif"&amp;08&amp;R&amp;"MS San Serif"&amp;08Page: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C18" sqref="C18"/>
    </sheetView>
  </sheetViews>
  <sheetFormatPr baseColWidth="10" defaultColWidth="10.85546875" defaultRowHeight="12.75" x14ac:dyDescent="0.2"/>
  <cols>
    <col min="1" max="1" width="10.5703125" style="101" customWidth="1"/>
    <col min="2" max="2" width="27.5703125" style="101" customWidth="1"/>
    <col min="3" max="4" width="14.5703125" style="101" customWidth="1"/>
    <col min="5" max="5" width="6.5703125" style="101" customWidth="1"/>
    <col min="6" max="6" width="14.5703125" style="101" customWidth="1"/>
    <col min="7" max="7" width="6.5703125" style="101" customWidth="1"/>
    <col min="8" max="16384" width="10.85546875" style="101"/>
  </cols>
  <sheetData>
    <row r="1" spans="1:7" ht="25.5" x14ac:dyDescent="0.2">
      <c r="A1" s="98" t="s">
        <v>160</v>
      </c>
      <c r="B1" s="98" t="s">
        <v>161</v>
      </c>
      <c r="C1" s="99" t="s">
        <v>162</v>
      </c>
      <c r="D1" s="99" t="s">
        <v>163</v>
      </c>
      <c r="E1" s="100" t="s">
        <v>164</v>
      </c>
      <c r="F1" s="99" t="s">
        <v>165</v>
      </c>
      <c r="G1" s="100" t="s">
        <v>164</v>
      </c>
    </row>
    <row r="2" spans="1:7" x14ac:dyDescent="0.2">
      <c r="A2" s="102" t="s">
        <v>166</v>
      </c>
    </row>
    <row r="3" spans="1:7" x14ac:dyDescent="0.2">
      <c r="A3" s="102" t="s">
        <v>167</v>
      </c>
    </row>
    <row r="4" spans="1:7" x14ac:dyDescent="0.2">
      <c r="A4" s="102" t="s">
        <v>168</v>
      </c>
      <c r="B4" s="102" t="s">
        <v>169</v>
      </c>
      <c r="C4" s="103">
        <v>1788865</v>
      </c>
      <c r="D4" s="103">
        <v>1379655.57</v>
      </c>
      <c r="E4" s="103">
        <v>77.12</v>
      </c>
      <c r="F4" s="103">
        <v>409209.43</v>
      </c>
      <c r="G4" s="103">
        <v>22.88</v>
      </c>
    </row>
    <row r="5" spans="1:7" x14ac:dyDescent="0.2">
      <c r="A5" s="102" t="s">
        <v>170</v>
      </c>
      <c r="B5" s="102" t="s">
        <v>171</v>
      </c>
      <c r="C5" s="103">
        <v>56725</v>
      </c>
      <c r="D5" s="103">
        <v>0</v>
      </c>
      <c r="E5" s="103">
        <v>0</v>
      </c>
      <c r="F5" s="103">
        <v>56725</v>
      </c>
      <c r="G5" s="103">
        <v>100</v>
      </c>
    </row>
    <row r="6" spans="1:7" x14ac:dyDescent="0.2">
      <c r="A6" s="102" t="s">
        <v>172</v>
      </c>
      <c r="B6" s="102" t="s">
        <v>173</v>
      </c>
      <c r="C6" s="103">
        <v>84025</v>
      </c>
      <c r="D6" s="103">
        <v>69304.81</v>
      </c>
      <c r="E6" s="103">
        <v>82.48</v>
      </c>
      <c r="F6" s="103">
        <v>14720.19</v>
      </c>
      <c r="G6" s="103">
        <v>17.52</v>
      </c>
    </row>
    <row r="7" spans="1:7" x14ac:dyDescent="0.2">
      <c r="A7" s="102" t="s">
        <v>174</v>
      </c>
      <c r="B7" s="102" t="s">
        <v>175</v>
      </c>
      <c r="C7" s="103">
        <v>120755</v>
      </c>
      <c r="D7" s="103">
        <v>89323.199999999997</v>
      </c>
      <c r="E7" s="103">
        <v>73.97</v>
      </c>
      <c r="F7" s="103">
        <v>31431.8</v>
      </c>
      <c r="G7" s="103">
        <v>26.03</v>
      </c>
    </row>
    <row r="8" spans="1:7" s="40" customFormat="1" ht="15" x14ac:dyDescent="0.25">
      <c r="A8" s="104"/>
      <c r="B8" s="104"/>
      <c r="C8" s="105"/>
      <c r="D8" s="105"/>
      <c r="E8" s="106"/>
      <c r="F8" s="105"/>
      <c r="G8" s="106"/>
    </row>
    <row r="9" spans="1:7" x14ac:dyDescent="0.2">
      <c r="A9" s="102" t="s">
        <v>151</v>
      </c>
      <c r="B9" s="102" t="s">
        <v>8</v>
      </c>
      <c r="C9" s="103">
        <v>2050370</v>
      </c>
      <c r="D9" s="103">
        <v>1538283.58</v>
      </c>
      <c r="E9" s="103">
        <v>75.02</v>
      </c>
      <c r="F9" s="103">
        <v>512086.42</v>
      </c>
      <c r="G9" s="103">
        <v>24.98</v>
      </c>
    </row>
    <row r="10" spans="1:7" x14ac:dyDescent="0.2">
      <c r="A10" s="102" t="s">
        <v>176</v>
      </c>
    </row>
    <row r="11" spans="1:7" x14ac:dyDescent="0.2">
      <c r="A11" s="102" t="s">
        <v>177</v>
      </c>
      <c r="B11" s="102" t="s">
        <v>178</v>
      </c>
      <c r="C11" s="103">
        <v>4500</v>
      </c>
      <c r="D11" s="103">
        <v>3755.2</v>
      </c>
      <c r="E11" s="103">
        <v>83.45</v>
      </c>
      <c r="F11" s="103">
        <v>744.8</v>
      </c>
      <c r="G11" s="103">
        <v>16.55</v>
      </c>
    </row>
    <row r="12" spans="1:7" x14ac:dyDescent="0.2">
      <c r="A12" s="102" t="s">
        <v>179</v>
      </c>
      <c r="B12" s="102" t="s">
        <v>180</v>
      </c>
      <c r="C12" s="103">
        <v>500</v>
      </c>
      <c r="D12" s="103">
        <v>135</v>
      </c>
      <c r="E12" s="103">
        <v>27</v>
      </c>
      <c r="F12" s="103">
        <v>365</v>
      </c>
      <c r="G12" s="103">
        <v>73</v>
      </c>
    </row>
    <row r="13" spans="1:7" x14ac:dyDescent="0.2">
      <c r="A13" s="102" t="s">
        <v>181</v>
      </c>
      <c r="B13" s="102" t="s">
        <v>182</v>
      </c>
      <c r="C13" s="103">
        <v>6000</v>
      </c>
      <c r="D13" s="103">
        <v>1262.5999999999999</v>
      </c>
      <c r="E13" s="103">
        <v>21.04</v>
      </c>
      <c r="F13" s="103">
        <v>4737.3999999999996</v>
      </c>
      <c r="G13" s="103">
        <v>78.959999999999994</v>
      </c>
    </row>
    <row r="14" spans="1:7" x14ac:dyDescent="0.2">
      <c r="A14" s="102" t="s">
        <v>183</v>
      </c>
      <c r="B14" s="102" t="s">
        <v>184</v>
      </c>
      <c r="C14" s="103">
        <v>5000</v>
      </c>
      <c r="D14" s="103">
        <v>4877.3</v>
      </c>
      <c r="E14" s="103">
        <v>97.55</v>
      </c>
      <c r="F14" s="103">
        <v>122.7</v>
      </c>
      <c r="G14" s="103">
        <v>2.4500000000000002</v>
      </c>
    </row>
    <row r="15" spans="1:7" x14ac:dyDescent="0.2">
      <c r="A15" s="102" t="s">
        <v>185</v>
      </c>
      <c r="B15" s="102" t="s">
        <v>186</v>
      </c>
      <c r="C15" s="103">
        <v>10000</v>
      </c>
      <c r="D15" s="103">
        <v>6320.29</v>
      </c>
      <c r="E15" s="103">
        <v>63.2</v>
      </c>
      <c r="F15" s="103">
        <v>3679.71</v>
      </c>
      <c r="G15" s="103">
        <v>36.799999999999997</v>
      </c>
    </row>
    <row r="16" spans="1:7" x14ac:dyDescent="0.2">
      <c r="A16" s="102" t="s">
        <v>187</v>
      </c>
      <c r="B16" s="102" t="s">
        <v>188</v>
      </c>
      <c r="C16" s="103">
        <v>1000</v>
      </c>
      <c r="D16" s="103">
        <v>0</v>
      </c>
      <c r="E16" s="103">
        <v>0</v>
      </c>
      <c r="F16" s="103">
        <v>1000</v>
      </c>
      <c r="G16" s="103">
        <v>100</v>
      </c>
    </row>
    <row r="17" spans="1:7" x14ac:dyDescent="0.2">
      <c r="A17" s="102" t="s">
        <v>189</v>
      </c>
      <c r="B17" s="102" t="s">
        <v>190</v>
      </c>
      <c r="C17" s="103">
        <v>2500</v>
      </c>
      <c r="D17" s="103">
        <v>1938</v>
      </c>
      <c r="E17" s="103">
        <v>77.52</v>
      </c>
      <c r="F17" s="103">
        <v>562</v>
      </c>
      <c r="G17" s="103">
        <v>22.48</v>
      </c>
    </row>
    <row r="18" spans="1:7" x14ac:dyDescent="0.2">
      <c r="A18" s="102" t="s">
        <v>191</v>
      </c>
      <c r="B18" s="102" t="s">
        <v>192</v>
      </c>
      <c r="C18" s="103">
        <v>40000</v>
      </c>
      <c r="D18" s="103">
        <v>28904.02</v>
      </c>
      <c r="E18" s="103">
        <v>72.260000000000005</v>
      </c>
      <c r="F18" s="103">
        <v>11095.98</v>
      </c>
      <c r="G18" s="103">
        <v>27.74</v>
      </c>
    </row>
    <row r="19" spans="1:7" x14ac:dyDescent="0.2">
      <c r="A19" s="102" t="s">
        <v>193</v>
      </c>
      <c r="B19" s="102" t="s">
        <v>194</v>
      </c>
      <c r="C19" s="103">
        <v>1500</v>
      </c>
      <c r="D19" s="103">
        <v>337.3</v>
      </c>
      <c r="E19" s="103">
        <v>22.49</v>
      </c>
      <c r="F19" s="103">
        <v>1162.7</v>
      </c>
      <c r="G19" s="103">
        <v>77.510000000000005</v>
      </c>
    </row>
    <row r="20" spans="1:7" x14ac:dyDescent="0.2">
      <c r="A20" s="102" t="s">
        <v>195</v>
      </c>
      <c r="B20" s="102" t="s">
        <v>196</v>
      </c>
      <c r="C20" s="103">
        <v>2000</v>
      </c>
      <c r="D20" s="103">
        <v>1060.6500000000001</v>
      </c>
      <c r="E20" s="103">
        <v>53.03</v>
      </c>
      <c r="F20" s="103">
        <v>939.35</v>
      </c>
      <c r="G20" s="103">
        <v>46.97</v>
      </c>
    </row>
    <row r="21" spans="1:7" x14ac:dyDescent="0.2">
      <c r="A21" s="102" t="s">
        <v>197</v>
      </c>
      <c r="B21" s="102" t="s">
        <v>198</v>
      </c>
      <c r="C21" s="103">
        <v>7150</v>
      </c>
      <c r="D21" s="103">
        <v>194.93</v>
      </c>
      <c r="E21" s="103">
        <v>2.73</v>
      </c>
      <c r="F21" s="103">
        <v>6955.07</v>
      </c>
      <c r="G21" s="103">
        <v>97.27</v>
      </c>
    </row>
    <row r="22" spans="1:7" x14ac:dyDescent="0.2">
      <c r="A22" s="102" t="s">
        <v>199</v>
      </c>
      <c r="B22" s="102" t="s">
        <v>200</v>
      </c>
      <c r="C22" s="103">
        <v>4000</v>
      </c>
      <c r="D22" s="103">
        <v>3265.99</v>
      </c>
      <c r="E22" s="103">
        <v>81.650000000000006</v>
      </c>
      <c r="F22" s="103">
        <v>734.01</v>
      </c>
      <c r="G22" s="103">
        <v>18.350000000000001</v>
      </c>
    </row>
    <row r="23" spans="1:7" x14ac:dyDescent="0.2">
      <c r="A23" s="102" t="s">
        <v>201</v>
      </c>
      <c r="B23" s="102" t="s">
        <v>202</v>
      </c>
      <c r="C23" s="103">
        <v>16500</v>
      </c>
      <c r="D23" s="103">
        <v>1920.8</v>
      </c>
      <c r="E23" s="103">
        <v>11.64</v>
      </c>
      <c r="F23" s="103">
        <v>14579.2</v>
      </c>
      <c r="G23" s="103">
        <v>88.36</v>
      </c>
    </row>
    <row r="24" spans="1:7" x14ac:dyDescent="0.2">
      <c r="A24" s="102" t="s">
        <v>203</v>
      </c>
      <c r="B24" s="102" t="s">
        <v>204</v>
      </c>
      <c r="C24" s="103">
        <v>3000</v>
      </c>
      <c r="D24" s="103">
        <v>2718.44</v>
      </c>
      <c r="E24" s="103">
        <v>90.61</v>
      </c>
      <c r="F24" s="103">
        <v>281.56</v>
      </c>
      <c r="G24" s="103">
        <v>9.39</v>
      </c>
    </row>
    <row r="25" spans="1:7" x14ac:dyDescent="0.2">
      <c r="A25" s="102" t="s">
        <v>205</v>
      </c>
      <c r="B25" s="102" t="s">
        <v>206</v>
      </c>
      <c r="C25" s="103">
        <v>2000</v>
      </c>
      <c r="D25" s="103">
        <v>497.15</v>
      </c>
      <c r="E25" s="103">
        <v>24.86</v>
      </c>
      <c r="F25" s="103">
        <v>1502.85</v>
      </c>
      <c r="G25" s="103">
        <v>75.14</v>
      </c>
    </row>
    <row r="26" spans="1:7" x14ac:dyDescent="0.2">
      <c r="A26" s="102" t="s">
        <v>207</v>
      </c>
      <c r="B26" s="102" t="s">
        <v>208</v>
      </c>
      <c r="C26" s="103">
        <v>19125</v>
      </c>
      <c r="D26" s="103">
        <v>3922.49</v>
      </c>
      <c r="E26" s="103">
        <v>20.51</v>
      </c>
      <c r="F26" s="103">
        <v>15202.51</v>
      </c>
      <c r="G26" s="103">
        <v>79.489999999999995</v>
      </c>
    </row>
    <row r="27" spans="1:7" x14ac:dyDescent="0.2">
      <c r="A27" s="102" t="s">
        <v>209</v>
      </c>
      <c r="B27" s="102" t="s">
        <v>210</v>
      </c>
      <c r="C27" s="103">
        <v>64000</v>
      </c>
      <c r="D27" s="103">
        <v>46930.78</v>
      </c>
      <c r="E27" s="103">
        <v>73.33</v>
      </c>
      <c r="F27" s="103">
        <v>17069.22</v>
      </c>
      <c r="G27" s="103">
        <v>26.67</v>
      </c>
    </row>
    <row r="28" spans="1:7" x14ac:dyDescent="0.2">
      <c r="A28" s="102" t="s">
        <v>211</v>
      </c>
      <c r="B28" s="102" t="s">
        <v>212</v>
      </c>
      <c r="C28" s="103">
        <v>42800</v>
      </c>
      <c r="D28" s="103">
        <v>36383.29</v>
      </c>
      <c r="E28" s="103">
        <v>85.01</v>
      </c>
      <c r="F28" s="103">
        <v>6416.71</v>
      </c>
      <c r="G28" s="103">
        <v>14.99</v>
      </c>
    </row>
    <row r="29" spans="1:7" x14ac:dyDescent="0.2">
      <c r="A29" s="102" t="s">
        <v>213</v>
      </c>
      <c r="B29" s="102" t="s">
        <v>214</v>
      </c>
      <c r="C29" s="103">
        <v>33500</v>
      </c>
      <c r="D29" s="103">
        <v>26967.82</v>
      </c>
      <c r="E29" s="103">
        <v>80.5</v>
      </c>
      <c r="F29" s="103">
        <v>6532.18</v>
      </c>
      <c r="G29" s="103">
        <v>19.5</v>
      </c>
    </row>
    <row r="30" spans="1:7" x14ac:dyDescent="0.2">
      <c r="A30" s="102" t="s">
        <v>215</v>
      </c>
      <c r="B30" s="102" t="s">
        <v>216</v>
      </c>
      <c r="C30" s="103">
        <v>300</v>
      </c>
      <c r="D30" s="103">
        <v>0</v>
      </c>
      <c r="E30" s="103">
        <v>0</v>
      </c>
      <c r="F30" s="103">
        <v>300</v>
      </c>
      <c r="G30" s="103">
        <v>100</v>
      </c>
    </row>
    <row r="31" spans="1:7" x14ac:dyDescent="0.2">
      <c r="A31" s="102" t="s">
        <v>217</v>
      </c>
      <c r="B31" s="102" t="s">
        <v>218</v>
      </c>
      <c r="C31" s="103">
        <v>10500</v>
      </c>
      <c r="D31" s="103">
        <v>0</v>
      </c>
      <c r="E31" s="103">
        <v>0</v>
      </c>
      <c r="F31" s="103">
        <v>10500</v>
      </c>
      <c r="G31" s="103">
        <v>100</v>
      </c>
    </row>
    <row r="32" spans="1:7" x14ac:dyDescent="0.2">
      <c r="A32" s="102" t="s">
        <v>219</v>
      </c>
      <c r="B32" s="102" t="s">
        <v>220</v>
      </c>
      <c r="C32" s="103">
        <v>22500</v>
      </c>
      <c r="D32" s="103">
        <v>16804.939999999999</v>
      </c>
      <c r="E32" s="103">
        <v>74.69</v>
      </c>
      <c r="F32" s="103">
        <v>5695.06</v>
      </c>
      <c r="G32" s="103">
        <v>25.31</v>
      </c>
    </row>
    <row r="33" spans="1:7" x14ac:dyDescent="0.2">
      <c r="A33" s="102" t="s">
        <v>221</v>
      </c>
      <c r="B33" s="102" t="s">
        <v>222</v>
      </c>
      <c r="C33" s="103">
        <v>3500</v>
      </c>
      <c r="D33" s="103">
        <v>0</v>
      </c>
      <c r="E33" s="103">
        <v>0</v>
      </c>
      <c r="F33" s="103">
        <v>3500</v>
      </c>
      <c r="G33" s="103">
        <v>100</v>
      </c>
    </row>
    <row r="34" spans="1:7" x14ac:dyDescent="0.2">
      <c r="A34" s="102" t="s">
        <v>223</v>
      </c>
      <c r="B34" s="102" t="s">
        <v>224</v>
      </c>
      <c r="C34" s="103">
        <v>3300</v>
      </c>
      <c r="D34" s="103">
        <v>3130.73</v>
      </c>
      <c r="E34" s="103">
        <v>94.87</v>
      </c>
      <c r="F34" s="103">
        <v>169.27</v>
      </c>
      <c r="G34" s="103">
        <v>5.13</v>
      </c>
    </row>
    <row r="35" spans="1:7" x14ac:dyDescent="0.2">
      <c r="A35" s="102" t="s">
        <v>225</v>
      </c>
      <c r="B35" s="102" t="s">
        <v>226</v>
      </c>
      <c r="C35" s="103">
        <v>65000</v>
      </c>
      <c r="D35" s="103">
        <v>44832</v>
      </c>
      <c r="E35" s="103">
        <v>68.97</v>
      </c>
      <c r="F35" s="103">
        <v>20168</v>
      </c>
      <c r="G35" s="103">
        <v>31.03</v>
      </c>
    </row>
    <row r="36" spans="1:7" x14ac:dyDescent="0.2">
      <c r="A36" s="102" t="s">
        <v>227</v>
      </c>
      <c r="B36" s="102" t="s">
        <v>228</v>
      </c>
      <c r="C36" s="103">
        <v>44000</v>
      </c>
      <c r="D36" s="103">
        <v>37193</v>
      </c>
      <c r="E36" s="103">
        <v>84.53</v>
      </c>
      <c r="F36" s="103">
        <v>6807</v>
      </c>
      <c r="G36" s="103">
        <v>15.47</v>
      </c>
    </row>
    <row r="37" spans="1:7" x14ac:dyDescent="0.2">
      <c r="A37" s="102" t="s">
        <v>229</v>
      </c>
      <c r="B37" s="102" t="s">
        <v>230</v>
      </c>
      <c r="C37" s="103">
        <v>3000</v>
      </c>
      <c r="D37" s="103">
        <v>0</v>
      </c>
      <c r="E37" s="103">
        <v>0</v>
      </c>
      <c r="F37" s="103">
        <v>3000</v>
      </c>
      <c r="G37" s="103">
        <v>100</v>
      </c>
    </row>
    <row r="38" spans="1:7" x14ac:dyDescent="0.2">
      <c r="A38" s="102" t="s">
        <v>231</v>
      </c>
      <c r="B38" s="102" t="s">
        <v>232</v>
      </c>
      <c r="C38" s="103">
        <v>5400</v>
      </c>
      <c r="D38" s="103">
        <v>5206.2700000000004</v>
      </c>
      <c r="E38" s="103">
        <v>96.41</v>
      </c>
      <c r="F38" s="103">
        <v>193.73</v>
      </c>
      <c r="G38" s="103">
        <v>3.59</v>
      </c>
    </row>
    <row r="39" spans="1:7" x14ac:dyDescent="0.2">
      <c r="A39" s="102" t="s">
        <v>233</v>
      </c>
      <c r="B39" s="102" t="s">
        <v>234</v>
      </c>
      <c r="C39" s="103">
        <v>5500</v>
      </c>
      <c r="D39" s="103">
        <v>4322.25</v>
      </c>
      <c r="E39" s="103">
        <v>78.59</v>
      </c>
      <c r="F39" s="103">
        <v>1177.75</v>
      </c>
      <c r="G39" s="103">
        <v>21.41</v>
      </c>
    </row>
    <row r="40" spans="1:7" x14ac:dyDescent="0.2">
      <c r="A40" s="102" t="s">
        <v>235</v>
      </c>
      <c r="B40" s="102" t="s">
        <v>236</v>
      </c>
      <c r="C40" s="103">
        <v>145190</v>
      </c>
      <c r="D40" s="103">
        <v>141501.84</v>
      </c>
      <c r="E40" s="103">
        <v>97.46</v>
      </c>
      <c r="F40" s="103">
        <v>3688.16</v>
      </c>
      <c r="G40" s="103">
        <v>2.54</v>
      </c>
    </row>
    <row r="41" spans="1:7" x14ac:dyDescent="0.2">
      <c r="A41" s="102" t="s">
        <v>237</v>
      </c>
      <c r="B41" s="102" t="s">
        <v>238</v>
      </c>
      <c r="C41" s="103">
        <v>10450</v>
      </c>
      <c r="D41" s="103">
        <v>8350</v>
      </c>
      <c r="E41" s="103">
        <v>79.900000000000006</v>
      </c>
      <c r="F41" s="103">
        <v>2100</v>
      </c>
      <c r="G41" s="103">
        <v>20.100000000000001</v>
      </c>
    </row>
    <row r="42" spans="1:7" x14ac:dyDescent="0.2">
      <c r="A42" s="102" t="s">
        <v>154</v>
      </c>
      <c r="B42" s="102" t="s">
        <v>155</v>
      </c>
      <c r="C42" s="103">
        <v>3500</v>
      </c>
      <c r="D42" s="103">
        <v>2957.22</v>
      </c>
      <c r="E42" s="103">
        <v>84.49</v>
      </c>
      <c r="F42" s="103">
        <v>542.78</v>
      </c>
      <c r="G42" s="103">
        <v>15.51</v>
      </c>
    </row>
    <row r="43" spans="1:7" x14ac:dyDescent="0.2">
      <c r="A43" s="102" t="s">
        <v>239</v>
      </c>
      <c r="B43" s="102" t="s">
        <v>240</v>
      </c>
      <c r="C43" s="103">
        <v>1000</v>
      </c>
      <c r="D43" s="103">
        <v>1000</v>
      </c>
      <c r="E43" s="103">
        <v>100</v>
      </c>
      <c r="F43" s="103">
        <v>0</v>
      </c>
      <c r="G43" s="103">
        <v>0</v>
      </c>
    </row>
    <row r="44" spans="1:7" x14ac:dyDescent="0.2">
      <c r="A44" s="102" t="s">
        <v>134</v>
      </c>
      <c r="B44" s="102" t="s">
        <v>135</v>
      </c>
      <c r="C44" s="103">
        <v>3400</v>
      </c>
      <c r="D44" s="103">
        <v>3030</v>
      </c>
      <c r="E44" s="103">
        <v>89.12</v>
      </c>
      <c r="F44" s="103">
        <v>370</v>
      </c>
      <c r="G44" s="103">
        <v>10.88</v>
      </c>
    </row>
    <row r="45" spans="1:7" x14ac:dyDescent="0.2">
      <c r="A45" s="102" t="s">
        <v>241</v>
      </c>
      <c r="B45" s="102" t="s">
        <v>242</v>
      </c>
      <c r="C45" s="103">
        <v>6000</v>
      </c>
      <c r="D45" s="103">
        <v>1100.49</v>
      </c>
      <c r="E45" s="103">
        <v>18.34</v>
      </c>
      <c r="F45" s="103">
        <v>4899.51</v>
      </c>
      <c r="G45" s="103">
        <v>81.66</v>
      </c>
    </row>
    <row r="46" spans="1:7" x14ac:dyDescent="0.2">
      <c r="A46" s="102" t="s">
        <v>243</v>
      </c>
      <c r="B46" s="102" t="s">
        <v>244</v>
      </c>
      <c r="C46" s="103">
        <v>15210</v>
      </c>
      <c r="D46" s="103">
        <v>15203.85</v>
      </c>
      <c r="E46" s="103">
        <v>99.96</v>
      </c>
      <c r="F46" s="103">
        <v>6.15</v>
      </c>
      <c r="G46" s="103">
        <v>0.04</v>
      </c>
    </row>
    <row r="47" spans="1:7" x14ac:dyDescent="0.2">
      <c r="A47" s="102" t="s">
        <v>245</v>
      </c>
      <c r="B47" s="102" t="s">
        <v>246</v>
      </c>
      <c r="C47" s="103">
        <v>300</v>
      </c>
      <c r="D47" s="103">
        <v>0</v>
      </c>
      <c r="E47" s="103">
        <v>0</v>
      </c>
      <c r="F47" s="103">
        <v>300</v>
      </c>
      <c r="G47" s="103">
        <v>100</v>
      </c>
    </row>
    <row r="48" spans="1:7" x14ac:dyDescent="0.2">
      <c r="A48" s="102" t="s">
        <v>247</v>
      </c>
      <c r="B48" s="102" t="s">
        <v>248</v>
      </c>
      <c r="C48" s="103">
        <v>5000</v>
      </c>
      <c r="D48" s="103">
        <v>0</v>
      </c>
      <c r="E48" s="103">
        <v>0</v>
      </c>
      <c r="F48" s="103">
        <v>5000</v>
      </c>
      <c r="G48" s="103">
        <v>100</v>
      </c>
    </row>
    <row r="49" spans="1:7" s="40" customFormat="1" ht="15" x14ac:dyDescent="0.25">
      <c r="A49" s="104"/>
      <c r="B49" s="104"/>
      <c r="C49" s="105"/>
      <c r="D49" s="105"/>
      <c r="E49" s="106"/>
      <c r="F49" s="105"/>
      <c r="G49" s="106"/>
    </row>
    <row r="50" spans="1:7" x14ac:dyDescent="0.2">
      <c r="A50" s="102" t="s">
        <v>151</v>
      </c>
      <c r="B50" s="102" t="s">
        <v>249</v>
      </c>
      <c r="C50" s="103">
        <v>618125</v>
      </c>
      <c r="D50" s="103">
        <v>456024.64</v>
      </c>
      <c r="E50" s="103">
        <v>73.78</v>
      </c>
      <c r="F50" s="103">
        <v>162100.35999999999</v>
      </c>
      <c r="G50" s="103">
        <v>26.22</v>
      </c>
    </row>
    <row r="51" spans="1:7" s="40" customFormat="1" ht="15" x14ac:dyDescent="0.25">
      <c r="A51" s="104"/>
      <c r="B51" s="104"/>
      <c r="C51" s="105"/>
      <c r="D51" s="105"/>
      <c r="E51" s="106"/>
      <c r="F51" s="105"/>
      <c r="G51" s="106"/>
    </row>
    <row r="52" spans="1:7" s="40" customFormat="1" ht="15" x14ac:dyDescent="0.25">
      <c r="A52" s="104"/>
      <c r="B52" s="104"/>
      <c r="C52" s="105"/>
      <c r="D52" s="105"/>
      <c r="E52" s="106"/>
      <c r="F52" s="105"/>
      <c r="G52" s="106"/>
    </row>
    <row r="53" spans="1:7" s="109" customFormat="1" ht="16.5" thickBot="1" x14ac:dyDescent="0.3">
      <c r="A53" s="107" t="s">
        <v>151</v>
      </c>
      <c r="B53" s="107" t="s">
        <v>250</v>
      </c>
      <c r="C53" s="108">
        <v>2668495</v>
      </c>
      <c r="D53" s="108">
        <v>1994308.22</v>
      </c>
      <c r="E53" s="108">
        <v>74.739999999999995</v>
      </c>
      <c r="F53" s="108">
        <v>674186.78</v>
      </c>
      <c r="G53" s="108">
        <v>25.26</v>
      </c>
    </row>
    <row r="54" spans="1:7" s="40" customFormat="1" ht="16.5" thickTop="1" thickBot="1" x14ac:dyDescent="0.3">
      <c r="A54" s="110"/>
      <c r="B54" s="110"/>
      <c r="C54" s="111"/>
      <c r="D54" s="111"/>
      <c r="E54" s="112"/>
      <c r="F54" s="111"/>
      <c r="G54" s="112"/>
    </row>
  </sheetData>
  <pageMargins left="0.70866141732283472" right="0.70866141732283472" top="1.3779527559055118" bottom="0.6692913385826772" header="0.31496062992125984" footer="0.31496062992125984"/>
  <pageSetup scale="90" orientation="portrait" r:id="rId1"/>
  <headerFooter>
    <oddHeader xml:space="preserve">&amp;C&amp;"Times New Roman,Normal"&amp;
&amp;"Arial,Normal"&amp;12INSTITUTO NACIONAL DE LA JUVENTUD 10-01
&amp;EDETALLE EJECUCIÓN PRESUPUESTARIA (Gasto)
&amp;E31 October 2015&amp;"Times New Roman,Normal"&amp;10
</oddHeader>
    <oddFooter>&amp;L&amp;"MS San Serif"&amp;08&amp;R&amp;"MS San Serif"&amp;08Page: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21" sqref="B21"/>
    </sheetView>
  </sheetViews>
  <sheetFormatPr baseColWidth="10" defaultColWidth="10.85546875" defaultRowHeight="12" x14ac:dyDescent="0.2"/>
  <cols>
    <col min="1" max="1" width="9.5703125" style="90" customWidth="1"/>
    <col min="2" max="2" width="23.5703125" style="90" customWidth="1"/>
    <col min="3" max="3" width="7.5703125" style="91" customWidth="1"/>
    <col min="4" max="4" width="9" style="90" customWidth="1"/>
    <col min="5" max="5" width="118.5703125" style="90" customWidth="1"/>
    <col min="6" max="6" width="9" style="92" customWidth="1"/>
    <col min="7" max="16384" width="10.85546875" style="93"/>
  </cols>
  <sheetData>
    <row r="1" spans="1:6" s="89" customFormat="1" x14ac:dyDescent="0.2">
      <c r="A1" s="86" t="s">
        <v>128</v>
      </c>
      <c r="B1" s="86" t="s">
        <v>129</v>
      </c>
      <c r="C1" s="87" t="s">
        <v>130</v>
      </c>
      <c r="D1" s="86" t="s">
        <v>131</v>
      </c>
      <c r="E1" s="86" t="s">
        <v>132</v>
      </c>
      <c r="F1" s="88" t="s">
        <v>133</v>
      </c>
    </row>
    <row r="2" spans="1:6" x14ac:dyDescent="0.2">
      <c r="A2" s="90" t="s">
        <v>134</v>
      </c>
      <c r="B2" s="90" t="s">
        <v>135</v>
      </c>
      <c r="C2" s="91">
        <v>42066</v>
      </c>
      <c r="D2" s="90" t="s">
        <v>136</v>
      </c>
      <c r="E2" s="90" t="s">
        <v>137</v>
      </c>
      <c r="F2" s="92">
        <v>225</v>
      </c>
    </row>
    <row r="3" spans="1:6" x14ac:dyDescent="0.2">
      <c r="A3" s="90" t="s">
        <v>134</v>
      </c>
      <c r="B3" s="90" t="s">
        <v>135</v>
      </c>
      <c r="C3" s="91" t="s">
        <v>138</v>
      </c>
      <c r="D3" s="90" t="s">
        <v>139</v>
      </c>
      <c r="E3" s="90" t="s">
        <v>140</v>
      </c>
      <c r="F3" s="92">
        <v>645</v>
      </c>
    </row>
    <row r="4" spans="1:6" x14ac:dyDescent="0.2">
      <c r="A4" s="90" t="s">
        <v>134</v>
      </c>
      <c r="B4" s="90" t="s">
        <v>135</v>
      </c>
      <c r="C4" s="91" t="s">
        <v>141</v>
      </c>
      <c r="D4" s="90" t="s">
        <v>142</v>
      </c>
      <c r="E4" s="90" t="s">
        <v>143</v>
      </c>
      <c r="F4" s="92">
        <v>832.5</v>
      </c>
    </row>
    <row r="5" spans="1:6" x14ac:dyDescent="0.2">
      <c r="A5" s="90" t="s">
        <v>134</v>
      </c>
      <c r="B5" s="90" t="s">
        <v>135</v>
      </c>
      <c r="C5" s="91">
        <v>42044</v>
      </c>
      <c r="D5" s="90" t="s">
        <v>144</v>
      </c>
      <c r="E5" s="90" t="s">
        <v>145</v>
      </c>
      <c r="F5" s="92">
        <v>832.5</v>
      </c>
    </row>
    <row r="6" spans="1:6" x14ac:dyDescent="0.2">
      <c r="A6" s="90" t="s">
        <v>134</v>
      </c>
      <c r="B6" s="90" t="s">
        <v>135</v>
      </c>
      <c r="C6" s="91" t="s">
        <v>146</v>
      </c>
      <c r="D6" s="90" t="s">
        <v>147</v>
      </c>
      <c r="E6" s="90" t="s">
        <v>148</v>
      </c>
      <c r="F6" s="92">
        <v>270</v>
      </c>
    </row>
    <row r="7" spans="1:6" x14ac:dyDescent="0.2">
      <c r="A7" s="90" t="s">
        <v>134</v>
      </c>
      <c r="B7" s="90" t="s">
        <v>135</v>
      </c>
      <c r="C7" s="91" t="s">
        <v>146</v>
      </c>
      <c r="D7" s="90" t="s">
        <v>149</v>
      </c>
      <c r="E7" s="90" t="s">
        <v>150</v>
      </c>
      <c r="F7" s="92">
        <v>225</v>
      </c>
    </row>
    <row r="8" spans="1:6" s="89" customFormat="1" ht="12.75" thickBot="1" x14ac:dyDescent="0.25">
      <c r="A8" s="94" t="s">
        <v>151</v>
      </c>
      <c r="B8" s="94" t="s">
        <v>151</v>
      </c>
      <c r="C8" s="95" t="s">
        <v>152</v>
      </c>
      <c r="D8" s="94" t="s">
        <v>151</v>
      </c>
      <c r="E8" s="96" t="s">
        <v>153</v>
      </c>
      <c r="F8" s="97">
        <f>SUM(F2:F7)</f>
        <v>3030</v>
      </c>
    </row>
    <row r="9" spans="1:6" ht="12.75" thickTop="1" x14ac:dyDescent="0.2"/>
    <row r="10" spans="1:6" ht="12.75" thickBot="1" x14ac:dyDescent="0.25"/>
    <row r="11" spans="1:6" x14ac:dyDescent="0.2">
      <c r="A11" s="86" t="s">
        <v>128</v>
      </c>
      <c r="B11" s="86" t="s">
        <v>129</v>
      </c>
      <c r="C11" s="87" t="s">
        <v>130</v>
      </c>
      <c r="D11" s="86" t="s">
        <v>131</v>
      </c>
      <c r="E11" s="86" t="s">
        <v>132</v>
      </c>
      <c r="F11" s="88" t="s">
        <v>133</v>
      </c>
    </row>
    <row r="12" spans="1:6" x14ac:dyDescent="0.2">
      <c r="A12" s="90" t="s">
        <v>154</v>
      </c>
      <c r="B12" s="90" t="s">
        <v>155</v>
      </c>
      <c r="C12" s="91">
        <v>42066</v>
      </c>
      <c r="D12" s="90" t="s">
        <v>136</v>
      </c>
      <c r="E12" s="90" t="s">
        <v>156</v>
      </c>
      <c r="F12" s="92">
        <v>80</v>
      </c>
    </row>
    <row r="13" spans="1:6" x14ac:dyDescent="0.2">
      <c r="A13" s="90" t="s">
        <v>154</v>
      </c>
      <c r="B13" s="90" t="s">
        <v>155</v>
      </c>
      <c r="C13" s="91">
        <v>42194</v>
      </c>
      <c r="D13" s="90" t="s">
        <v>157</v>
      </c>
      <c r="E13" s="90" t="s">
        <v>158</v>
      </c>
      <c r="F13" s="92">
        <v>2877.22</v>
      </c>
    </row>
    <row r="14" spans="1:6" ht="12.75" thickBot="1" x14ac:dyDescent="0.25">
      <c r="A14" s="94" t="s">
        <v>151</v>
      </c>
      <c r="B14" s="94" t="s">
        <v>151</v>
      </c>
      <c r="C14" s="95" t="s">
        <v>152</v>
      </c>
      <c r="D14" s="94" t="s">
        <v>151</v>
      </c>
      <c r="E14" s="96" t="s">
        <v>159</v>
      </c>
      <c r="F14" s="97">
        <f>SUM(F12:F13)</f>
        <v>2957.22</v>
      </c>
    </row>
    <row r="15" spans="1:6" ht="12.75" thickTop="1" x14ac:dyDescent="0.2"/>
  </sheetData>
  <pageMargins left="0.7" right="0.7" top="1.0972222222222223" bottom="0.65277777777777779" header="0.3" footer="0.3"/>
  <pageSetup orientation="landscape" r:id="rId1"/>
  <headerFooter>
    <oddHeader>&amp;C&amp;"Arial"&amp;12&amp;EINSTITUTO NACIONAL DE LA JUVENTUD 10-01
&amp;11General Ledger
For the Period From 1 Jan 2015 to 31 Oct 2015</oddHeader>
    <oddFooter>&amp;L&amp;"MS San Serif"&amp;08&amp;R&amp;"MS San Serif"&amp;08Page: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zoomScaleNormal="100" zoomScalePageLayoutView="110" workbookViewId="0">
      <selection sqref="A1:S48"/>
    </sheetView>
  </sheetViews>
  <sheetFormatPr baseColWidth="10" defaultColWidth="10.85546875" defaultRowHeight="15" x14ac:dyDescent="0.25"/>
  <cols>
    <col min="1" max="1" width="4" style="40" customWidth="1"/>
    <col min="2" max="2" width="25.5703125" style="40" customWidth="1"/>
    <col min="3" max="14" width="3.7109375" style="40" customWidth="1"/>
    <col min="15" max="15" width="24.140625" style="40" customWidth="1"/>
    <col min="16" max="16" width="15" style="40" customWidth="1"/>
    <col min="17" max="17" width="15.5703125" style="40" customWidth="1"/>
    <col min="18" max="18" width="14.7109375" style="40" customWidth="1"/>
    <col min="19" max="19" width="15.85546875" style="40" customWidth="1"/>
    <col min="20" max="16384" width="10.85546875" style="40"/>
  </cols>
  <sheetData>
    <row r="1" spans="1:19" x14ac:dyDescent="0.25">
      <c r="A1" s="129" t="s">
        <v>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x14ac:dyDescent="0.25">
      <c r="A2" s="41"/>
      <c r="B2" s="41" t="s">
        <v>27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x14ac:dyDescent="0.25">
      <c r="A3" s="42" t="s">
        <v>28</v>
      </c>
      <c r="B3" s="43" t="s">
        <v>29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x14ac:dyDescent="0.25">
      <c r="A4" s="41" t="s">
        <v>28</v>
      </c>
      <c r="B4" s="43" t="s">
        <v>30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x14ac:dyDescent="0.25">
      <c r="A5" s="41" t="s">
        <v>28</v>
      </c>
      <c r="B5" s="43" t="s">
        <v>31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x14ac:dyDescent="0.25">
      <c r="A6" s="41" t="s">
        <v>28</v>
      </c>
      <c r="B6" s="43" t="s">
        <v>32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x14ac:dyDescent="0.25">
      <c r="A7" s="41" t="s">
        <v>28</v>
      </c>
      <c r="B7" s="43" t="s">
        <v>33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22.5" customHeight="1" x14ac:dyDescent="0.25">
      <c r="A8" s="44"/>
      <c r="B8" s="45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x14ac:dyDescent="0.25">
      <c r="A9" s="130" t="s">
        <v>34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</row>
    <row r="10" spans="1:19" x14ac:dyDescent="0.25">
      <c r="A10" s="130" t="s">
        <v>35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</row>
    <row r="11" spans="1:19" ht="28.5" customHeight="1" x14ac:dyDescent="0.25">
      <c r="A11" s="46" t="s">
        <v>36</v>
      </c>
      <c r="B11" s="126" t="s">
        <v>37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ht="27" customHeight="1" x14ac:dyDescent="0.25">
      <c r="A12" s="46" t="s">
        <v>38</v>
      </c>
      <c r="B12" s="126" t="s">
        <v>39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ht="20.100000000000001" customHeight="1" x14ac:dyDescent="0.25">
      <c r="A13" s="46" t="s">
        <v>40</v>
      </c>
      <c r="B13" s="126" t="s">
        <v>41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ht="20.100000000000001" customHeight="1" x14ac:dyDescent="0.25">
      <c r="A14" s="46" t="s">
        <v>42</v>
      </c>
      <c r="B14" s="126" t="s">
        <v>43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ht="20.100000000000001" customHeight="1" x14ac:dyDescent="0.25">
      <c r="A15" s="127" t="s">
        <v>44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</row>
    <row r="16" spans="1:19" ht="28.5" customHeight="1" x14ac:dyDescent="0.25">
      <c r="A16" s="46" t="s">
        <v>45</v>
      </c>
      <c r="B16" s="128" t="s">
        <v>46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</row>
    <row r="17" spans="1:19" ht="26.25" customHeight="1" x14ac:dyDescent="0.25">
      <c r="A17" s="46" t="s">
        <v>47</v>
      </c>
      <c r="B17" s="128" t="s">
        <v>48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</row>
    <row r="18" spans="1:19" ht="24" customHeight="1" x14ac:dyDescent="0.25">
      <c r="A18" s="46" t="s">
        <v>49</v>
      </c>
      <c r="B18" s="128" t="s">
        <v>50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</row>
    <row r="19" spans="1:19" ht="27" customHeight="1" x14ac:dyDescent="0.25">
      <c r="A19" s="46" t="s">
        <v>51</v>
      </c>
      <c r="B19" s="126" t="s">
        <v>0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spans="1:19" ht="35.25" customHeight="1" x14ac:dyDescent="0.25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1:19" ht="36" customHeight="1" x14ac:dyDescent="0.25">
      <c r="A21" s="124" t="s">
        <v>52</v>
      </c>
      <c r="B21" s="124"/>
      <c r="C21" s="124" t="s">
        <v>53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5" t="s">
        <v>54</v>
      </c>
      <c r="P21" s="125" t="s">
        <v>55</v>
      </c>
      <c r="Q21" s="125"/>
      <c r="R21" s="125"/>
      <c r="S21" s="124" t="s">
        <v>56</v>
      </c>
    </row>
    <row r="22" spans="1:19" ht="34.5" customHeight="1" x14ac:dyDescent="0.25">
      <c r="A22" s="124"/>
      <c r="B22" s="124"/>
      <c r="C22" s="49" t="s">
        <v>57</v>
      </c>
      <c r="D22" s="49" t="s">
        <v>58</v>
      </c>
      <c r="E22" s="49" t="s">
        <v>59</v>
      </c>
      <c r="F22" s="49" t="s">
        <v>60</v>
      </c>
      <c r="G22" s="49" t="s">
        <v>59</v>
      </c>
      <c r="H22" s="49" t="s">
        <v>61</v>
      </c>
      <c r="I22" s="49" t="s">
        <v>61</v>
      </c>
      <c r="J22" s="49" t="s">
        <v>60</v>
      </c>
      <c r="K22" s="49" t="s">
        <v>62</v>
      </c>
      <c r="L22" s="49" t="s">
        <v>63</v>
      </c>
      <c r="M22" s="49" t="s">
        <v>64</v>
      </c>
      <c r="N22" s="49" t="s">
        <v>65</v>
      </c>
      <c r="O22" s="125"/>
      <c r="P22" s="50" t="s">
        <v>66</v>
      </c>
      <c r="Q22" s="51" t="s">
        <v>67</v>
      </c>
      <c r="R22" s="50" t="s">
        <v>68</v>
      </c>
      <c r="S22" s="124"/>
    </row>
    <row r="23" spans="1:19" ht="36" customHeight="1" x14ac:dyDescent="0.25">
      <c r="A23" s="52" t="s">
        <v>45</v>
      </c>
      <c r="B23" s="114" t="s">
        <v>69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</row>
    <row r="24" spans="1:19" ht="99" customHeight="1" x14ac:dyDescent="0.25">
      <c r="A24" s="46" t="s">
        <v>70</v>
      </c>
      <c r="B24" s="53" t="s">
        <v>71</v>
      </c>
      <c r="C24" s="54"/>
      <c r="D24" s="54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 t="s">
        <v>72</v>
      </c>
      <c r="P24" s="53"/>
      <c r="Q24" s="53"/>
      <c r="R24" s="55"/>
      <c r="S24" s="53" t="s">
        <v>73</v>
      </c>
    </row>
    <row r="25" spans="1:19" ht="66" customHeight="1" x14ac:dyDescent="0.25">
      <c r="A25" s="46" t="s">
        <v>74</v>
      </c>
      <c r="B25" s="53" t="s">
        <v>75</v>
      </c>
      <c r="C25" s="53"/>
      <c r="D25" s="53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3" t="s">
        <v>76</v>
      </c>
      <c r="P25" s="53"/>
      <c r="Q25" s="53"/>
      <c r="R25" s="55"/>
      <c r="S25" s="53" t="s">
        <v>77</v>
      </c>
    </row>
    <row r="26" spans="1:19" ht="61.5" customHeight="1" x14ac:dyDescent="0.25">
      <c r="A26" s="46" t="s">
        <v>78</v>
      </c>
      <c r="B26" s="53" t="s">
        <v>79</v>
      </c>
      <c r="C26" s="53"/>
      <c r="D26" s="53"/>
      <c r="E26" s="53"/>
      <c r="F26" s="54"/>
      <c r="G26" s="54"/>
      <c r="H26" s="54"/>
      <c r="I26" s="54"/>
      <c r="J26" s="54"/>
      <c r="K26" s="54"/>
      <c r="L26" s="54"/>
      <c r="M26" s="54"/>
      <c r="N26" s="54"/>
      <c r="O26" s="53" t="s">
        <v>80</v>
      </c>
      <c r="P26" s="53"/>
      <c r="Q26" s="53"/>
      <c r="R26" s="55"/>
      <c r="S26" s="53" t="s">
        <v>81</v>
      </c>
    </row>
    <row r="27" spans="1:19" ht="112.5" customHeight="1" x14ac:dyDescent="0.25">
      <c r="A27" s="46" t="s">
        <v>82</v>
      </c>
      <c r="B27" s="53" t="s">
        <v>83</v>
      </c>
      <c r="C27" s="53"/>
      <c r="D27" s="53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3" t="s">
        <v>84</v>
      </c>
      <c r="P27" s="56">
        <v>140000</v>
      </c>
      <c r="Q27" s="53"/>
      <c r="R27" s="55"/>
      <c r="S27" s="53"/>
    </row>
    <row r="28" spans="1:19" ht="35.25" customHeight="1" x14ac:dyDescent="0.25">
      <c r="A28" s="52" t="s">
        <v>47</v>
      </c>
      <c r="B28" s="114" t="s">
        <v>85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</row>
    <row r="29" spans="1:19" s="59" customFormat="1" ht="62.25" customHeight="1" x14ac:dyDescent="0.25">
      <c r="A29" s="57" t="s">
        <v>86</v>
      </c>
      <c r="B29" s="58" t="s">
        <v>87</v>
      </c>
      <c r="C29" s="58"/>
      <c r="D29" s="58"/>
      <c r="E29" s="58"/>
      <c r="F29" s="58"/>
      <c r="G29" s="54"/>
      <c r="H29" s="54"/>
      <c r="I29" s="54"/>
      <c r="J29" s="54"/>
      <c r="K29" s="54"/>
      <c r="L29" s="54"/>
      <c r="M29" s="54"/>
      <c r="N29" s="54"/>
      <c r="O29" s="58" t="s">
        <v>88</v>
      </c>
      <c r="P29" s="58"/>
      <c r="Q29" s="56">
        <v>50000</v>
      </c>
      <c r="R29" s="58"/>
      <c r="S29" s="58" t="s">
        <v>89</v>
      </c>
    </row>
    <row r="30" spans="1:19" s="59" customFormat="1" ht="72" customHeight="1" x14ac:dyDescent="0.25">
      <c r="A30" s="57" t="s">
        <v>90</v>
      </c>
      <c r="B30" s="58" t="s">
        <v>91</v>
      </c>
      <c r="C30" s="58"/>
      <c r="D30" s="58"/>
      <c r="E30" s="58"/>
      <c r="F30" s="58"/>
      <c r="G30" s="54"/>
      <c r="H30" s="54"/>
      <c r="I30" s="54"/>
      <c r="J30" s="54"/>
      <c r="K30" s="54"/>
      <c r="L30" s="54"/>
      <c r="M30" s="54"/>
      <c r="N30" s="54"/>
      <c r="O30" s="58" t="s">
        <v>92</v>
      </c>
      <c r="P30" s="56"/>
      <c r="Q30" s="56">
        <v>274000</v>
      </c>
      <c r="R30" s="60"/>
      <c r="S30" s="58" t="s">
        <v>89</v>
      </c>
    </row>
    <row r="31" spans="1:19" s="59" customFormat="1" ht="63" customHeight="1" x14ac:dyDescent="0.25">
      <c r="A31" s="57" t="s">
        <v>93</v>
      </c>
      <c r="B31" s="53" t="s">
        <v>94</v>
      </c>
      <c r="C31" s="58"/>
      <c r="D31" s="54"/>
      <c r="E31" s="54"/>
      <c r="F31" s="54"/>
      <c r="G31" s="54"/>
      <c r="H31" s="54"/>
      <c r="I31" s="54"/>
      <c r="J31" s="54"/>
      <c r="K31" s="58"/>
      <c r="L31" s="58"/>
      <c r="M31" s="58"/>
      <c r="N31" s="58"/>
      <c r="O31" s="58" t="s">
        <v>95</v>
      </c>
      <c r="P31" s="58"/>
      <c r="Q31" s="58"/>
      <c r="R31" s="56">
        <v>1000000</v>
      </c>
      <c r="S31" s="58" t="s">
        <v>89</v>
      </c>
    </row>
    <row r="32" spans="1:19" s="59" customFormat="1" ht="64.5" customHeight="1" x14ac:dyDescent="0.25">
      <c r="A32" s="57" t="s">
        <v>96</v>
      </c>
      <c r="B32" s="53" t="s">
        <v>97</v>
      </c>
      <c r="C32" s="58"/>
      <c r="D32" s="58"/>
      <c r="E32" s="58"/>
      <c r="F32" s="54"/>
      <c r="G32" s="54"/>
      <c r="H32" s="54"/>
      <c r="I32" s="54"/>
      <c r="J32" s="54"/>
      <c r="K32" s="54"/>
      <c r="L32" s="54"/>
      <c r="M32" s="54"/>
      <c r="N32" s="54"/>
      <c r="O32" s="58" t="s">
        <v>98</v>
      </c>
      <c r="P32" s="58"/>
      <c r="Q32" s="58"/>
      <c r="R32" s="56">
        <v>46800</v>
      </c>
      <c r="S32" s="58" t="s">
        <v>89</v>
      </c>
    </row>
    <row r="33" spans="1:19" s="59" customFormat="1" ht="69.75" customHeight="1" x14ac:dyDescent="0.25">
      <c r="A33" s="57" t="s">
        <v>99</v>
      </c>
      <c r="B33" s="53" t="s">
        <v>100</v>
      </c>
      <c r="C33" s="58"/>
      <c r="D33" s="58"/>
      <c r="E33" s="58"/>
      <c r="F33" s="58"/>
      <c r="G33" s="58"/>
      <c r="H33" s="58"/>
      <c r="I33" s="58"/>
      <c r="J33" s="54"/>
      <c r="K33" s="54"/>
      <c r="L33" s="54"/>
      <c r="M33" s="54"/>
      <c r="N33" s="54"/>
      <c r="O33" s="58" t="s">
        <v>101</v>
      </c>
      <c r="P33" s="55"/>
      <c r="Q33" s="56">
        <v>16000</v>
      </c>
      <c r="R33" s="55"/>
      <c r="S33" s="58" t="s">
        <v>89</v>
      </c>
    </row>
    <row r="34" spans="1:19" ht="99.75" customHeight="1" x14ac:dyDescent="0.25">
      <c r="A34" s="61" t="s">
        <v>102</v>
      </c>
      <c r="B34" s="58" t="s">
        <v>103</v>
      </c>
      <c r="C34" s="62"/>
      <c r="D34" s="62"/>
      <c r="E34" s="62"/>
      <c r="F34" s="62"/>
      <c r="G34" s="62"/>
      <c r="H34" s="62"/>
      <c r="I34" s="62"/>
      <c r="J34" s="62"/>
      <c r="K34" s="57"/>
      <c r="L34" s="57"/>
      <c r="M34" s="57"/>
      <c r="N34" s="57"/>
      <c r="O34" s="53" t="s">
        <v>104</v>
      </c>
      <c r="P34" s="56"/>
      <c r="Q34" s="56">
        <v>11000</v>
      </c>
      <c r="R34" s="60"/>
      <c r="S34" s="53" t="s">
        <v>105</v>
      </c>
    </row>
    <row r="35" spans="1:19" ht="105" customHeight="1" x14ac:dyDescent="0.25">
      <c r="A35" s="57" t="s">
        <v>106</v>
      </c>
      <c r="B35" s="58" t="s">
        <v>107</v>
      </c>
      <c r="C35" s="57"/>
      <c r="D35" s="57"/>
      <c r="E35" s="57"/>
      <c r="F35" s="57"/>
      <c r="G35" s="62"/>
      <c r="H35" s="62"/>
      <c r="I35" s="62"/>
      <c r="J35" s="62"/>
      <c r="K35" s="62"/>
      <c r="L35" s="62"/>
      <c r="M35" s="62"/>
      <c r="N35" s="62"/>
      <c r="O35" s="53" t="s">
        <v>108</v>
      </c>
      <c r="P35" s="56">
        <v>9000</v>
      </c>
      <c r="Q35" s="56">
        <v>78000</v>
      </c>
      <c r="R35" s="55"/>
      <c r="S35" s="53" t="s">
        <v>105</v>
      </c>
    </row>
    <row r="36" spans="1:19" ht="75.75" customHeight="1" x14ac:dyDescent="0.25">
      <c r="A36" s="63" t="s">
        <v>109</v>
      </c>
      <c r="B36" s="64" t="s">
        <v>110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5" t="s">
        <v>111</v>
      </c>
      <c r="P36" s="56">
        <v>45000</v>
      </c>
      <c r="Q36" s="66">
        <v>839000</v>
      </c>
      <c r="R36" s="60"/>
      <c r="S36" s="53" t="s">
        <v>105</v>
      </c>
    </row>
    <row r="37" spans="1:19" ht="77.25" customHeight="1" x14ac:dyDescent="0.25">
      <c r="A37" s="57" t="s">
        <v>112</v>
      </c>
      <c r="B37" s="67" t="s">
        <v>113</v>
      </c>
      <c r="C37" s="57"/>
      <c r="D37" s="57"/>
      <c r="E37" s="57"/>
      <c r="F37" s="57"/>
      <c r="G37" s="57"/>
      <c r="H37" s="62"/>
      <c r="I37" s="62"/>
      <c r="J37" s="62"/>
      <c r="K37" s="62"/>
      <c r="L37" s="62"/>
      <c r="M37" s="62"/>
      <c r="N37" s="62"/>
      <c r="O37" s="65" t="s">
        <v>114</v>
      </c>
      <c r="P37" s="56"/>
      <c r="Q37" s="56">
        <v>9000</v>
      </c>
      <c r="R37" s="60"/>
      <c r="S37" s="53" t="s">
        <v>105</v>
      </c>
    </row>
    <row r="38" spans="1:19" ht="27" customHeight="1" x14ac:dyDescent="0.25">
      <c r="A38" s="68" t="s">
        <v>51</v>
      </c>
      <c r="B38" s="115" t="s">
        <v>115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7"/>
    </row>
    <row r="39" spans="1:19" ht="85.5" customHeight="1" x14ac:dyDescent="0.25">
      <c r="A39" s="61" t="s">
        <v>116</v>
      </c>
      <c r="B39" s="53" t="s">
        <v>117</v>
      </c>
      <c r="C39" s="53"/>
      <c r="D39" s="53"/>
      <c r="E39" s="46"/>
      <c r="F39" s="46"/>
      <c r="G39" s="46"/>
      <c r="H39" s="46"/>
      <c r="I39" s="46"/>
      <c r="J39" s="69"/>
      <c r="K39" s="69"/>
      <c r="L39" s="69"/>
      <c r="M39" s="69"/>
      <c r="N39" s="69"/>
      <c r="O39" s="58" t="s">
        <v>118</v>
      </c>
      <c r="P39" s="56">
        <v>38000</v>
      </c>
      <c r="Q39" s="56"/>
      <c r="R39" s="55"/>
      <c r="S39" s="53" t="s">
        <v>119</v>
      </c>
    </row>
    <row r="40" spans="1:19" ht="74.25" customHeight="1" x14ac:dyDescent="0.25">
      <c r="A40" s="46" t="s">
        <v>120</v>
      </c>
      <c r="B40" s="53" t="s">
        <v>121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58" t="s">
        <v>122</v>
      </c>
      <c r="P40" s="58"/>
      <c r="Q40" s="56">
        <v>10000</v>
      </c>
      <c r="R40" s="55"/>
      <c r="S40" s="53" t="s">
        <v>119</v>
      </c>
    </row>
    <row r="41" spans="1:19" ht="30" customHeight="1" x14ac:dyDescent="0.25">
      <c r="A41" s="52" t="s">
        <v>123</v>
      </c>
      <c r="B41" s="118" t="s">
        <v>124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  <c r="P41" s="70"/>
      <c r="Q41" s="70"/>
      <c r="R41" s="71"/>
      <c r="S41" s="72"/>
    </row>
    <row r="42" spans="1:19" ht="72.75" thickBot="1" x14ac:dyDescent="0.3">
      <c r="A42" s="73"/>
      <c r="B42" s="74" t="s">
        <v>125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56">
        <v>352000</v>
      </c>
      <c r="Q42" s="56">
        <v>25000</v>
      </c>
      <c r="S42" s="77" t="s">
        <v>126</v>
      </c>
    </row>
    <row r="43" spans="1:19" ht="26.25" customHeight="1" thickBot="1" x14ac:dyDescent="0.3">
      <c r="A43" s="78"/>
      <c r="B43" s="121" t="s">
        <v>8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79"/>
      <c r="P43" s="80">
        <f>SUM(P24:P42)</f>
        <v>584000</v>
      </c>
      <c r="Q43" s="81">
        <f>SUM(Q24:Q42)</f>
        <v>1312000</v>
      </c>
      <c r="R43" s="82">
        <f>SUM(R31:R32)</f>
        <v>1046800</v>
      </c>
      <c r="S43" s="83"/>
    </row>
    <row r="44" spans="1:19" ht="30.75" customHeight="1" x14ac:dyDescent="0.25">
      <c r="A44" s="122"/>
      <c r="B44" s="122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123">
        <f>(P43+Q43)</f>
        <v>1896000</v>
      </c>
      <c r="Q44" s="123"/>
      <c r="R44" s="85"/>
      <c r="S44" s="84"/>
    </row>
    <row r="48" spans="1:19" ht="76.5" customHeight="1" x14ac:dyDescent="0.25">
      <c r="B48" s="113" t="s">
        <v>127</v>
      </c>
      <c r="C48" s="113"/>
      <c r="D48" s="113"/>
      <c r="E48" s="113"/>
      <c r="F48" s="113"/>
      <c r="G48" s="113"/>
      <c r="H48" s="113"/>
      <c r="I48" s="113"/>
      <c r="J48" s="113"/>
    </row>
  </sheetData>
  <mergeCells count="25">
    <mergeCell ref="B13:S13"/>
    <mergeCell ref="A1:S1"/>
    <mergeCell ref="A9:S9"/>
    <mergeCell ref="A10:S10"/>
    <mergeCell ref="B11:S11"/>
    <mergeCell ref="B12:S12"/>
    <mergeCell ref="B23:S23"/>
    <mergeCell ref="B14:S14"/>
    <mergeCell ref="A15:S15"/>
    <mergeCell ref="B16:S16"/>
    <mergeCell ref="B17:S17"/>
    <mergeCell ref="B18:S18"/>
    <mergeCell ref="B19:S19"/>
    <mergeCell ref="A21:B22"/>
    <mergeCell ref="C21:N21"/>
    <mergeCell ref="O21:O22"/>
    <mergeCell ref="P21:R21"/>
    <mergeCell ref="S21:S22"/>
    <mergeCell ref="B48:J48"/>
    <mergeCell ref="B28:S28"/>
    <mergeCell ref="B38:S38"/>
    <mergeCell ref="B41:O41"/>
    <mergeCell ref="B43:N43"/>
    <mergeCell ref="A44:B44"/>
    <mergeCell ref="P44:Q44"/>
  </mergeCells>
  <pageMargins left="0.51181102362204722" right="0.23622047244094491" top="0.74803149606299213" bottom="0.74803149606299213" header="0.31496062992125984" footer="0.31496062992125984"/>
  <pageSetup scale="81" orientation="landscape" r:id="rId1"/>
  <headerFooter>
    <oddHeader>&amp;L&amp;G&amp;C&amp;"-,Negrita"PLAN OPERATIVO ANUAL 2015&amp;R&amp;G</oddHeader>
    <oddFooter>&amp;C&amp;P</oddFooter>
  </headerFooter>
  <rowBreaks count="1" manualBreakCount="1">
    <brk id="20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K30"/>
  <sheetViews>
    <sheetView showGridLines="0" topLeftCell="C22" workbookViewId="0">
      <selection activeCell="H31" sqref="H31"/>
    </sheetView>
  </sheetViews>
  <sheetFormatPr baseColWidth="10" defaultRowHeight="12.75" x14ac:dyDescent="0.2"/>
  <cols>
    <col min="1" max="1" width="2.140625" customWidth="1"/>
    <col min="2" max="2" width="5" customWidth="1"/>
    <col min="3" max="3" width="38" customWidth="1"/>
    <col min="4" max="4" width="15.7109375" customWidth="1"/>
    <col min="5" max="5" width="16.140625" customWidth="1"/>
    <col min="6" max="6" width="15.5703125" hidden="1" customWidth="1"/>
    <col min="7" max="7" width="15.28515625" customWidth="1"/>
    <col min="8" max="8" width="16" customWidth="1"/>
    <col min="9" max="9" width="16.140625" customWidth="1"/>
    <col min="10" max="10" width="14.42578125" customWidth="1"/>
    <col min="11" max="11" width="10.85546875" customWidth="1"/>
  </cols>
  <sheetData>
    <row r="2" spans="2:7" x14ac:dyDescent="0.2">
      <c r="B2" s="1" t="s">
        <v>0</v>
      </c>
      <c r="C2" s="1"/>
      <c r="D2" s="1"/>
      <c r="E2" s="1"/>
      <c r="F2" s="1"/>
      <c r="G2" s="1"/>
    </row>
    <row r="3" spans="2:7" ht="20.25" x14ac:dyDescent="0.3">
      <c r="B3" s="131" t="s">
        <v>1</v>
      </c>
      <c r="C3" s="131"/>
      <c r="D3" s="131"/>
      <c r="E3" s="131"/>
      <c r="F3" s="131"/>
      <c r="G3" s="131"/>
    </row>
    <row r="4" spans="2:7" ht="18" x14ac:dyDescent="0.25">
      <c r="B4" s="132" t="s">
        <v>2</v>
      </c>
      <c r="C4" s="132"/>
      <c r="D4" s="132"/>
      <c r="E4" s="132"/>
      <c r="F4" s="132"/>
      <c r="G4" s="132"/>
    </row>
    <row r="5" spans="2:7" ht="16.5" thickBot="1" x14ac:dyDescent="0.3">
      <c r="B5" s="133"/>
      <c r="C5" s="133"/>
      <c r="D5" s="133"/>
      <c r="E5" s="133"/>
      <c r="F5" s="133"/>
      <c r="G5" s="133"/>
    </row>
    <row r="6" spans="2:7" ht="26.25" thickBot="1" x14ac:dyDescent="0.25">
      <c r="B6" s="2" t="s">
        <v>3</v>
      </c>
      <c r="C6" s="3" t="s">
        <v>4</v>
      </c>
      <c r="D6" s="4" t="s">
        <v>5</v>
      </c>
      <c r="E6" s="4" t="s">
        <v>6</v>
      </c>
      <c r="F6" s="4" t="s">
        <v>7</v>
      </c>
      <c r="G6" s="5" t="s">
        <v>8</v>
      </c>
    </row>
    <row r="7" spans="2:7" x14ac:dyDescent="0.2">
      <c r="B7" s="6">
        <v>51</v>
      </c>
      <c r="C7" s="7" t="s">
        <v>9</v>
      </c>
      <c r="D7" s="7">
        <v>2050370</v>
      </c>
      <c r="E7" s="7"/>
      <c r="F7" s="7"/>
      <c r="G7" s="8">
        <f>SUM(D7:E7)</f>
        <v>2050370</v>
      </c>
    </row>
    <row r="8" spans="2:7" x14ac:dyDescent="0.2">
      <c r="B8" s="9">
        <v>54</v>
      </c>
      <c r="C8" s="10" t="s">
        <v>10</v>
      </c>
      <c r="D8" s="10"/>
      <c r="E8" s="10"/>
      <c r="F8" s="10"/>
      <c r="G8" s="11"/>
    </row>
    <row r="9" spans="2:7" x14ac:dyDescent="0.2">
      <c r="B9" s="9">
        <v>541</v>
      </c>
      <c r="C9" s="10" t="s">
        <v>11</v>
      </c>
      <c r="D9" s="10">
        <f>106150+106475</f>
        <v>212625</v>
      </c>
      <c r="E9" s="10">
        <f>495900+150000</f>
        <v>645900</v>
      </c>
      <c r="F9" s="10"/>
      <c r="G9" s="11">
        <f>SUM(D9:F9)</f>
        <v>858525</v>
      </c>
    </row>
    <row r="10" spans="2:7" x14ac:dyDescent="0.2">
      <c r="B10" s="9">
        <v>542</v>
      </c>
      <c r="C10" s="10" t="s">
        <v>12</v>
      </c>
      <c r="D10" s="10">
        <v>130600</v>
      </c>
      <c r="E10" s="10">
        <v>20506</v>
      </c>
      <c r="F10" s="10"/>
      <c r="G10" s="11">
        <f>SUM(D10:E10)</f>
        <v>151106</v>
      </c>
    </row>
    <row r="11" spans="2:7" x14ac:dyDescent="0.2">
      <c r="B11" s="9">
        <v>543</v>
      </c>
      <c r="C11" s="10" t="s">
        <v>13</v>
      </c>
      <c r="D11" s="10">
        <v>249100</v>
      </c>
      <c r="E11" s="10">
        <f>107600+60000</f>
        <v>167600</v>
      </c>
      <c r="F11" s="10"/>
      <c r="G11" s="11">
        <f>SUM(D11:F11)</f>
        <v>416700</v>
      </c>
    </row>
    <row r="12" spans="2:7" x14ac:dyDescent="0.2">
      <c r="B12" s="9">
        <v>544</v>
      </c>
      <c r="C12" s="10" t="s">
        <v>14</v>
      </c>
      <c r="D12" s="10">
        <v>5000</v>
      </c>
      <c r="E12" s="10">
        <f>154500+250000</f>
        <v>404500</v>
      </c>
      <c r="F12" s="10"/>
      <c r="G12" s="11">
        <f>SUM(D12:F12)</f>
        <v>409500</v>
      </c>
    </row>
    <row r="13" spans="2:7" x14ac:dyDescent="0.2">
      <c r="B13" s="9">
        <v>555</v>
      </c>
      <c r="C13" s="10" t="s">
        <v>15</v>
      </c>
      <c r="D13" s="10">
        <v>7000</v>
      </c>
      <c r="E13" s="10"/>
      <c r="F13" s="10"/>
      <c r="G13" s="11">
        <f>SUM(D13:E13)</f>
        <v>7000</v>
      </c>
    </row>
    <row r="14" spans="2:7" x14ac:dyDescent="0.2">
      <c r="B14" s="9">
        <v>545</v>
      </c>
      <c r="C14" s="10" t="s">
        <v>16</v>
      </c>
      <c r="D14" s="10">
        <v>0</v>
      </c>
      <c r="E14" s="10">
        <v>7000</v>
      </c>
      <c r="F14" s="10"/>
      <c r="G14" s="11">
        <f>SUM(D14:F14)</f>
        <v>7000</v>
      </c>
    </row>
    <row r="15" spans="2:7" x14ac:dyDescent="0.2">
      <c r="B15" s="9">
        <v>556</v>
      </c>
      <c r="C15" s="10" t="s">
        <v>17</v>
      </c>
      <c r="D15" s="10">
        <v>8800</v>
      </c>
      <c r="E15" s="10"/>
      <c r="F15" s="10"/>
      <c r="G15" s="11">
        <f>SUM(D15:E15)</f>
        <v>8800</v>
      </c>
    </row>
    <row r="16" spans="2:7" x14ac:dyDescent="0.2">
      <c r="B16" s="9">
        <v>56</v>
      </c>
      <c r="C16" s="10" t="s">
        <v>18</v>
      </c>
      <c r="D16" s="10">
        <v>5000</v>
      </c>
      <c r="E16" s="10"/>
      <c r="F16" s="10"/>
      <c r="G16" s="11">
        <f>SUM(D16:E16)</f>
        <v>5000</v>
      </c>
    </row>
    <row r="17" spans="2:11" x14ac:dyDescent="0.2">
      <c r="B17" s="9">
        <v>611</v>
      </c>
      <c r="C17" s="10" t="s">
        <v>19</v>
      </c>
      <c r="D17" s="10">
        <v>0</v>
      </c>
      <c r="E17" s="10">
        <f>35000+40000</f>
        <v>75000</v>
      </c>
      <c r="F17" s="10"/>
      <c r="G17" s="11">
        <f>SUM(D17:F17)</f>
        <v>75000</v>
      </c>
    </row>
    <row r="18" spans="2:11" ht="13.5" thickBot="1" x14ac:dyDescent="0.25">
      <c r="B18" s="12">
        <v>616</v>
      </c>
      <c r="C18" s="13" t="s">
        <v>20</v>
      </c>
      <c r="D18" s="13">
        <v>0</v>
      </c>
      <c r="E18" s="13">
        <v>840000</v>
      </c>
      <c r="F18" s="13"/>
      <c r="G18" s="14">
        <f>SUM(D18:F18)</f>
        <v>840000</v>
      </c>
    </row>
    <row r="19" spans="2:11" ht="13.5" thickBot="1" x14ac:dyDescent="0.25">
      <c r="B19" s="15"/>
      <c r="C19" s="3" t="s">
        <v>8</v>
      </c>
      <c r="D19" s="16">
        <f>SUM(D7:D18)</f>
        <v>2668495</v>
      </c>
      <c r="E19" s="16">
        <f>SUM(E7:E18)</f>
        <v>2160506</v>
      </c>
      <c r="F19" s="16">
        <f>SUM(F7:F18)</f>
        <v>0</v>
      </c>
      <c r="G19" s="17">
        <f>SUM(G7:G18)</f>
        <v>4829001</v>
      </c>
      <c r="I19" s="18" t="s">
        <v>21</v>
      </c>
      <c r="J19" s="19" t="s">
        <v>8</v>
      </c>
    </row>
    <row r="20" spans="2:11" ht="13.5" thickBot="1" x14ac:dyDescent="0.25">
      <c r="B20" s="20"/>
      <c r="C20" s="21"/>
      <c r="D20" s="22">
        <f>+D19/G19</f>
        <v>0.55259773191183847</v>
      </c>
      <c r="E20" s="22">
        <f>+E19/G19</f>
        <v>0.44740226808816153</v>
      </c>
      <c r="F20" s="23">
        <f>+F19/G19</f>
        <v>0</v>
      </c>
      <c r="G20" s="24">
        <f>+G19/G19</f>
        <v>1</v>
      </c>
      <c r="I20" s="25" t="s">
        <v>22</v>
      </c>
      <c r="J20" s="26">
        <v>2668495</v>
      </c>
      <c r="K20" s="27"/>
    </row>
    <row r="21" spans="2:11" ht="2.4500000000000002" customHeight="1" x14ac:dyDescent="0.2">
      <c r="B21" s="28"/>
      <c r="I21" s="25"/>
      <c r="J21" s="26"/>
      <c r="K21" s="27"/>
    </row>
    <row r="22" spans="2:11" ht="13.5" thickBot="1" x14ac:dyDescent="0.25">
      <c r="B22" s="28"/>
      <c r="G22" s="29"/>
      <c r="H22" s="29"/>
      <c r="I22" s="25" t="s">
        <v>23</v>
      </c>
      <c r="J22" s="26">
        <v>2160506</v>
      </c>
      <c r="K22" s="27"/>
    </row>
    <row r="23" spans="2:11" ht="13.5" thickBot="1" x14ac:dyDescent="0.25">
      <c r="G23" s="30"/>
      <c r="I23" s="18" t="s">
        <v>8</v>
      </c>
      <c r="J23" s="31">
        <f>SUM(J20:J22)</f>
        <v>4829001</v>
      </c>
      <c r="K23" s="32"/>
    </row>
    <row r="24" spans="2:11" x14ac:dyDescent="0.2">
      <c r="G24" s="30"/>
      <c r="K24" s="32"/>
    </row>
    <row r="25" spans="2:11" ht="13.5" thickBot="1" x14ac:dyDescent="0.25">
      <c r="G25" s="30"/>
    </row>
    <row r="26" spans="2:11" ht="13.5" thickBot="1" x14ac:dyDescent="0.25">
      <c r="G26" s="30"/>
      <c r="I26" s="33" t="s">
        <v>21</v>
      </c>
      <c r="J26" s="34" t="s">
        <v>24</v>
      </c>
    </row>
    <row r="27" spans="2:11" x14ac:dyDescent="0.2">
      <c r="I27" s="35" t="s">
        <v>25</v>
      </c>
      <c r="J27" s="36">
        <v>2668495</v>
      </c>
      <c r="K27" s="37"/>
    </row>
    <row r="28" spans="2:11" ht="13.5" thickBot="1" x14ac:dyDescent="0.25">
      <c r="I28" s="35" t="s">
        <v>26</v>
      </c>
      <c r="J28" s="36">
        <v>2160506</v>
      </c>
      <c r="K28" s="37"/>
    </row>
    <row r="29" spans="2:11" ht="13.5" thickBot="1" x14ac:dyDescent="0.25">
      <c r="I29" s="33" t="s">
        <v>8</v>
      </c>
      <c r="J29" s="38">
        <f>SUM(J27:J28)</f>
        <v>4829001</v>
      </c>
    </row>
    <row r="30" spans="2:11" x14ac:dyDescent="0.2">
      <c r="I30" s="39"/>
    </row>
  </sheetData>
  <mergeCells count="3">
    <mergeCell ref="B3:G3"/>
    <mergeCell ref="B4:G4"/>
    <mergeCell ref="B5:G5"/>
  </mergeCells>
  <pageMargins left="0.76" right="0.19685039370078741" top="0.74803149606299213" bottom="0.74803149606299213" header="0.31496062992125984" footer="0.31496062992125984"/>
  <pageSetup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PRESUPUESTO FOCAP-INJUVE 2014</vt:lpstr>
      <vt:lpstr>PRESUPUESTO INJUVE 10-01 2015</vt:lpstr>
      <vt:lpstr>DETALLE DE MISIONES INJUVE  (2</vt:lpstr>
      <vt:lpstr>POA 2015</vt:lpstr>
      <vt:lpstr>Ley de Presupuesto GOES 2015</vt:lpstr>
      <vt:lpstr>Hoja2</vt:lpstr>
      <vt:lpstr>'POA 2015'!OLE_LINK1</vt:lpstr>
      <vt:lpstr>'POA 2015'!Títulos_a_imprimir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 - pc</dc:creator>
  <cp:lastModifiedBy>Miguel Espinoza</cp:lastModifiedBy>
  <dcterms:created xsi:type="dcterms:W3CDTF">2015-11-06T21:06:18Z</dcterms:created>
  <dcterms:modified xsi:type="dcterms:W3CDTF">2015-11-09T17:28:05Z</dcterms:modified>
</cp:coreProperties>
</file>