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983E449-1FD1-4310-8E9B-B56DD4FB260A}" xr6:coauthVersionLast="46" xr6:coauthVersionMax="46" xr10:uidLastSave="{00000000-0000-0000-0000-000000000000}"/>
  <bookViews>
    <workbookView xWindow="-120" yWindow="-120" windowWidth="20730" windowHeight="11160" firstSheet="7" activeTab="9" xr2:uid="{00000000-000D-0000-FFFF-FFFF00000000}"/>
  </bookViews>
  <sheets>
    <sheet name="ANEXO_2_Datos Generales" sheetId="1" r:id="rId1"/>
    <sheet name="ANEXO_3_Denomi, Natu, y Función" sheetId="2" r:id="rId2"/>
    <sheet name="ANEXO_4_Valoración Riesgo" sheetId="3" r:id="rId3"/>
    <sheet name="ANEXO_5_Programación Gestión" sheetId="4" r:id="rId4"/>
    <sheet name="ANEXO_6A_Cap Consultorios" sheetId="5" r:id="rId5"/>
    <sheet name="ANEXO_6B_Cap Camas" sheetId="6" r:id="rId6"/>
    <sheet name="ANEXO _6C_Cap Quirófanos" sheetId="7" r:id="rId7"/>
    <sheet name="ANEXO_6D_Estándar Infraestruc" sheetId="8" r:id="rId8"/>
    <sheet name="ANEXO_6E_EJEMPLO_Prog Asistenci" sheetId="9" r:id="rId9"/>
    <sheet name="ANEXO_7_Medidas" sheetId="10" r:id="rId10"/>
  </sheets>
  <definedNames>
    <definedName name="__xlnm_Print_Area" localSheetId="3">'ANEXO_5_Programación Gestión'!$B$6:$T$14</definedName>
    <definedName name="__xlnm_Print_Area" localSheetId="8">'ANEXO_6E_EJEMPLO_Prog Asistenci'!$B$8:$O$137</definedName>
    <definedName name="__xlnm_Print_Area" localSheetId="9">ANEXO_7_Medidas!$B$2:$G$20</definedName>
    <definedName name="__xlnm_Print_Titles" localSheetId="3">'ANEXO_5_Programación Gestión'!$1:$5</definedName>
    <definedName name="__xlnm_Print_Titles" localSheetId="8">'ANEXO_6E_EJEMPLO_Prog Asistenci'!$1:$7</definedName>
    <definedName name="__xlnm_Print_Titles" localSheetId="9">ANEXO_7_Medidas!$2:$10</definedName>
    <definedName name="_xlnm.Print_Area" localSheetId="3">'ANEXO_5_Programación Gestión'!$B$6:$T$14</definedName>
    <definedName name="_xlnm.Print_Area" localSheetId="8">'ANEXO_6E_EJEMPLO_Prog Asistenci'!$B$8:$O$137</definedName>
    <definedName name="_xlnm.Print_Area" localSheetId="9">ANEXO_7_Medidas!$B$2:$G$20</definedName>
  </definedNames>
  <calcPr calcId="191029"/>
</workbook>
</file>

<file path=xl/calcChain.xml><?xml version="1.0" encoding="utf-8"?>
<calcChain xmlns="http://schemas.openxmlformats.org/spreadsheetml/2006/main">
  <c r="S40" i="4" l="1"/>
  <c r="S42" i="4"/>
  <c r="P42" i="4"/>
  <c r="P40" i="4"/>
  <c r="M40" i="4"/>
  <c r="M42" i="4"/>
  <c r="M44" i="4"/>
  <c r="J42" i="4"/>
  <c r="J40" i="4"/>
  <c r="J38" i="4"/>
  <c r="J37" i="4"/>
  <c r="M38" i="4"/>
  <c r="M37" i="4"/>
  <c r="P38" i="4"/>
  <c r="P37" i="4"/>
  <c r="S38" i="4"/>
  <c r="S37" i="4"/>
  <c r="S35" i="4"/>
  <c r="S34" i="4"/>
  <c r="P35" i="4"/>
  <c r="P34" i="4"/>
  <c r="I35" i="4"/>
  <c r="J35" i="4" s="1"/>
  <c r="I34" i="4"/>
  <c r="M35" i="4"/>
  <c r="M34" i="4"/>
  <c r="S44" i="4"/>
  <c r="P44" i="4"/>
  <c r="J44" i="4"/>
  <c r="S43" i="4"/>
  <c r="P43" i="4"/>
  <c r="M43" i="4"/>
  <c r="J43" i="4"/>
  <c r="S41" i="4"/>
  <c r="P41" i="4"/>
  <c r="M41" i="4"/>
  <c r="J41" i="4"/>
  <c r="S39" i="4"/>
  <c r="P39" i="4"/>
  <c r="M39" i="4"/>
  <c r="J39" i="4"/>
  <c r="S36" i="4"/>
  <c r="P36" i="4"/>
  <c r="M36" i="4"/>
  <c r="J36" i="4"/>
  <c r="P9" i="4" l="1"/>
  <c r="M31" i="4" l="1"/>
  <c r="BF26" i="4" l="1"/>
  <c r="BE26" i="4"/>
  <c r="BD26" i="4"/>
  <c r="BC26" i="4"/>
  <c r="BB26" i="4"/>
  <c r="S26" i="4"/>
  <c r="P26" i="4"/>
  <c r="M26" i="4"/>
  <c r="J26" i="4"/>
  <c r="BF31" i="4" l="1"/>
  <c r="BE31" i="4"/>
  <c r="BD31" i="4"/>
  <c r="BC31" i="4"/>
  <c r="BB31" i="4"/>
  <c r="S31" i="4"/>
  <c r="P31" i="4"/>
  <c r="J31" i="4"/>
  <c r="BF30" i="4"/>
  <c r="BE30" i="4"/>
  <c r="BD30" i="4"/>
  <c r="BC30" i="4"/>
  <c r="BB30" i="4"/>
  <c r="S30" i="4"/>
  <c r="P30" i="4"/>
  <c r="M30" i="4"/>
  <c r="J30" i="4"/>
  <c r="BF29" i="4"/>
  <c r="BE29" i="4"/>
  <c r="BD29" i="4"/>
  <c r="BC29" i="4"/>
  <c r="BB29" i="4"/>
  <c r="E9" i="3"/>
  <c r="E10" i="3"/>
  <c r="E11" i="3"/>
  <c r="E12" i="3"/>
  <c r="E13" i="3"/>
  <c r="D34" i="8"/>
  <c r="C34" i="8"/>
  <c r="B34" i="8"/>
  <c r="B17" i="6"/>
  <c r="B13" i="6"/>
  <c r="D33" i="5"/>
  <c r="C33" i="5"/>
  <c r="B33" i="5"/>
  <c r="D29" i="5"/>
  <c r="C29" i="5"/>
  <c r="B29" i="5"/>
  <c r="D24" i="5"/>
  <c r="C24" i="5"/>
  <c r="B24" i="5"/>
  <c r="D21" i="5"/>
  <c r="C21" i="5"/>
  <c r="B21" i="5"/>
  <c r="D18" i="5"/>
  <c r="C18" i="5"/>
  <c r="B18" i="5"/>
  <c r="BF27" i="4"/>
  <c r="BE27" i="4"/>
  <c r="BD27" i="4"/>
  <c r="BC27" i="4"/>
  <c r="BB27" i="4"/>
  <c r="S27" i="4"/>
  <c r="P27" i="4"/>
  <c r="M27" i="4"/>
  <c r="J27" i="4"/>
  <c r="BF25" i="4"/>
  <c r="BE25" i="4"/>
  <c r="BD25" i="4"/>
  <c r="BC25" i="4"/>
  <c r="BB25" i="4"/>
  <c r="S25" i="4"/>
  <c r="P25" i="4"/>
  <c r="M25" i="4"/>
  <c r="J25" i="4"/>
  <c r="BF24" i="4"/>
  <c r="BE24" i="4"/>
  <c r="BD24" i="4"/>
  <c r="BC24" i="4"/>
  <c r="BB24" i="4"/>
  <c r="BF22" i="4"/>
  <c r="BE22" i="4"/>
  <c r="BD22" i="4"/>
  <c r="BC22" i="4"/>
  <c r="BB22" i="4"/>
  <c r="S22" i="4"/>
  <c r="P22" i="4"/>
  <c r="M22" i="4"/>
  <c r="J22" i="4"/>
  <c r="BF21" i="4"/>
  <c r="BE21" i="4"/>
  <c r="BD21" i="4"/>
  <c r="BC21" i="4"/>
  <c r="BB21" i="4"/>
  <c r="S21" i="4"/>
  <c r="P21" i="4"/>
  <c r="M21" i="4"/>
  <c r="J21" i="4"/>
  <c r="BF20" i="4"/>
  <c r="BE20" i="4"/>
  <c r="BD20" i="4"/>
  <c r="BC20" i="4"/>
  <c r="BB20" i="4"/>
  <c r="S20" i="4"/>
  <c r="P20" i="4"/>
  <c r="M20" i="4"/>
  <c r="J20" i="4"/>
  <c r="BF19" i="4"/>
  <c r="BE19" i="4"/>
  <c r="BD19" i="4"/>
  <c r="BC19" i="4"/>
  <c r="BB19" i="4"/>
  <c r="BF17" i="4"/>
  <c r="BE17" i="4"/>
  <c r="BD17" i="4"/>
  <c r="BC17" i="4"/>
  <c r="BB17" i="4"/>
  <c r="S17" i="4"/>
  <c r="P17" i="4"/>
  <c r="M17" i="4"/>
  <c r="J17" i="4"/>
  <c r="BF16" i="4"/>
  <c r="BE16" i="4"/>
  <c r="BD16" i="4"/>
  <c r="BC16" i="4"/>
  <c r="BB16" i="4"/>
  <c r="BF14" i="4"/>
  <c r="BE14" i="4"/>
  <c r="BD14" i="4"/>
  <c r="BC14" i="4"/>
  <c r="BB14" i="4"/>
  <c r="S14" i="4"/>
  <c r="P14" i="4"/>
  <c r="M14" i="4"/>
  <c r="J14" i="4"/>
  <c r="BF13" i="4"/>
  <c r="BE13" i="4"/>
  <c r="BD13" i="4"/>
  <c r="BC13" i="4"/>
  <c r="BB13" i="4"/>
  <c r="BF11" i="4"/>
  <c r="BE11" i="4"/>
  <c r="BD11" i="4"/>
  <c r="BC11" i="4"/>
  <c r="BB11" i="4"/>
  <c r="S11" i="4"/>
  <c r="P11" i="4"/>
  <c r="M11" i="4"/>
  <c r="J11" i="4"/>
  <c r="BF10" i="4"/>
  <c r="BE10" i="4"/>
  <c r="BD10" i="4"/>
  <c r="BC10" i="4"/>
  <c r="BB10" i="4"/>
  <c r="S10" i="4"/>
  <c r="P10" i="4"/>
  <c r="M10" i="4"/>
  <c r="J10" i="4"/>
  <c r="BF9" i="4"/>
  <c r="BE9" i="4"/>
  <c r="BD9" i="4"/>
  <c r="BC9" i="4"/>
  <c r="BB9" i="4"/>
  <c r="S9" i="4"/>
  <c r="M9" i="4"/>
  <c r="J9" i="4"/>
  <c r="BF8" i="4"/>
  <c r="BE8" i="4"/>
  <c r="BD8" i="4"/>
  <c r="BC8" i="4"/>
  <c r="BB8" i="4"/>
  <c r="S8" i="4"/>
  <c r="P8" i="4"/>
  <c r="M8" i="4"/>
  <c r="J8" i="4"/>
  <c r="BF7" i="4"/>
  <c r="BE7" i="4"/>
  <c r="BD7" i="4"/>
  <c r="BC7" i="4"/>
  <c r="BB7" i="4"/>
  <c r="E8" i="3"/>
  <c r="E7" i="3"/>
  <c r="E6" i="3"/>
  <c r="E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1" authorId="0" shapeId="0" xr:uid="{00000000-0006-0000-0100-000001000000}">
      <text>
        <r>
          <rPr>
            <sz val="11"/>
            <color rgb="FF000000"/>
            <rFont val="Arial"/>
            <family val="2"/>
            <charset val="1"/>
          </rPr>
          <t>Objetivos del HOSPITAL segúnMANUAL DE ORGANIZACIÓN Y FUNCIONES</t>
        </r>
      </text>
    </comment>
    <comment ref="B14" authorId="0" shapeId="0" xr:uid="{00000000-0006-0000-0100-000002000000}">
      <text>
        <r>
          <rPr>
            <sz val="11"/>
            <color rgb="FF000000"/>
            <rFont val="Arial"/>
            <family val="2"/>
            <charset val="1"/>
          </rPr>
          <t>Funciones del HOSPITAL segúnMANUAL DE ORGANIZACIÓN Y FUNCIONES</t>
        </r>
      </text>
    </comment>
  </commentList>
</comments>
</file>

<file path=xl/sharedStrings.xml><?xml version="1.0" encoding="utf-8"?>
<sst xmlns="http://schemas.openxmlformats.org/spreadsheetml/2006/main" count="556" uniqueCount="375">
  <si>
    <t>Datos Generales del Hospital</t>
  </si>
  <si>
    <t>Nombre del Hospital:</t>
  </si>
  <si>
    <t>Dirección:</t>
  </si>
  <si>
    <t>Teléfono:</t>
  </si>
  <si>
    <t>Fax:</t>
  </si>
  <si>
    <t>E-mail:</t>
  </si>
  <si>
    <t>Nombre de la Directora o del Director:</t>
  </si>
  <si>
    <t>Fecha de aprobación de la POA 2021:</t>
  </si>
  <si>
    <t>MINISTERIO DE SALUD</t>
  </si>
  <si>
    <t>Plan Operativo Anual Hospitalario</t>
  </si>
  <si>
    <t>Año 2021</t>
  </si>
  <si>
    <t>Denominación, Naturaleza y Funciones del Hospital</t>
  </si>
  <si>
    <t>HOSPITAL</t>
  </si>
  <si>
    <t>MISIÓN</t>
  </si>
  <si>
    <t>VISIÓN</t>
  </si>
  <si>
    <t>OBJETIVO GENERAL</t>
  </si>
  <si>
    <t>OBJETIVOS ESPECIFICOS</t>
  </si>
  <si>
    <t>FUNCIONES PRINCIPALES</t>
  </si>
  <si>
    <t>Fuente: Manual de Organización y Funcionamiento</t>
  </si>
  <si>
    <t>MATRIZ DE VALORACIÓN DE RIESGOS POA 2021 EN HOSPITALES</t>
  </si>
  <si>
    <t>1. Proceso</t>
  </si>
  <si>
    <t>2. Riesgos</t>
  </si>
  <si>
    <r>
      <t>3. Probabilidad de ocurrencia del riesgo
F</t>
    </r>
    <r>
      <rPr>
        <b/>
        <sz val="8"/>
        <color rgb="FF000000"/>
        <rFont val="Calibri"/>
        <family val="2"/>
        <charset val="1"/>
      </rPr>
      <t>(Baja=1; Media=2 y Alta=3)</t>
    </r>
  </si>
  <si>
    <r>
      <t>4. Magnitud del impacto del riesgo
I</t>
    </r>
    <r>
      <rPr>
        <b/>
        <sz val="8"/>
        <color rgb="FF000000"/>
        <rFont val="Calibri"/>
        <family val="2"/>
        <charset val="1"/>
      </rPr>
      <t>(Leve=1; Moderado=2 y Severo=3)</t>
    </r>
  </si>
  <si>
    <r>
      <t>5. Exposición al riesgo (F x I)</t>
    </r>
    <r>
      <rPr>
        <b/>
        <sz val="8"/>
        <color rgb="FF000000"/>
        <rFont val="Calibri"/>
        <family val="2"/>
        <charset val="1"/>
      </rPr>
      <t>Categoría</t>
    </r>
  </si>
  <si>
    <t>6. Acciones para control de riesgos</t>
  </si>
  <si>
    <t>7. Responsables</t>
  </si>
  <si>
    <t>Plan Operativo Anual 2021</t>
  </si>
  <si>
    <t>PROGRAMACIÓN DE ACTIVIDADES DE GESTIÓN</t>
  </si>
  <si>
    <t>No.</t>
  </si>
  <si>
    <t>Indicador</t>
  </si>
  <si>
    <t>1er. Trimestre</t>
  </si>
  <si>
    <t>2do. Trimestre</t>
  </si>
  <si>
    <t>3er. Trimestre</t>
  </si>
  <si>
    <t>4to.. Trimestre</t>
  </si>
  <si>
    <t>Supuestos/Factores Condicionantes para el éxito en el cumplimiento de los resultados esperados o metas</t>
  </si>
  <si>
    <t>Prog.</t>
  </si>
  <si>
    <t>Realiz.</t>
  </si>
  <si>
    <t>%</t>
  </si>
  <si>
    <t>1.1.1</t>
  </si>
  <si>
    <t>1.1.2</t>
  </si>
  <si>
    <t>1.1.3</t>
  </si>
  <si>
    <t>1.1.4</t>
  </si>
  <si>
    <t>2.1.1</t>
  </si>
  <si>
    <t>3.1.1</t>
  </si>
  <si>
    <t>4.1.1</t>
  </si>
  <si>
    <t>4.1.2</t>
  </si>
  <si>
    <t>4.1.3</t>
  </si>
  <si>
    <t>5.1.1</t>
  </si>
  <si>
    <t>5.1.2</t>
  </si>
  <si>
    <t>5.1.3</t>
  </si>
  <si>
    <t>CAPACIDAD INSTALADA</t>
  </si>
  <si>
    <t>Actividades Hospitalarias</t>
  </si>
  <si>
    <t>Servicios Finales</t>
  </si>
  <si>
    <t>Existentes</t>
  </si>
  <si>
    <t>Funcionando</t>
  </si>
  <si>
    <t>Total de horas diarias utilización real</t>
  </si>
  <si>
    <t>Consulta Externa Médica</t>
  </si>
  <si>
    <t>General</t>
  </si>
  <si>
    <t>Medicina General</t>
  </si>
  <si>
    <t>Especialidades</t>
  </si>
  <si>
    <t>Especialidades Básicas</t>
  </si>
  <si>
    <t>Medicina Interna</t>
  </si>
  <si>
    <t>Cirugía General</t>
  </si>
  <si>
    <t>Pediatría General</t>
  </si>
  <si>
    <t>Ginecología</t>
  </si>
  <si>
    <t>Obstetricia</t>
  </si>
  <si>
    <t>SUB TOTAL</t>
  </si>
  <si>
    <t>Hematología</t>
  </si>
  <si>
    <t>De Gineco-Obstetricia</t>
  </si>
  <si>
    <t>Ginecología </t>
  </si>
  <si>
    <t>Obstetricia </t>
  </si>
  <si>
    <t>Otras Atenciones Consulta Emergencia</t>
  </si>
  <si>
    <t>Emergencia/Consulta General</t>
  </si>
  <si>
    <t>Otras Atenciones Consulta Externa Médica</t>
  </si>
  <si>
    <t>Colposcopia</t>
  </si>
  <si>
    <t>Nutrición</t>
  </si>
  <si>
    <t>Psicología</t>
  </si>
  <si>
    <t>Consulta Externa Odontológica</t>
  </si>
  <si>
    <t>Odontológica de primera vez</t>
  </si>
  <si>
    <t>Odontológica subsecuente</t>
  </si>
  <si>
    <t>Camas Censables</t>
  </si>
  <si>
    <t>Servicio Hospitalario</t>
  </si>
  <si>
    <t>N° camas</t>
  </si>
  <si>
    <t>Cirugía</t>
  </si>
  <si>
    <t>Gineco-Obstetricia</t>
  </si>
  <si>
    <t>Pediatría</t>
  </si>
  <si>
    <t>Otros Egresos</t>
  </si>
  <si>
    <t>Emergencia</t>
  </si>
  <si>
    <t>Camas NO Censables</t>
  </si>
  <si>
    <t>Emergencia (Observación)</t>
  </si>
  <si>
    <t>Trabajo de Partos</t>
  </si>
  <si>
    <t>Concepto</t>
  </si>
  <si>
    <t>No. total horas diarias programadas para Cirugía Electiva</t>
  </si>
  <si>
    <t>No. total horas diarias programadas para Cirugía Emergencia</t>
  </si>
  <si>
    <t>Quirófano General</t>
  </si>
  <si>
    <t>Quirófano de Gineco Obstetricia</t>
  </si>
  <si>
    <t>Tiempo en Horas Promedio por Consulta Año 2019</t>
  </si>
  <si>
    <t>Tiempo en Horas Promedio por Consulta Año 2020</t>
  </si>
  <si>
    <t>Tiempo en Horas Promedio por Consulta Año 2021</t>
  </si>
  <si>
    <t>Promedio de Días Estancia Año 2019</t>
  </si>
  <si>
    <t>Promedio de Días Estancia Año 2020</t>
  </si>
  <si>
    <t>Promedio de Días Estancia Año 2021</t>
  </si>
  <si>
    <t>Quirófano Cirugia Mayor Electiva</t>
  </si>
  <si>
    <t>Horas Promedio por Cirugía Año 2019</t>
  </si>
  <si>
    <t>Horas Promedio por Cirugía Año 2020</t>
  </si>
  <si>
    <t>Horas Promedio por Cirugía Año 2021</t>
  </si>
  <si>
    <t>PROGRAMACIÓN DE ACTIVIDADES ASISTENCIALES</t>
  </si>
  <si>
    <t>Actividades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</si>
  <si>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</si>
  <si>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</si>
  <si>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</si>
  <si>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</si>
  <si>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</si>
  <si>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</si>
  <si>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</si>
  <si>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</si>
  <si>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</si>
  <si>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</si>
  <si>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</si>
  <si>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</si>
  <si>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</si>
  <si>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Emergencias</t>
  </si>
  <si>
    <t>Egresos Hospitalarios</t>
  </si>
  <si>
    <t>Partos</t>
  </si>
  <si>
    <t>Partos vaginales</t>
  </si>
  <si>
    <t>Partos por Cesáreas</t>
  </si>
  <si>
    <t>Cirugía Mayor</t>
  </si>
  <si>
    <t>Electivas para Hospitalización</t>
  </si>
  <si>
    <t>Electivas Ambulatorias</t>
  </si>
  <si>
    <t>De Emergencia para Hospitalización</t>
  </si>
  <si>
    <t>De Emergencia Ambulatoria</t>
  </si>
  <si>
    <t>Medicina Critica</t>
  </si>
  <si>
    <t>Unidad de Emergencia</t>
  </si>
  <si>
    <t>Admisiones</t>
  </si>
  <si>
    <t>Transferencias</t>
  </si>
  <si>
    <t>Servicios Intermedios</t>
  </si>
  <si>
    <t>Diagnostico</t>
  </si>
  <si>
    <t>Imagenología</t>
  </si>
  <si>
    <t>Radiografías</t>
  </si>
  <si>
    <t>Ultrasonografías</t>
  </si>
  <si>
    <t>Otros Procedimientos Diagnósticos</t>
  </si>
  <si>
    <t>Colposcopias</t>
  </si>
  <si>
    <t>Electrocardiogramas</t>
  </si>
  <si>
    <t>Espirometrías</t>
  </si>
  <si>
    <t>Tratamiento y Rehabilitación</t>
  </si>
  <si>
    <t>Cirugía Menor</t>
  </si>
  <si>
    <t>Conos Loop</t>
  </si>
  <si>
    <t>Crioterapias</t>
  </si>
  <si>
    <t>Fisioterapia (Total de sesiones brindadas)</t>
  </si>
  <si>
    <t>Receta Dispensada de Consulta Ambulatoria</t>
  </si>
  <si>
    <t>Recetas Dispensadas de Hospitalización</t>
  </si>
  <si>
    <t>Trabajo Social</t>
  </si>
  <si>
    <t>Casos Atendidos</t>
  </si>
  <si>
    <t>Laboratorio Clínico y Banco de Sangre</t>
  </si>
  <si>
    <t>Consulta Externa</t>
  </si>
  <si>
    <t>Hospitalización</t>
  </si>
  <si>
    <t>Referido / Otros</t>
  </si>
  <si>
    <t>Inmunología</t>
  </si>
  <si>
    <t>Bacteriología</t>
  </si>
  <si>
    <t>Parasitología</t>
  </si>
  <si>
    <t>Bioquímica</t>
  </si>
  <si>
    <t>Banco de Sangre</t>
  </si>
  <si>
    <t>Urianálisis</t>
  </si>
  <si>
    <t>Servicios Generales</t>
  </si>
  <si>
    <t>Alimención y Dietas</t>
  </si>
  <si>
    <t>Medicina</t>
  </si>
  <si>
    <t>Lavandería</t>
  </si>
  <si>
    <t>Consulta</t>
  </si>
  <si>
    <t>Consulta Médica General</t>
  </si>
  <si>
    <t>Consulta Médica Especializada</t>
  </si>
  <si>
    <t>Mantenimiento Preventivo</t>
  </si>
  <si>
    <t>Números de Orden</t>
  </si>
  <si>
    <t>Transporte</t>
  </si>
  <si>
    <t>Kilómetros Recorridos</t>
  </si>
  <si>
    <t>Fuente de Datos: SPME</t>
  </si>
  <si>
    <t>MonitoreoreporteController/monitoreo_reporte_imprimir</t>
  </si>
  <si>
    <t>Plan Operativo Anual</t>
  </si>
  <si>
    <t>Medidas a adoptar</t>
  </si>
  <si>
    <r>
      <t>Resultado esperado</t>
    </r>
    <r>
      <rPr>
        <sz val="8"/>
        <color rgb="FF000000"/>
        <rFont val="Calibri"/>
        <family val="2"/>
        <charset val="1"/>
      </rPr>
      <t>(según formulario Programación anual y Seguimiento)</t>
    </r>
  </si>
  <si>
    <r>
      <t>Factor o situación</t>
    </r>
    <r>
      <rPr>
        <sz val="12"/>
        <color rgb="FF000000"/>
        <rFont val="Calibri"/>
        <family val="2"/>
        <charset val="1"/>
      </rPr>
      <t>que impidió la realización de la meta</t>
    </r>
  </si>
  <si>
    <r>
      <t>Antes de</t>
    </r>
    <r>
      <rPr>
        <sz val="8"/>
        <color rgb="FF000000"/>
        <rFont val="Calibri"/>
        <family val="2"/>
        <charset val="1"/>
      </rPr>
      <t>(qué fecha)</t>
    </r>
  </si>
  <si>
    <t>Responsable</t>
  </si>
  <si>
    <t>Firma (Responsable de la Dependencia)</t>
  </si>
  <si>
    <t>Fecha de elaboración</t>
  </si>
  <si>
    <t>Hospital Nacional de Ilobasco</t>
  </si>
  <si>
    <t>Final Calle 4º Calle poniente,Barrio el Calvario, Ilobasco</t>
  </si>
  <si>
    <t>2347-5000</t>
  </si>
  <si>
    <t>silviaguandique1909@gmail.com</t>
  </si>
  <si>
    <t>Dra. Silvia Graciela Guandique Guzman</t>
  </si>
  <si>
    <t>Dra. Carmen Guadalupe Melara de Garcia</t>
  </si>
  <si>
    <t>Directora del Hospital Nacional de Ilobasco</t>
  </si>
  <si>
    <t>HOSPITAL NACIONAL DE ILOBASCO</t>
  </si>
  <si>
    <t>Somos un Hospital Nacional Básico que brinda servicios de salud a la población de la microred de Ilobasco y otras  que consultan, con calidad y calidez de forma eficiente, garantizando a los habitantes la cobertura de los servicios oportunos e integrales con equidad para contribuir a lograr la mejora de la salud de los usuarios/as.</t>
  </si>
  <si>
    <t>Ser una institución hospitalaria, que responde a las necesidades de la población que atendemos y que brinde servicios integrales con calidad y calidez para la conservación y restablecimiento de la salud de nuestros usuarios en el continuo de la atención haciendo uso de la referencia, retorno e interconsulta oportuna en coordinación con el primer, segundo  y tercer nivel de atención.</t>
  </si>
  <si>
    <t>Dirigir el funcionamiento del Hospital a través de la aplicación de normativas y documentos regulatorios, en el marco de la Política Nacional de Salud, para cumplimiento de los objetivos del Ministerio de Salud.</t>
  </si>
  <si>
    <t>Cumplir y hacer cumplir las leyes, reglamentos e instrumentos técnicos jurídicos, establecidos por el Titular del Ministerio de Salud, a través de la Dirección Nacional de Hospitales.</t>
  </si>
  <si>
    <t>Establecer y cumplir la atención médica propia del Hospital Básico y de acuerdo al perfil epidemiológico de este nivel.</t>
  </si>
  <si>
    <t>Cumplir con catálogo de prestación de servicios propios de la categoría en los procesos de atención médico quirúrgica, para los casos de emergencia, hospitalización y consulta externa de especialidad.</t>
  </si>
  <si>
    <t>Atención de pacientes que requieran servicios en salud de emergencia; así como ambulatoria y hospitalización  que sean referidos por otros niveles de atención en las cuatro especialidades básicas, para resolverles sus problemas de salud.</t>
  </si>
  <si>
    <t>Planificar, ejecutar y evaluar de manera conjunta en función de las RIISS para definir intervenciones que contribuyan a la mejora continua de la calidad a través de reuniones en RIISS.</t>
  </si>
  <si>
    <t>Referir al tercer nivel aquellos casos que por su complejidad no correspondan a nuestro nivel de atención y que  requieran una atención altamente especializada, cumpliendo las normas y protocolos establecidos para el manejo adecuado del mismo.</t>
  </si>
  <si>
    <t>Aplicación de los indicadores de Gestión Hospitalaria para el Monitoreo, Evaluación y Medición del Desempeño, productividad, calidad y eficiencia de los procesos y servicios médicos administrativos, así como difundir la metodología para su aplicación.</t>
  </si>
  <si>
    <t>Desarrollar coordinadamente con los establecimientos del primer nivel de atención, de la Región de Salud  respectivo, la referencia, retorno e interconsulta, los procesos de planificación, organización, ejecución, y control de las acciones de Salud en RIISS.</t>
  </si>
  <si>
    <t>Recabar, publicar, difundir y actualizar la información pública oficiosa y propiciar que las entidades responsables las actualicen trimestralmente.</t>
  </si>
  <si>
    <t>Contribuir de forma integrada con las demás instituciones del Sistema Nacional de Salud, con el funcionamiento efectivo en RIISS, para mantener la salud de la población del área  de responsabilidad.</t>
  </si>
  <si>
    <t>Establecer las coordinaciones pertinentes y las relaciones adecuadas con las organizaciones sindicales y gremiales del hospital y los espacios intersectoriales de la localidad.</t>
  </si>
  <si>
    <t>Diversos</t>
  </si>
  <si>
    <t xml:space="preserve">Pandemia Covid se prevee que afecte en todas actividades de la institución.
</t>
  </si>
  <si>
    <t>Prolongacion de las remodelaciones a infraestructura planificadas en 2018 esperando que se ejecuten en 2021.</t>
  </si>
  <si>
    <t>Consulta externa</t>
  </si>
  <si>
    <t>Pacientes citados no se presenten a consulta.</t>
  </si>
  <si>
    <t>Incumplimiento de oferta de servicio de Obstetricia por falta de especialistas.</t>
  </si>
  <si>
    <t>Hospitalizacion</t>
  </si>
  <si>
    <t>Incumpliento de los dias de estancia hospitalaria en servicio de pediatria</t>
  </si>
  <si>
    <t>Incumpliento de los dias de estancia hospitalaria en servicio de Obstetricia</t>
  </si>
  <si>
    <t>Centro Quirurgico</t>
  </si>
  <si>
    <t>Alto Indice de cesarea</t>
  </si>
  <si>
    <t>Bajo numero de cirugías electivas ambulatorias.</t>
  </si>
  <si>
    <t>Intersectorialidad</t>
  </si>
  <si>
    <t>Dificultades para coordinación con primer nivel.</t>
  </si>
  <si>
    <t>Minsal</t>
  </si>
  <si>
    <t>Continuar la solicitud de ejecucion de las obras</t>
  </si>
  <si>
    <t>Seguir promocionando por medio de trabajo social el agendamiento de citas.</t>
  </si>
  <si>
    <t>Mantener los procesos de reclutamiento y selección de Especialistas en Obstetricia periodicamente.
Medico ginecologo programados 24 horas según horas laborales de mes.
Se agendara el mayor numero de Citas de Obstetricia y Ginecologia el dia que esta ginecologo en consulta externa.
Archivo agendara citas ginecologicas para la misma fecha.</t>
  </si>
  <si>
    <t>Direccion
Recursos Humanos
Jefe de Ginecologia-Obstetricia
ESDOMED</t>
  </si>
  <si>
    <t>Seguir cumpliendo los lineamientos de Minsal para cumplimiento de medicamentos intrahospitalarios.</t>
  </si>
  <si>
    <t xml:space="preserve">Implementar area de alojamiento para embarazadas con riesgo social.
Revision aleatoria de egreso.
</t>
  </si>
  <si>
    <t>Comité de gestion
Jefe de Gineco-Obstetricia</t>
  </si>
  <si>
    <t>Revision de todos los expedientes de las Cesareas de primera vez</t>
  </si>
  <si>
    <t>Jefe de Gineco-Obstetricia</t>
  </si>
  <si>
    <t>Coordinacion con primer nivel para referencia a cirugia ambulantoria
Identificacion en emergencia.
Gestion de adquisicion de equipo de videolaparoscopia para aumentar cirugia electiva ambulatoria.</t>
  </si>
  <si>
    <t>Jefe de Cirugia
Jefe de Ginecologia y Obstetricia.</t>
  </si>
  <si>
    <t>Mejorar la comunicación bidireccional con primer nivel para optimizar las actividades que impliquen brindar el continuo de la atención y los casos de importancia epidemiológica, jurídica y médica a traves de chat con microrred</t>
  </si>
  <si>
    <t>Equipo de Gestion</t>
  </si>
  <si>
    <t>Garantizar las pruebas serologicas de covid en todas las cirugias electivas.
Capacitacion continua.
Supervision de los lineamientos a cumplir.
Asegurar los insumos y medicamentos necesarios para la atencion.</t>
  </si>
  <si>
    <t>Hospital: Nacional de Ilobasco</t>
  </si>
  <si>
    <t>Período evaluado: Enero Noviembre 2020</t>
  </si>
  <si>
    <t>Reducir al 32% el indice de cesareas en relacion al 2020</t>
  </si>
  <si>
    <t>Falta de Ginecologo de turno por lo que pacientes con riesgo de complicacion se realiza cesarea antes de turno a cargo de medico general.
Alto numero de Cesareas anteriores.
Falta de envio oportuno de pacientes por parte de primer nivel.</t>
  </si>
  <si>
    <t>Gestionar la contratacion de Ginecologo las 24 horas.
Reportar en chat con primer nivel los casos de importancia. (ver objetivo 5)</t>
  </si>
  <si>
    <t>Direccion
Recursos Humanos
Comité de Gestion</t>
  </si>
  <si>
    <t>Falta de Ginecologo de turno por lo que pacientes con riesgo de complicacion se realiza cesarea antes de turno a cargo de medico general.</t>
  </si>
  <si>
    <t>Gestionar la contratacion de Ginecologo las 24 horas.</t>
  </si>
  <si>
    <t>Pacientes con temor a consultar debido a pandemia Covid.</t>
  </si>
  <si>
    <t>mensual</t>
  </si>
  <si>
    <t xml:space="preserve">Prolongacion de las remodelaciones a infraestructura planificadas en 2018 esperando que se ejecuten en 2021.
</t>
  </si>
  <si>
    <t>Proyectos detenidos en su ejecucion por Pandemia covid, lo que conlleva a que no proporcionen el dinero para su desarrollo.</t>
  </si>
  <si>
    <t>Direccion</t>
  </si>
  <si>
    <t>Complicaciones propias de las patologias perinatales.</t>
  </si>
  <si>
    <t>Mensual</t>
  </si>
  <si>
    <t>Comité de gestion
Jefe de Gineco-Obstetricia</t>
  </si>
  <si>
    <t>Objetivo: 	Brindar atención materna perinatal a toda embarazada que se presente con referencia o demanda espontanea.</t>
  </si>
  <si>
    <t>Resultado esperado: Brindar atenciones materno-perinatal según lineamientos emanados del Minsal.</t>
  </si>
  <si>
    <t>Evaluación del cumplimiento de la Estrategia de Código Rojo</t>
  </si>
  <si>
    <t>Numero de Codigo Rojo</t>
  </si>
  <si>
    <t>Libro de codigo Rojo</t>
  </si>
  <si>
    <t>Jefatura de Gineco-Obstetrcia y Comité materno infantil</t>
  </si>
  <si>
    <t>Evaluación del cumplimiento de la Estrategia de Código Amarillo</t>
  </si>
  <si>
    <t>Numero de Codigo Amarillo</t>
  </si>
  <si>
    <t>Libro de codigo Amarillo</t>
  </si>
  <si>
    <t>Evaluación del cumplimiento de la Estrategia de Código Naranja</t>
  </si>
  <si>
    <t>Numero de Codigo Naranja</t>
  </si>
  <si>
    <t>Libro de codigo Naranja</t>
  </si>
  <si>
    <t>Seguimento a planes de mejora Materno-Infantil</t>
  </si>
  <si>
    <t>Numero de planes de mejora</t>
  </si>
  <si>
    <t>Libro de actas de Comité</t>
  </si>
  <si>
    <r>
      <t>HOSPITAL:</t>
    </r>
    <r>
      <rPr>
        <b/>
        <i/>
        <sz val="9"/>
        <color rgb="FFFF0000"/>
        <rFont val="Calibri"/>
        <family val="2"/>
        <charset val="1"/>
      </rPr>
      <t>Nacional de Ilobasco</t>
    </r>
  </si>
  <si>
    <t>Se presenten Codigos Rojos</t>
  </si>
  <si>
    <t>Se presenten Codigos Amarillos</t>
  </si>
  <si>
    <t>Se presenten Codigos Naranjas</t>
  </si>
  <si>
    <t>Sean Requeridos por Nivel central</t>
  </si>
  <si>
    <t>Objetivo: Objetivo:  Reducir el índice de cesárea respecto al año anterior.</t>
  </si>
  <si>
    <t>Resultado esperado: Reducir el índice de cesárea a 32% en todas las cesáreas</t>
  </si>
  <si>
    <t>Reducir el indice de cesarea a un 32% en relacion al total de partos</t>
  </si>
  <si>
    <t>numero de cesarea /Numero de partos  X100</t>
  </si>
  <si>
    <t xml:space="preserve">Libro de partos, expediente clinico.              SIMMOW                       </t>
  </si>
  <si>
    <t>Jefatura de Gineco-Obstetrcia y equipo de gestion</t>
  </si>
  <si>
    <t xml:space="preserve">Coordinacion con jefatura de gineco-obstetricia.           Verificar monitereos de auditorias de indicaciones de cesarea de primera vez mensualmente.                                                    </t>
  </si>
  <si>
    <t>Objetivo: Brindar a la población un abordaje quirúrgico de corta estancia sin ingreso hospitalario aumentando las cirugías electivas ambulatorias, disminuyendo costos familiares y hospitalarios además de no alterar la dinámica familiar.</t>
  </si>
  <si>
    <t>Resultado esperado: Aumentar el numero de cirugias electivas ambulatorias a mas del 30%.</t>
  </si>
  <si>
    <t>Aumentar las cirugias electivas ambulatorias respecto a año anterior</t>
  </si>
  <si>
    <t>Numero de cirugias electivas ambulatorias</t>
  </si>
  <si>
    <t xml:space="preserve">Libro de cirugia </t>
  </si>
  <si>
    <t>Jefatura de Ginecologia-Obstetricia y Jefe de Cirugia.</t>
  </si>
  <si>
    <t xml:space="preserve">Objetivo:  	Establecer actividades de prevención contra Covid garantizando la prestación de la oferta básica hospitalaria, manteniendo las capacitaciones continuas al personal, y el abastecimiento de insumos y medicamentos. </t>
  </si>
  <si>
    <t>Objetivo:  	Mejorar la comunicación bidireccional con primer nivel para optimizar las actividades que impliquen brindar el continuo de la atención.</t>
  </si>
  <si>
    <t>Objetivo:  	Dar atención oportuna a los pacientes con enfermedades crónicas no transmisibles priorizadas que solicitan consulta por primera vez y subsecuente descentralizando al primer nivel de atención a los pacientes con medicamentos del cuadro básico de primer nivel ya estables.</t>
  </si>
  <si>
    <t>Resultado esperado: Brindar atencion integral a todo usuario que demanden atencion</t>
  </si>
  <si>
    <t xml:space="preserve">Desinfecciones de areas </t>
  </si>
  <si>
    <t>Numero de desinfecciones realizadas</t>
  </si>
  <si>
    <t>Libro de desinfecciones de; Emergencia, Quirofano, Pediatria, Hospitalizacion.</t>
  </si>
  <si>
    <t>Personal de enfermeria</t>
  </si>
  <si>
    <t>Brindar atenciones en las 4 especialidades basicas.</t>
  </si>
  <si>
    <t>sea reparado el quirofano
Cambio en los protocolos anestesicos de Covid</t>
  </si>
  <si>
    <t>Charlas de lavado de manos</t>
  </si>
  <si>
    <t>Numero de charlas</t>
  </si>
  <si>
    <t>Libro de charlas de cada area</t>
  </si>
  <si>
    <t>Entrega de equipo de proteccion personal</t>
  </si>
  <si>
    <t>Numero de entregas según areas</t>
  </si>
  <si>
    <t>Lista de entrega de insumos de: Enfermeria, Medicos y Servicios de Apoyo</t>
  </si>
  <si>
    <t>Jefe de Enfermeria, Jefe de Departamento-Quirurgico y Jefe de Servicios de Apoyo</t>
  </si>
  <si>
    <t>Resultado esperado: Que el paciente reciba la atencion continuada para mantener su salud.</t>
  </si>
  <si>
    <t>Numero de referencias</t>
  </si>
  <si>
    <t>Numero de retornos</t>
  </si>
  <si>
    <t>Dar atencion a los pacientes enviados de primer nivel</t>
  </si>
  <si>
    <t>Derivar pacientes a primer nivel de atencion para su seguimiento.</t>
  </si>
  <si>
    <t>Subjefe de Enfermeria</t>
  </si>
  <si>
    <t>Folder de Tabulador Mensual de Referencia, Retorno e Interconsulta.</t>
  </si>
  <si>
    <t>Recibir pacientes referidos de primer nivel</t>
  </si>
  <si>
    <t>Los pacientes ameriten ser enviado a primer nivel</t>
  </si>
  <si>
    <t>6.1.1</t>
  </si>
  <si>
    <t>6.1.2</t>
  </si>
  <si>
    <t>Numero de correos electronicos enviados</t>
  </si>
  <si>
    <t>Reportar a primer nivel las altas materno Infantiles y adolescentes para el seguimiento Y partos atendidos.</t>
  </si>
  <si>
    <t>Informe de Altas materno-Infantil.
Informe de altas Adolescentes
Informe de Partos</t>
  </si>
  <si>
    <t>Jefe de Esdomed</t>
  </si>
  <si>
    <t>Ser Hospital covid</t>
  </si>
  <si>
    <t>Charlas sobre ENTP en las diferentes areas</t>
  </si>
  <si>
    <t>Numero de Charlas</t>
  </si>
  <si>
    <t>Elaboracion de murales alusivos a las patologias</t>
  </si>
  <si>
    <t>Numero de murales elaborados</t>
  </si>
  <si>
    <t>Fotos de murales</t>
  </si>
  <si>
    <t>Comité de ENTP</t>
  </si>
  <si>
    <t>Ser Hospital covid, 
supervisiones recibidas de Nivel central,
Reuniones fuera del Hospital.</t>
  </si>
  <si>
    <t>Resultado esperado: Disminuir complicaciones asociadas a pacientes con enfermedades Cronicas no transmisibles priorizadas y fortalecer estilos de vida saludable.</t>
  </si>
  <si>
    <r>
      <t>Dotación de consultorios en Consulta Externa y Emergencia, total de horas diarias utilización real de consultorios,</t>
    </r>
    <r>
      <rPr>
        <b/>
        <sz val="10"/>
        <color rgb="FFFF0000"/>
        <rFont val="Verdana"/>
        <family val="2"/>
        <charset val="1"/>
      </rPr>
      <t>Hospital Nacional de Ilobasco</t>
    </r>
    <r>
      <rPr>
        <b/>
        <sz val="10"/>
        <color rgb="FF000000"/>
        <rFont val="Verdana"/>
        <family val="2"/>
        <charset val="1"/>
      </rPr>
      <t>, año 2021.</t>
    </r>
  </si>
  <si>
    <r>
      <t>Dotación de camas de hospitalización,</t>
    </r>
    <r>
      <rPr>
        <b/>
        <sz val="10"/>
        <color rgb="FFFF0000"/>
        <rFont val="Verdana"/>
        <family val="2"/>
        <charset val="1"/>
      </rPr>
      <t>Hospital Nacional de Ilobasco</t>
    </r>
    <r>
      <rPr>
        <b/>
        <sz val="10"/>
        <color rgb="FF000000"/>
        <rFont val="Verdana"/>
        <family val="2"/>
        <charset val="1"/>
      </rPr>
      <t>, año 2021.</t>
    </r>
  </si>
  <si>
    <r>
      <t>Dotación de quirófanos, Horas diarias para Cirugía,</t>
    </r>
    <r>
      <rPr>
        <b/>
        <sz val="10"/>
        <color rgb="FFFF0000"/>
        <rFont val="Verdana"/>
        <family val="2"/>
        <charset val="1"/>
      </rPr>
      <t>Hospital Nacional de Ilobasco</t>
    </r>
    <r>
      <rPr>
        <b/>
        <sz val="10"/>
        <color rgb="FF000000"/>
        <rFont val="Verdana"/>
        <family val="2"/>
        <charset val="1"/>
      </rPr>
      <t>, año 2021.</t>
    </r>
  </si>
  <si>
    <r>
      <t>Tiempo en horas promedio por consulta,</t>
    </r>
    <r>
      <rPr>
        <b/>
        <sz val="10"/>
        <color rgb="FFFF0000"/>
        <rFont val="Verdana"/>
        <family val="2"/>
        <charset val="1"/>
      </rPr>
      <t>Hospital Nacional de Ilobasco</t>
    </r>
    <r>
      <rPr>
        <b/>
        <sz val="10"/>
        <color rgb="FF000000"/>
        <rFont val="Verdana"/>
        <family val="2"/>
        <charset val="1"/>
      </rPr>
      <t>, año 2021.</t>
    </r>
  </si>
  <si>
    <r>
      <t>Promedio de días estancia,</t>
    </r>
    <r>
      <rPr>
        <b/>
        <sz val="10"/>
        <color rgb="FFFF0000"/>
        <rFont val="Verdana"/>
        <family val="2"/>
        <charset val="1"/>
      </rPr>
      <t>Hospital Nacional de Ilobasco</t>
    </r>
    <r>
      <rPr>
        <b/>
        <sz val="10"/>
        <color rgb="FF000000"/>
        <rFont val="Verdana"/>
        <family val="2"/>
        <charset val="1"/>
      </rPr>
      <t>, año 2021.</t>
    </r>
  </si>
  <si>
    <r>
      <t>Promedio de hora por cirugía mayor,</t>
    </r>
    <r>
      <rPr>
        <b/>
        <sz val="10"/>
        <color rgb="FFFF0000"/>
        <rFont val="Verdana"/>
        <family val="2"/>
        <charset val="1"/>
      </rPr>
      <t>Hospital Nacional de Ilobasco</t>
    </r>
    <r>
      <rPr>
        <b/>
        <sz val="10"/>
        <color rgb="FF000000"/>
        <rFont val="Verdana"/>
        <family val="2"/>
        <charset val="1"/>
      </rPr>
      <t>, año 2021.</t>
    </r>
  </si>
  <si>
    <t>Quirófano Obstetricia</t>
  </si>
  <si>
    <r>
      <t>Hospital:</t>
    </r>
    <r>
      <rPr>
        <b/>
        <i/>
        <sz val="24"/>
        <color rgb="FFFF0000"/>
        <rFont val="Calibri"/>
        <family val="2"/>
        <charset val="1"/>
      </rPr>
      <t xml:space="preserve"> Nacional de Ilobasco</t>
    </r>
  </si>
  <si>
    <t>Directora Nacional de Hospitales</t>
  </si>
  <si>
    <t>Mantener Vigilancia Sanitarias permanente sobre los diferente procesos para el manejo correcto de los Desechos Hospitalario Peligrosos. Bioinfecciosos, Anatomopatologicos y corto punzante</t>
  </si>
  <si>
    <t>Evaluacion sobre el manejo correcto de los Desechos Hospitalario Peligrosos. Bioinfecciosos, Anatomopatologicos y corto punzante</t>
  </si>
  <si>
    <t>Numero de evaluaciones</t>
  </si>
  <si>
    <t>Informe tecnico, Fotografias.</t>
  </si>
  <si>
    <t>Inspector Tecnico de Saneamiento Ambiental</t>
  </si>
  <si>
    <t>Contar con capacitacion previa al personal que maneja bioinfecciosos y solidos comunes.</t>
  </si>
  <si>
    <t>Mantener Vigilancia sanitarias sobre la existencias de plagas dañinas para la salud que puedan afectar la salud del personal paciente y personas que visiten las instalaciones hospitalarias</t>
  </si>
  <si>
    <t>Monitoreo de acciones</t>
  </si>
  <si>
    <t>Informes trimestrales</t>
  </si>
  <si>
    <t>Contar con los insumos previemente gestionados.</t>
  </si>
  <si>
    <t>7.1.1</t>
  </si>
  <si>
    <t>7.2.1</t>
  </si>
  <si>
    <t>7.3.1</t>
  </si>
  <si>
    <t>7.4.1</t>
  </si>
  <si>
    <t>Objetivo: mantener la vigilancia sanitaria sobre los factores de riesgos que puedan amenazar la salud y la vida de los pacientes, empleados y publico en general
en lo referente a desechos  peligrosos bioinfecciosos, aguas residuales hospitalarias, emisiones gaseosas, sustancias, desechos y materias peligrosos que son generados por la actividad hospitalaria</t>
  </si>
  <si>
    <t xml:space="preserve">Desarrollar actividades de Control y Vigilancia sobre el Sistema de abastecimiento de agua potable del hospital </t>
  </si>
  <si>
    <t>Toma de Muestras de agua para la realización 
de Exámenes Físico Químico y Bacteriológico</t>
  </si>
  <si>
    <t>Numero de muestras</t>
  </si>
  <si>
    <t>Informe tecnico</t>
  </si>
  <si>
    <t>Numero de correcciones</t>
  </si>
  <si>
    <t>Existir parametros a corregir</t>
  </si>
  <si>
    <t>Mantenimiento al Sistema de Evacuación de Aguas Residuales</t>
  </si>
  <si>
    <t>extracción de 12 metros cúbicos de lodos tanques Inhoff.</t>
  </si>
  <si>
    <t>Numero de extracciones</t>
  </si>
  <si>
    <t>Inspeccion tecnica</t>
  </si>
  <si>
    <t>Funcionamiento de los tanques.</t>
  </si>
  <si>
    <t>Mantener Vigilancia semanal de los parámetros: Caudal, Temperatura, Solido Sediméntables</t>
  </si>
  <si>
    <t>Numero de Vigilancias</t>
  </si>
  <si>
    <t>Contar con el equipo</t>
  </si>
  <si>
    <t>7.1.2</t>
  </si>
  <si>
    <t xml:space="preserve">Interpretar y realizar acciones para mejorar los resultados de los exámenes bacteriológicos y físicos químicos </t>
  </si>
  <si>
    <t>7.2.2</t>
  </si>
  <si>
    <t>Tratamientos térmicos, aplicación de rodenticidas. cebos para moscas y boratos para el control de cucarachas, Covid.</t>
  </si>
  <si>
    <t>Resultado esperado: Realizar informe de Operaciones anual</t>
  </si>
  <si>
    <t>Recopilacion de la informacion de la gestion Hospitalaria</t>
  </si>
  <si>
    <t>Informe</t>
  </si>
  <si>
    <t>Meta Anual</t>
  </si>
  <si>
    <t>Medio de verificacion</t>
  </si>
  <si>
    <t>Comité Ambiental</t>
  </si>
  <si>
    <t>7.5.1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</si>
</sst>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\ %"/>
    <numFmt numFmtId="165" formatCode="[$C-440A]\ #,##0;[Red]\-[$C-440A]\ #,##0"/>
    <numFmt numFmtId="166" formatCode="0.0"/>
    <numFmt numFmtId="167" formatCode="000"/>
    <numFmt numFmtId="168" formatCode="#.##0"/>
    <numFmt numFmtId="169" formatCode="#.000"/>
    <numFmt numFmtId="170" formatCode="[$-440A]mmm\-yy"/>
    <numFmt numFmtId="171" formatCode="000.00"/>
  </numFmts>
  <fonts count="53" x14ac:knownFonts="1">
    <font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2"/>
      <color rgb="FF333333"/>
      <name val="Calibri"/>
      <family val="2"/>
      <charset val="1"/>
    </font>
    <font>
      <b/>
      <i/>
      <u/>
      <sz val="11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6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i/>
      <sz val="10"/>
      <color rgb="FFFF0000"/>
      <name val="Arial"/>
      <family val="2"/>
      <charset val="1"/>
    </font>
    <font>
      <sz val="7"/>
      <color rgb="FF000000"/>
      <name val="Arial"/>
      <family val="2"/>
      <charset val="1"/>
    </font>
    <font>
      <b/>
      <sz val="14"/>
      <color rgb="FF333333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1"/>
      <color rgb="FF333333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i/>
      <sz val="9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0"/>
      <color rgb="FF000000"/>
      <name val="Verdana"/>
      <family val="2"/>
      <charset val="1"/>
    </font>
    <font>
      <b/>
      <sz val="10"/>
      <color rgb="FFFF0000"/>
      <name val="Verdana"/>
      <family val="2"/>
      <charset val="1"/>
    </font>
    <font>
      <b/>
      <sz val="8"/>
      <color rgb="FFFFFFFF"/>
      <name val="Verdana"/>
      <family val="2"/>
      <charset val="1"/>
    </font>
    <font>
      <b/>
      <sz val="8"/>
      <color rgb="FF000000"/>
      <name val="Verdana"/>
      <family val="2"/>
      <charset val="1"/>
    </font>
    <font>
      <sz val="8"/>
      <color rgb="FF000000"/>
      <name val="Verdana"/>
      <family val="2"/>
      <charset val="1"/>
    </font>
    <font>
      <b/>
      <sz val="8"/>
      <color rgb="FFFF0000"/>
      <name val="Verdana"/>
      <family val="2"/>
      <charset val="1"/>
    </font>
    <font>
      <b/>
      <sz val="8"/>
      <name val="Verdana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24"/>
      <color rgb="FF000000"/>
      <name val="Calibri"/>
      <family val="2"/>
      <charset val="1"/>
    </font>
    <font>
      <b/>
      <i/>
      <sz val="24"/>
      <color rgb="FFFF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2"/>
      <color rgb="FF000000"/>
      <name val="Verdana"/>
      <family val="2"/>
      <charset val="1"/>
    </font>
    <font>
      <sz val="12"/>
      <color rgb="FF000000"/>
      <name val="Verdana"/>
      <family val="2"/>
      <charset val="1"/>
    </font>
    <font>
      <sz val="12"/>
      <color rgb="FFFFFFFF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9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b/>
      <sz val="9"/>
      <name val="Calibri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9FC1D3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9FC1D3"/>
      </patternFill>
    </fill>
    <fill>
      <patternFill patternType="solid">
        <fgColor rgb="FF004159"/>
        <bgColor rgb="FF203864"/>
      </patternFill>
    </fill>
    <fill>
      <patternFill patternType="solid">
        <fgColor rgb="FF203864"/>
        <bgColor rgb="FF31363B"/>
      </patternFill>
    </fill>
    <fill>
      <patternFill patternType="solid">
        <fgColor rgb="FF5B97B1"/>
        <bgColor rgb="FF808080"/>
      </patternFill>
    </fill>
    <fill>
      <patternFill patternType="solid">
        <fgColor rgb="FF9FC1D3"/>
        <bgColor rgb="FF99CCFF"/>
      </patternFill>
    </fill>
    <fill>
      <patternFill patternType="solid">
        <fgColor rgb="FFCFE1EB"/>
        <bgColor rgb="FFCCFFFF"/>
      </patternFill>
    </fill>
    <fill>
      <patternFill patternType="solid">
        <fgColor rgb="FF70AD47"/>
        <bgColor rgb="FF99CC00"/>
      </patternFill>
    </fill>
    <fill>
      <patternFill patternType="solid">
        <fgColor rgb="FFFFC0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70AD47"/>
      </patternFill>
    </fill>
    <fill>
      <patternFill patternType="solid">
        <fgColor rgb="FFFFCC00"/>
        <bgColor rgb="FFFFC000"/>
      </patternFill>
    </fill>
    <fill>
      <patternFill patternType="solid">
        <fgColor rgb="FF99CC00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0C0C0"/>
        <bgColor rgb="FFB4C7E7"/>
      </patternFill>
    </fill>
    <fill>
      <patternFill patternType="solid">
        <fgColor rgb="FF99CCFF"/>
        <bgColor rgb="FFB4C7E7"/>
      </patternFill>
    </fill>
  </fills>
  <borders count="47">
    <border>
      <left/>
      <right/>
      <top/>
      <bottom/>
      <diagonal/>
    </border>
    <border>
      <left style="thin">
        <color rgb="FF31363B"/>
      </left>
      <right style="thin">
        <color rgb="FF31363B"/>
      </right>
      <top style="thin">
        <color rgb="FF31363B"/>
      </top>
      <bottom/>
      <diagonal/>
    </border>
    <border>
      <left style="thin">
        <color rgb="FF31363B"/>
      </left>
      <right/>
      <top/>
      <bottom/>
      <diagonal/>
    </border>
    <border>
      <left/>
      <right style="thin">
        <color rgb="FF31363B"/>
      </right>
      <top/>
      <bottom/>
      <diagonal/>
    </border>
    <border>
      <left style="thin">
        <color rgb="FF31363B"/>
      </left>
      <right/>
      <top/>
      <bottom style="thin">
        <color rgb="FF31363B"/>
      </bottom>
      <diagonal/>
    </border>
    <border>
      <left/>
      <right style="thin">
        <color rgb="FF31363B"/>
      </right>
      <top/>
      <bottom style="thin">
        <color rgb="FF31363B"/>
      </bottom>
      <diagonal/>
    </border>
    <border>
      <left style="thin">
        <color rgb="FF31363B"/>
      </left>
      <right style="thin">
        <color rgb="FF31363B"/>
      </right>
      <top style="thin">
        <color rgb="FF31363B"/>
      </top>
      <bottom style="thin">
        <color rgb="FF31363B"/>
      </bottom>
      <diagonal/>
    </border>
    <border>
      <left style="thin">
        <color rgb="FF333300"/>
      </left>
      <right style="thin">
        <color rgb="FF333300"/>
      </right>
      <top style="thin">
        <color rgb="FF333300"/>
      </top>
      <bottom style="thin">
        <color rgb="FF3333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ck">
        <color rgb="FF666666"/>
      </right>
      <top/>
      <bottom style="thin">
        <color rgb="FF666666"/>
      </bottom>
      <diagonal/>
    </border>
    <border>
      <left style="thin">
        <color auto="1"/>
      </left>
      <right style="thin">
        <color rgb="FF808080"/>
      </right>
      <top style="thin">
        <color auto="1"/>
      </top>
      <bottom style="thin">
        <color rgb="FF808080"/>
      </bottom>
      <diagonal/>
    </border>
    <border>
      <left style="thin">
        <color rgb="FF808080"/>
      </left>
      <right/>
      <top style="thin">
        <color auto="1"/>
      </top>
      <bottom style="thin">
        <color rgb="FF808080"/>
      </bottom>
      <diagonal/>
    </border>
    <border>
      <left style="thin">
        <color rgb="FF808080"/>
      </left>
      <right style="thin">
        <color auto="1"/>
      </right>
      <top style="thin">
        <color auto="1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auto="1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31363B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31363B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33300"/>
      </left>
      <right style="thin">
        <color rgb="FF333300"/>
      </right>
      <top style="thin">
        <color rgb="FF333300"/>
      </top>
      <bottom/>
      <diagonal/>
    </border>
    <border>
      <left style="thin">
        <color rgb="FF333300"/>
      </left>
      <right style="thin">
        <color rgb="FF333300"/>
      </right>
      <top/>
      <bottom style="thin">
        <color rgb="FF333300"/>
      </bottom>
      <diagonal/>
    </border>
    <border>
      <left style="medium">
        <color rgb="FF31363B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31363B"/>
      </right>
      <top style="thin">
        <color auto="1"/>
      </top>
      <bottom style="thin">
        <color auto="1"/>
      </bottom>
      <diagonal/>
    </border>
    <border>
      <left style="thin">
        <color rgb="FF31363B"/>
      </left>
      <right/>
      <top style="thin">
        <color auto="1"/>
      </top>
      <bottom style="thin">
        <color rgb="FF31363B"/>
      </bottom>
      <diagonal/>
    </border>
    <border>
      <left/>
      <right style="thin">
        <color auto="1"/>
      </right>
      <top style="thin">
        <color auto="1"/>
      </top>
      <bottom style="thin">
        <color rgb="FF31363B"/>
      </bottom>
      <diagonal/>
    </border>
    <border>
      <left style="thin">
        <color rgb="FF31363B"/>
      </left>
      <right/>
      <top style="thin">
        <color rgb="FF31363B"/>
      </top>
      <bottom style="thin">
        <color rgb="FF31363B"/>
      </bottom>
      <diagonal/>
    </border>
    <border>
      <left/>
      <right style="thin">
        <color auto="1"/>
      </right>
      <top style="thin">
        <color rgb="FF31363B"/>
      </top>
      <bottom style="thin">
        <color rgb="FF31363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4" fontId="43" fillId="0" borderId="0"/>
    <xf numFmtId="165" fontId="4" fillId="0" borderId="0"/>
    <xf numFmtId="0" fontId="1" fillId="0" borderId="0"/>
    <xf numFmtId="0" fontId="3" fillId="0" borderId="0"/>
  </cellStyleXfs>
  <cellXfs count="251">
    <xf numFmtId="0" fontId="0" fillId="0" borderId="0" xfId="0"/>
    <xf numFmtId="0" fontId="5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/>
    <xf numFmtId="0" fontId="6" fillId="2" borderId="0" xfId="0" applyFont="1" applyFill="1" applyAlignment="1">
      <alignment horizontal="left" vertical="center"/>
    </xf>
    <xf numFmtId="0" fontId="2" fillId="0" borderId="0" xfId="2" applyNumberFormat="1" applyFont="1"/>
    <xf numFmtId="0" fontId="8" fillId="0" borderId="0" xfId="2" applyNumberFormat="1" applyFont="1"/>
    <xf numFmtId="0" fontId="10" fillId="2" borderId="0" xfId="2" applyNumberFormat="1" applyFont="1" applyFill="1" applyAlignment="1" applyProtection="1">
      <alignment horizontal="center" vertical="center"/>
      <protection locked="0"/>
    </xf>
    <xf numFmtId="0" fontId="10" fillId="2" borderId="0" xfId="2" applyNumberFormat="1" applyFont="1" applyFill="1" applyAlignment="1" applyProtection="1">
      <alignment vertical="center"/>
      <protection locked="0"/>
    </xf>
    <xf numFmtId="0" fontId="9" fillId="2" borderId="0" xfId="2" applyNumberFormat="1" applyFont="1" applyFill="1" applyAlignment="1" applyProtection="1">
      <alignment horizontal="center" vertical="center" wrapText="1"/>
      <protection locked="0"/>
    </xf>
    <xf numFmtId="0" fontId="10" fillId="2" borderId="0" xfId="2" applyNumberFormat="1" applyFont="1" applyFill="1" applyAlignment="1">
      <alignment horizontal="center" vertical="center" wrapText="1"/>
    </xf>
    <xf numFmtId="0" fontId="12" fillId="3" borderId="6" xfId="2" applyNumberFormat="1" applyFont="1" applyFill="1" applyBorder="1" applyAlignment="1">
      <alignment horizontal="left" vertical="center" wrapText="1"/>
    </xf>
    <xf numFmtId="0" fontId="2" fillId="3" borderId="6" xfId="2" applyNumberFormat="1" applyFont="1" applyFill="1" applyBorder="1" applyAlignment="1" applyProtection="1">
      <alignment horizontal="left" vertical="center" wrapText="1"/>
    </xf>
    <xf numFmtId="0" fontId="2" fillId="3" borderId="6" xfId="2" applyNumberFormat="1" applyFont="1" applyFill="1" applyBorder="1" applyAlignment="1" applyProtection="1">
      <alignment horizontal="justify" wrapText="1"/>
    </xf>
    <xf numFmtId="0" fontId="13" fillId="0" borderId="6" xfId="2" applyNumberFormat="1" applyFont="1" applyBorder="1" applyAlignment="1" applyProtection="1">
      <alignment horizontal="center" vertical="center"/>
    </xf>
    <xf numFmtId="0" fontId="2" fillId="3" borderId="6" xfId="2" applyNumberFormat="1" applyFont="1" applyFill="1" applyBorder="1" applyAlignment="1" applyProtection="1">
      <alignment wrapText="1"/>
    </xf>
    <xf numFmtId="0" fontId="13" fillId="0" borderId="6" xfId="2" applyNumberFormat="1" applyFont="1" applyBorder="1" applyAlignment="1" applyProtection="1">
      <alignment horizontal="center" vertical="center"/>
    </xf>
    <xf numFmtId="0" fontId="2" fillId="3" borderId="6" xfId="2" applyNumberFormat="1" applyFont="1" applyFill="1" applyBorder="1" applyAlignment="1" applyProtection="1">
      <alignment vertical="center" wrapText="1"/>
    </xf>
    <xf numFmtId="0" fontId="2" fillId="2" borderId="0" xfId="2" applyNumberFormat="1" applyFont="1" applyFill="1"/>
    <xf numFmtId="0" fontId="3" fillId="0" borderId="0" xfId="2" applyNumberFormat="1" applyFont="1" applyAlignment="1">
      <alignment wrapText="1"/>
    </xf>
    <xf numFmtId="0" fontId="3" fillId="0" borderId="0" xfId="2" applyNumberFormat="1" applyFont="1" applyAlignment="1">
      <alignment horizontal="center" wrapText="1"/>
    </xf>
    <xf numFmtId="1" fontId="3" fillId="0" borderId="0" xfId="2" applyNumberFormat="1" applyFont="1" applyAlignment="1">
      <alignment wrapText="1"/>
    </xf>
    <xf numFmtId="0" fontId="5" fillId="4" borderId="6" xfId="2" applyNumberFormat="1" applyFont="1" applyFill="1" applyBorder="1" applyAlignment="1">
      <alignment horizontal="center" vertical="center" wrapText="1"/>
    </xf>
    <xf numFmtId="0" fontId="5" fillId="4" borderId="1" xfId="2" applyNumberFormat="1" applyFont="1" applyFill="1" applyBorder="1" applyAlignment="1">
      <alignment horizontal="center" vertical="center" wrapText="1"/>
    </xf>
    <xf numFmtId="0" fontId="16" fillId="0" borderId="7" xfId="2" applyNumberFormat="1" applyFont="1" applyBorder="1" applyAlignment="1">
      <alignment horizontal="center" vertical="center" wrapText="1"/>
    </xf>
    <xf numFmtId="1" fontId="16" fillId="0" borderId="7" xfId="2" applyNumberFormat="1" applyFont="1" applyBorder="1" applyAlignment="1">
      <alignment horizontal="center" vertical="center" wrapText="1"/>
    </xf>
    <xf numFmtId="0" fontId="17" fillId="0" borderId="0" xfId="0" applyFont="1" applyAlignment="1" applyProtection="1">
      <alignment vertical="center" wrapText="1"/>
    </xf>
    <xf numFmtId="0" fontId="17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justify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7" fillId="3" borderId="8" xfId="0" applyFont="1" applyFill="1" applyBorder="1" applyAlignment="1" applyProtection="1">
      <alignment horizontal="center" vertical="center" wrapText="1"/>
    </xf>
    <xf numFmtId="0" fontId="17" fillId="5" borderId="9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vertical="center" wrapText="1"/>
    </xf>
    <xf numFmtId="0" fontId="17" fillId="0" borderId="8" xfId="0" applyFont="1" applyBorder="1" applyAlignment="1" applyProtection="1">
      <alignment horizontal="center" vertical="center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164" fontId="21" fillId="0" borderId="8" xfId="0" applyNumberFormat="1" applyFont="1" applyBorder="1" applyAlignment="1" applyProtection="1">
      <alignment horizontal="center" vertical="center" wrapText="1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1" fontId="21" fillId="0" borderId="9" xfId="0" applyNumberFormat="1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1" fillId="0" borderId="0" xfId="2" applyNumberFormat="1" applyFont="1"/>
    <xf numFmtId="0" fontId="7" fillId="0" borderId="0" xfId="2" applyNumberFormat="1" applyFont="1"/>
    <xf numFmtId="0" fontId="26" fillId="6" borderId="8" xfId="2" applyNumberFormat="1" applyFont="1" applyFill="1" applyBorder="1" applyAlignment="1">
      <alignment horizontal="center" vertical="center" wrapText="1"/>
    </xf>
    <xf numFmtId="0" fontId="26" fillId="7" borderId="8" xfId="2" applyNumberFormat="1" applyFont="1" applyFill="1" applyBorder="1" applyAlignment="1">
      <alignment horizontal="center" vertical="center" wrapText="1"/>
    </xf>
    <xf numFmtId="0" fontId="26" fillId="8" borderId="8" xfId="2" applyNumberFormat="1" applyFont="1" applyFill="1" applyBorder="1" applyAlignment="1">
      <alignment wrapText="1"/>
    </xf>
    <xf numFmtId="0" fontId="27" fillId="9" borderId="8" xfId="2" applyNumberFormat="1" applyFont="1" applyFill="1" applyBorder="1" applyAlignment="1">
      <alignment wrapText="1"/>
    </xf>
    <xf numFmtId="0" fontId="28" fillId="0" borderId="8" xfId="2" applyNumberFormat="1" applyFont="1" applyBorder="1" applyAlignment="1">
      <alignment wrapText="1"/>
    </xf>
    <xf numFmtId="1" fontId="29" fillId="0" borderId="8" xfId="2" applyNumberFormat="1" applyFont="1" applyBorder="1" applyAlignment="1">
      <alignment horizontal="center" vertical="center"/>
    </xf>
    <xf numFmtId="166" fontId="29" fillId="0" borderId="8" xfId="2" applyNumberFormat="1" applyFont="1" applyBorder="1" applyAlignment="1">
      <alignment horizontal="center" vertical="center" wrapText="1"/>
    </xf>
    <xf numFmtId="0" fontId="28" fillId="10" borderId="8" xfId="2" applyNumberFormat="1" applyFont="1" applyFill="1" applyBorder="1" applyAlignment="1">
      <alignment wrapText="1"/>
    </xf>
    <xf numFmtId="0" fontId="27" fillId="11" borderId="8" xfId="2" applyNumberFormat="1" applyFont="1" applyFill="1" applyBorder="1" applyAlignment="1">
      <alignment horizontal="center" wrapText="1"/>
    </xf>
    <xf numFmtId="1" fontId="30" fillId="11" borderId="8" xfId="2" applyNumberFormat="1" applyFont="1" applyFill="1" applyBorder="1" applyAlignment="1">
      <alignment horizontal="center" vertical="center"/>
    </xf>
    <xf numFmtId="166" fontId="30" fillId="11" borderId="8" xfId="2" applyNumberFormat="1" applyFont="1" applyFill="1" applyBorder="1" applyAlignment="1">
      <alignment horizontal="center" vertical="center"/>
    </xf>
    <xf numFmtId="0" fontId="26" fillId="6" borderId="8" xfId="2" applyNumberFormat="1" applyFont="1" applyFill="1" applyBorder="1" applyAlignment="1">
      <alignment vertical="center" wrapText="1"/>
    </xf>
    <xf numFmtId="1" fontId="26" fillId="7" borderId="8" xfId="2" applyNumberFormat="1" applyFont="1" applyFill="1" applyBorder="1" applyAlignment="1">
      <alignment horizontal="center" vertical="center" wrapText="1"/>
    </xf>
    <xf numFmtId="0" fontId="6" fillId="0" borderId="0" xfId="2" applyNumberFormat="1" applyFont="1" applyAlignment="1">
      <alignment horizontal="left" vertical="center"/>
    </xf>
    <xf numFmtId="0" fontId="1" fillId="0" borderId="0" xfId="2" applyNumberFormat="1" applyFont="1"/>
    <xf numFmtId="0" fontId="7" fillId="0" borderId="0" xfId="2" applyNumberFormat="1" applyFont="1"/>
    <xf numFmtId="0" fontId="31" fillId="12" borderId="13" xfId="2" applyNumberFormat="1" applyFont="1" applyFill="1" applyBorder="1" applyAlignment="1">
      <alignment horizontal="center"/>
    </xf>
    <xf numFmtId="0" fontId="31" fillId="12" borderId="0" xfId="2" applyNumberFormat="1" applyFont="1" applyFill="1" applyBorder="1" applyAlignment="1"/>
    <xf numFmtId="0" fontId="26" fillId="8" borderId="8" xfId="2" applyNumberFormat="1" applyFont="1" applyFill="1" applyBorder="1" applyAlignment="1">
      <alignment wrapText="1"/>
    </xf>
    <xf numFmtId="0" fontId="26" fillId="6" borderId="8" xfId="2" applyNumberFormat="1" applyFont="1" applyFill="1" applyBorder="1" applyAlignment="1">
      <alignment horizontal="center" vertical="center" wrapText="1"/>
    </xf>
    <xf numFmtId="0" fontId="27" fillId="9" borderId="8" xfId="2" applyNumberFormat="1" applyFont="1" applyFill="1" applyBorder="1" applyAlignment="1">
      <alignment wrapText="1"/>
    </xf>
    <xf numFmtId="0" fontId="28" fillId="0" borderId="8" xfId="2" applyNumberFormat="1" applyFont="1" applyBorder="1" applyAlignment="1">
      <alignment wrapText="1"/>
    </xf>
    <xf numFmtId="1" fontId="29" fillId="0" borderId="8" xfId="2" applyNumberFormat="1" applyFont="1" applyBorder="1" applyAlignment="1">
      <alignment horizontal="center" vertical="center" wrapText="1"/>
    </xf>
    <xf numFmtId="0" fontId="27" fillId="11" borderId="8" xfId="2" applyNumberFormat="1" applyFont="1" applyFill="1" applyBorder="1" applyAlignment="1">
      <alignment horizontal="center" wrapText="1"/>
    </xf>
    <xf numFmtId="1" fontId="30" fillId="11" borderId="8" xfId="2" applyNumberFormat="1" applyFont="1" applyFill="1" applyBorder="1" applyAlignment="1">
      <alignment horizontal="center" vertical="center"/>
    </xf>
    <xf numFmtId="0" fontId="28" fillId="10" borderId="8" xfId="2" applyNumberFormat="1" applyFont="1" applyFill="1" applyBorder="1" applyAlignment="1">
      <alignment wrapText="1"/>
    </xf>
    <xf numFmtId="0" fontId="31" fillId="12" borderId="8" xfId="2" applyNumberFormat="1" applyFont="1" applyFill="1" applyBorder="1" applyAlignment="1">
      <alignment horizontal="center"/>
    </xf>
    <xf numFmtId="0" fontId="31" fillId="12" borderId="8" xfId="2" applyNumberFormat="1" applyFont="1" applyFill="1" applyBorder="1" applyAlignment="1"/>
    <xf numFmtId="0" fontId="28" fillId="0" borderId="8" xfId="2" applyNumberFormat="1" applyFont="1" applyBorder="1" applyAlignment="1">
      <alignment vertical="center" wrapText="1"/>
    </xf>
    <xf numFmtId="0" fontId="6" fillId="0" borderId="0" xfId="2" applyNumberFormat="1" applyFont="1" applyAlignment="1">
      <alignment horizontal="left" vertical="center"/>
    </xf>
    <xf numFmtId="0" fontId="26" fillId="8" borderId="8" xfId="2" applyNumberFormat="1" applyFont="1" applyFill="1" applyBorder="1" applyAlignment="1">
      <alignment horizontal="center" vertical="center" wrapText="1"/>
    </xf>
    <xf numFmtId="0" fontId="28" fillId="9" borderId="8" xfId="2" applyNumberFormat="1" applyFont="1" applyFill="1" applyBorder="1" applyAlignment="1">
      <alignment horizontal="center" vertical="center" wrapText="1"/>
    </xf>
    <xf numFmtId="0" fontId="28" fillId="0" borderId="8" xfId="2" applyNumberFormat="1" applyFont="1" applyBorder="1" applyAlignment="1">
      <alignment horizontal="left" vertical="center"/>
    </xf>
    <xf numFmtId="0" fontId="29" fillId="0" borderId="8" xfId="2" applyNumberFormat="1" applyFont="1" applyBorder="1" applyAlignment="1">
      <alignment horizontal="center" vertical="center" wrapText="1"/>
    </xf>
    <xf numFmtId="167" fontId="29" fillId="0" borderId="8" xfId="2" applyNumberFormat="1" applyFont="1" applyBorder="1" applyAlignment="1">
      <alignment horizontal="center" vertical="center" wrapText="1"/>
    </xf>
    <xf numFmtId="0" fontId="9" fillId="0" borderId="0" xfId="2" applyNumberFormat="1" applyFont="1" applyBorder="1" applyAlignment="1" applyProtection="1">
      <alignment vertical="center"/>
      <protection locked="0"/>
    </xf>
    <xf numFmtId="0" fontId="24" fillId="0" borderId="0" xfId="2" applyNumberFormat="1" applyFont="1" applyAlignment="1">
      <alignment vertical="center" wrapText="1"/>
    </xf>
    <xf numFmtId="0" fontId="27" fillId="9" borderId="8" xfId="2" applyNumberFormat="1" applyFont="1" applyFill="1" applyBorder="1" applyAlignment="1">
      <alignment horizontal="left" vertical="center" wrapText="1"/>
    </xf>
    <xf numFmtId="0" fontId="28" fillId="0" borderId="8" xfId="2" applyNumberFormat="1" applyFont="1" applyBorder="1" applyAlignment="1">
      <alignment horizontal="left" vertical="center" wrapText="1"/>
    </xf>
    <xf numFmtId="0" fontId="28" fillId="10" borderId="8" xfId="2" applyNumberFormat="1" applyFont="1" applyFill="1" applyBorder="1" applyAlignment="1">
      <alignment horizontal="left" vertical="center" wrapText="1"/>
    </xf>
    <xf numFmtId="0" fontId="26" fillId="6" borderId="8" xfId="2" applyNumberFormat="1" applyFont="1" applyFill="1" applyBorder="1" applyAlignment="1">
      <alignment horizontal="left" vertical="center" wrapText="1"/>
    </xf>
    <xf numFmtId="0" fontId="26" fillId="6" borderId="8" xfId="2" applyNumberFormat="1" applyFont="1" applyFill="1" applyBorder="1" applyAlignment="1">
      <alignment vertical="center" wrapText="1"/>
    </xf>
    <xf numFmtId="167" fontId="29" fillId="0" borderId="0" xfId="2" applyNumberFormat="1" applyFont="1" applyBorder="1" applyAlignment="1">
      <alignment horizontal="center" vertical="center"/>
    </xf>
    <xf numFmtId="167" fontId="29" fillId="0" borderId="0" xfId="2" applyNumberFormat="1" applyFont="1" applyBorder="1" applyAlignment="1">
      <alignment horizontal="center" vertical="center" wrapText="1"/>
    </xf>
    <xf numFmtId="0" fontId="28" fillId="0" borderId="0" xfId="2" applyNumberFormat="1" applyFont="1" applyBorder="1" applyAlignment="1">
      <alignment wrapText="1"/>
    </xf>
    <xf numFmtId="0" fontId="31" fillId="12" borderId="0" xfId="2" applyNumberFormat="1" applyFont="1" applyFill="1" applyBorder="1" applyAlignment="1">
      <alignment horizontal="center"/>
    </xf>
    <xf numFmtId="0" fontId="27" fillId="9" borderId="8" xfId="2" applyNumberFormat="1" applyFont="1" applyFill="1" applyBorder="1" applyAlignment="1">
      <alignment vertical="center" wrapText="1"/>
    </xf>
    <xf numFmtId="166" fontId="29" fillId="0" borderId="8" xfId="2" applyNumberFormat="1" applyFont="1" applyBorder="1" applyAlignment="1">
      <alignment horizontal="center" vertical="center" wrapText="1"/>
    </xf>
    <xf numFmtId="166" fontId="29" fillId="0" borderId="8" xfId="2" applyNumberFormat="1" applyFont="1" applyBorder="1" applyAlignment="1">
      <alignment horizontal="center" vertical="center" wrapText="1"/>
    </xf>
    <xf numFmtId="166" fontId="27" fillId="11" borderId="8" xfId="2" applyNumberFormat="1" applyFont="1" applyFill="1" applyBorder="1" applyAlignment="1">
      <alignment horizontal="center" wrapText="1"/>
    </xf>
    <xf numFmtId="0" fontId="26" fillId="8" borderId="14" xfId="2" applyNumberFormat="1" applyFont="1" applyFill="1" applyBorder="1" applyAlignment="1">
      <alignment vertical="center" wrapText="1"/>
    </xf>
    <xf numFmtId="0" fontId="26" fillId="8" borderId="15" xfId="2" applyNumberFormat="1" applyFont="1" applyFill="1" applyBorder="1" applyAlignment="1">
      <alignment horizontal="center" vertical="center" wrapText="1"/>
    </xf>
    <xf numFmtId="0" fontId="26" fillId="8" borderId="14" xfId="2" applyNumberFormat="1" applyFont="1" applyFill="1" applyBorder="1" applyAlignment="1">
      <alignment horizontal="center" vertical="center" wrapText="1"/>
    </xf>
    <xf numFmtId="0" fontId="28" fillId="0" borderId="14" xfId="2" applyNumberFormat="1" applyFont="1" applyBorder="1" applyAlignment="1">
      <alignment horizontal="left" vertical="center"/>
    </xf>
    <xf numFmtId="167" fontId="29" fillId="0" borderId="14" xfId="2" applyNumberFormat="1" applyFont="1" applyBorder="1" applyAlignment="1">
      <alignment horizontal="center" vertical="center" wrapText="1"/>
    </xf>
    <xf numFmtId="0" fontId="28" fillId="0" borderId="0" xfId="2" applyNumberFormat="1" applyFont="1" applyBorder="1" applyAlignment="1">
      <alignment horizontal="left" vertical="center"/>
    </xf>
    <xf numFmtId="167" fontId="29" fillId="0" borderId="0" xfId="2" applyNumberFormat="1" applyFont="1" applyBorder="1" applyAlignment="1">
      <alignment horizontal="center" vertical="center" wrapText="1"/>
    </xf>
    <xf numFmtId="0" fontId="33" fillId="0" borderId="0" xfId="2" applyNumberFormat="1" applyFont="1"/>
    <xf numFmtId="0" fontId="34" fillId="0" borderId="0" xfId="2" applyNumberFormat="1" applyFont="1"/>
    <xf numFmtId="0" fontId="39" fillId="0" borderId="17" xfId="2" applyNumberFormat="1" applyFont="1" applyBorder="1" applyAlignment="1">
      <alignment horizontal="center" vertical="center" wrapText="1"/>
    </xf>
    <xf numFmtId="0" fontId="39" fillId="0" borderId="18" xfId="2" applyNumberFormat="1" applyFont="1" applyBorder="1" applyAlignment="1">
      <alignment horizontal="center" vertical="center" wrapText="1"/>
    </xf>
    <xf numFmtId="0" fontId="24" fillId="13" borderId="19" xfId="2" applyNumberFormat="1" applyFont="1" applyFill="1" applyBorder="1" applyAlignment="1">
      <alignment horizontal="center" wrapText="1"/>
    </xf>
    <xf numFmtId="0" fontId="24" fillId="13" borderId="20" xfId="2" applyNumberFormat="1" applyFont="1" applyFill="1" applyBorder="1" applyAlignment="1">
      <alignment horizontal="center" wrapText="1"/>
    </xf>
    <xf numFmtId="0" fontId="39" fillId="14" borderId="21" xfId="2" applyNumberFormat="1" applyFont="1" applyFill="1" applyBorder="1" applyAlignment="1">
      <alignment horizontal="left" vertical="center" wrapText="1"/>
    </xf>
    <xf numFmtId="0" fontId="39" fillId="15" borderId="21" xfId="2" applyNumberFormat="1" applyFont="1" applyFill="1" applyBorder="1" applyAlignment="1">
      <alignment horizontal="left" vertical="center" wrapText="1"/>
    </xf>
    <xf numFmtId="0" fontId="40" fillId="0" borderId="24" xfId="2" applyNumberFormat="1" applyFont="1" applyBorder="1" applyAlignment="1">
      <alignment horizontal="left" vertical="center"/>
    </xf>
    <xf numFmtId="168" fontId="40" fillId="13" borderId="19" xfId="2" applyNumberFormat="1" applyFont="1" applyFill="1" applyBorder="1" applyAlignment="1">
      <alignment horizontal="right" wrapText="1"/>
    </xf>
    <xf numFmtId="168" fontId="40" fillId="13" borderId="20" xfId="2" applyNumberFormat="1" applyFont="1" applyFill="1" applyBorder="1" applyAlignment="1">
      <alignment horizontal="right" wrapText="1"/>
    </xf>
    <xf numFmtId="168" fontId="39" fillId="15" borderId="22" xfId="2" applyNumberFormat="1" applyFont="1" applyFill="1" applyBorder="1" applyAlignment="1">
      <alignment wrapText="1"/>
    </xf>
    <xf numFmtId="168" fontId="39" fillId="15" borderId="23" xfId="2" applyNumberFormat="1" applyFont="1" applyFill="1" applyBorder="1" applyAlignment="1">
      <alignment wrapText="1"/>
    </xf>
    <xf numFmtId="0" fontId="39" fillId="13" borderId="21" xfId="2" applyNumberFormat="1" applyFont="1" applyFill="1" applyBorder="1" applyAlignment="1">
      <alignment horizontal="left" vertical="center" wrapText="1"/>
    </xf>
    <xf numFmtId="168" fontId="39" fillId="13" borderId="22" xfId="2" applyNumberFormat="1" applyFont="1" applyFill="1" applyBorder="1" applyAlignment="1">
      <alignment wrapText="1"/>
    </xf>
    <xf numFmtId="168" fontId="39" fillId="13" borderId="23" xfId="2" applyNumberFormat="1" applyFont="1" applyFill="1" applyBorder="1" applyAlignment="1">
      <alignment wrapText="1"/>
    </xf>
    <xf numFmtId="168" fontId="39" fillId="14" borderId="22" xfId="2" applyNumberFormat="1" applyFont="1" applyFill="1" applyBorder="1" applyAlignment="1">
      <alignment wrapText="1"/>
    </xf>
    <xf numFmtId="168" fontId="39" fillId="14" borderId="23" xfId="2" applyNumberFormat="1" applyFont="1" applyFill="1" applyBorder="1" applyAlignment="1">
      <alignment wrapText="1"/>
    </xf>
    <xf numFmtId="0" fontId="33" fillId="0" borderId="25" xfId="2" applyNumberFormat="1" applyFont="1" applyBorder="1" applyAlignment="1">
      <alignment horizontal="left" vertical="center"/>
    </xf>
    <xf numFmtId="168" fontId="33" fillId="0" borderId="0" xfId="2" applyNumberFormat="1" applyFont="1" applyBorder="1"/>
    <xf numFmtId="168" fontId="33" fillId="0" borderId="26" xfId="2" applyNumberFormat="1" applyFont="1" applyBorder="1"/>
    <xf numFmtId="0" fontId="33" fillId="0" borderId="0" xfId="2" applyNumberFormat="1" applyFont="1"/>
    <xf numFmtId="0" fontId="40" fillId="0" borderId="25" xfId="2" applyNumberFormat="1" applyFont="1" applyBorder="1" applyAlignment="1">
      <alignment horizontal="left" vertical="center"/>
    </xf>
    <xf numFmtId="168" fontId="40" fillId="0" borderId="0" xfId="2" applyNumberFormat="1" applyFont="1" applyBorder="1" applyAlignment="1">
      <alignment horizontal="right" wrapText="1"/>
    </xf>
    <xf numFmtId="168" fontId="40" fillId="0" borderId="26" xfId="2" applyNumberFormat="1" applyFont="1" applyBorder="1" applyAlignment="1">
      <alignment horizontal="right" wrapText="1"/>
    </xf>
    <xf numFmtId="0" fontId="40" fillId="0" borderId="21" xfId="2" applyNumberFormat="1" applyFont="1" applyBorder="1" applyAlignment="1">
      <alignment horizontal="left" vertical="center"/>
    </xf>
    <xf numFmtId="168" fontId="40" fillId="0" borderId="22" xfId="2" applyNumberFormat="1" applyFont="1" applyBorder="1" applyAlignment="1">
      <alignment horizontal="right" wrapText="1"/>
    </xf>
    <xf numFmtId="168" fontId="40" fillId="0" borderId="23" xfId="2" applyNumberFormat="1" applyFont="1" applyBorder="1" applyAlignment="1">
      <alignment horizontal="right" wrapText="1"/>
    </xf>
    <xf numFmtId="0" fontId="40" fillId="0" borderId="0" xfId="2" applyNumberFormat="1" applyFont="1" applyBorder="1"/>
    <xf numFmtId="169" fontId="40" fillId="0" borderId="0" xfId="2" applyNumberFormat="1" applyFont="1" applyBorder="1" applyAlignment="1">
      <alignment horizontal="right" wrapText="1"/>
    </xf>
    <xf numFmtId="0" fontId="40" fillId="0" borderId="0" xfId="2" applyNumberFormat="1" applyFont="1" applyAlignment="1">
      <alignment wrapText="1"/>
    </xf>
    <xf numFmtId="0" fontId="40" fillId="0" borderId="0" xfId="2" applyNumberFormat="1" applyFont="1" applyAlignment="1">
      <alignment horizontal="left" wrapText="1"/>
    </xf>
    <xf numFmtId="0" fontId="41" fillId="0" borderId="0" xfId="2" applyNumberFormat="1" applyFont="1"/>
    <xf numFmtId="0" fontId="1" fillId="0" borderId="0" xfId="2" applyNumberFormat="1" applyFont="1"/>
    <xf numFmtId="0" fontId="1" fillId="0" borderId="0" xfId="2" applyNumberFormat="1" applyFont="1" applyAlignment="1">
      <alignment horizontal="center" vertical="center" wrapText="1"/>
    </xf>
    <xf numFmtId="0" fontId="1" fillId="0" borderId="0" xfId="2" applyNumberFormat="1" applyFont="1" applyAlignment="1">
      <alignment horizontal="center" vertical="center"/>
    </xf>
    <xf numFmtId="0" fontId="31" fillId="0" borderId="0" xfId="2" applyNumberFormat="1" applyFont="1" applyAlignment="1" applyProtection="1">
      <alignment horizontal="center" vertical="center" wrapText="1"/>
      <protection locked="0"/>
    </xf>
    <xf numFmtId="0" fontId="1" fillId="0" borderId="0" xfId="2" applyNumberFormat="1" applyFont="1" applyBorder="1" applyAlignment="1">
      <alignment horizontal="center" vertical="center"/>
    </xf>
    <xf numFmtId="0" fontId="33" fillId="0" borderId="0" xfId="2" applyNumberFormat="1" applyFont="1" applyAlignment="1">
      <alignment horizontal="center" vertical="center" wrapText="1"/>
    </xf>
    <xf numFmtId="0" fontId="0" fillId="0" borderId="27" xfId="0" applyBorder="1"/>
    <xf numFmtId="0" fontId="31" fillId="0" borderId="27" xfId="2" applyNumberFormat="1" applyFont="1" applyBorder="1" applyAlignment="1" applyProtection="1">
      <alignment horizontal="center" vertical="center"/>
      <protection locked="0"/>
    </xf>
    <xf numFmtId="0" fontId="31" fillId="0" borderId="8" xfId="2" applyNumberFormat="1" applyFont="1" applyBorder="1" applyAlignment="1">
      <alignment horizontal="center" vertical="center" wrapText="1"/>
    </xf>
    <xf numFmtId="0" fontId="31" fillId="0" borderId="29" xfId="2" applyNumberFormat="1" applyFont="1" applyBorder="1" applyAlignment="1">
      <alignment horizontal="center" vertical="center" wrapText="1"/>
    </xf>
    <xf numFmtId="0" fontId="31" fillId="0" borderId="0" xfId="2" applyNumberFormat="1" applyFont="1" applyBorder="1" applyAlignment="1">
      <alignment horizontal="center" vertical="center" wrapText="1"/>
    </xf>
    <xf numFmtId="0" fontId="1" fillId="0" borderId="0" xfId="2" applyNumberFormat="1" applyFont="1" applyBorder="1"/>
    <xf numFmtId="0" fontId="1" fillId="0" borderId="0" xfId="2" applyNumberFormat="1" applyFont="1" applyBorder="1"/>
    <xf numFmtId="164" fontId="1" fillId="0" borderId="0" xfId="1" applyFont="1" applyBorder="1" applyAlignment="1" applyProtection="1"/>
    <xf numFmtId="0" fontId="0" fillId="0" borderId="0" xfId="0" applyBorder="1"/>
    <xf numFmtId="0" fontId="1" fillId="0" borderId="27" xfId="2" applyNumberFormat="1" applyFont="1" applyBorder="1"/>
    <xf numFmtId="0" fontId="1" fillId="0" borderId="0" xfId="2" applyNumberFormat="1" applyFont="1" applyBorder="1" applyAlignment="1">
      <alignment wrapText="1"/>
    </xf>
    <xf numFmtId="0" fontId="17" fillId="0" borderId="0" xfId="2" applyNumberFormat="1" applyFont="1" applyBorder="1" applyAlignment="1">
      <alignment horizontal="center" vertical="center" wrapText="1"/>
    </xf>
    <xf numFmtId="0" fontId="16" fillId="0" borderId="7" xfId="2" applyNumberFormat="1" applyFont="1" applyBorder="1" applyAlignment="1">
      <alignment horizontal="left" vertical="center" wrapText="1"/>
    </xf>
    <xf numFmtId="0" fontId="16" fillId="0" borderId="7" xfId="2" applyNumberFormat="1" applyFont="1" applyBorder="1" applyAlignment="1">
      <alignment horizontal="left" vertical="top" wrapText="1"/>
    </xf>
    <xf numFmtId="0" fontId="16" fillId="0" borderId="7" xfId="2" applyNumberFormat="1" applyFont="1" applyBorder="1" applyAlignment="1">
      <alignment horizontal="left" wrapText="1"/>
    </xf>
    <xf numFmtId="0" fontId="16" fillId="0" borderId="6" xfId="4" applyFont="1" applyBorder="1" applyAlignment="1">
      <alignment horizontal="left" vertical="center" wrapText="1"/>
    </xf>
    <xf numFmtId="0" fontId="1" fillId="0" borderId="34" xfId="3" applyFont="1" applyBorder="1" applyAlignment="1">
      <alignment horizontal="left" vertical="center"/>
    </xf>
    <xf numFmtId="0" fontId="1" fillId="0" borderId="8" xfId="3" applyFont="1" applyBorder="1" applyAlignment="1">
      <alignment horizontal="left" vertical="center" wrapText="1"/>
    </xf>
    <xf numFmtId="17" fontId="16" fillId="0" borderId="6" xfId="4" applyNumberFormat="1" applyFont="1" applyBorder="1" applyAlignment="1">
      <alignment horizontal="left" vertical="center" wrapText="1"/>
    </xf>
    <xf numFmtId="0" fontId="1" fillId="0" borderId="39" xfId="3" applyFont="1" applyBorder="1" applyAlignment="1">
      <alignment horizontal="left" vertical="center" wrapText="1"/>
    </xf>
    <xf numFmtId="0" fontId="1" fillId="0" borderId="0" xfId="2" applyNumberFormat="1" applyFont="1" applyAlignment="1">
      <alignment horizontal="left" vertical="center"/>
    </xf>
    <xf numFmtId="170" fontId="1" fillId="0" borderId="8" xfId="3" applyNumberFormat="1" applyFont="1" applyBorder="1" applyAlignment="1">
      <alignment horizontal="left" vertical="center"/>
    </xf>
    <xf numFmtId="0" fontId="1" fillId="0" borderId="34" xfId="3" applyFont="1" applyBorder="1" applyAlignment="1">
      <alignment horizontal="left" vertical="center" wrapText="1"/>
    </xf>
    <xf numFmtId="0" fontId="1" fillId="0" borderId="8" xfId="3" applyFont="1" applyBorder="1" applyAlignment="1">
      <alignment horizontal="left" vertical="center"/>
    </xf>
    <xf numFmtId="171" fontId="29" fillId="0" borderId="8" xfId="2" applyNumberFormat="1" applyFont="1" applyBorder="1" applyAlignment="1">
      <alignment horizontal="center" vertical="center" wrapText="1"/>
    </xf>
    <xf numFmtId="171" fontId="29" fillId="0" borderId="8" xfId="2" applyNumberFormat="1" applyFont="1" applyBorder="1" applyAlignment="1">
      <alignment horizontal="center" vertical="center"/>
    </xf>
    <xf numFmtId="0" fontId="45" fillId="0" borderId="42" xfId="0" applyFont="1" applyBorder="1"/>
    <xf numFmtId="0" fontId="45" fillId="18" borderId="43" xfId="0" applyFont="1" applyFill="1" applyBorder="1" applyAlignment="1">
      <alignment horizontal="right" wrapText="1"/>
    </xf>
    <xf numFmtId="3" fontId="45" fillId="18" borderId="43" xfId="0" applyNumberFormat="1" applyFont="1" applyFill="1" applyBorder="1" applyAlignment="1">
      <alignment horizontal="right" wrapText="1"/>
    </xf>
    <xf numFmtId="0" fontId="46" fillId="19" borderId="19" xfId="0" applyFont="1" applyFill="1" applyBorder="1" applyAlignment="1">
      <alignment horizontal="right" wrapText="1"/>
    </xf>
    <xf numFmtId="0" fontId="46" fillId="0" borderId="19" xfId="0" applyFont="1" applyBorder="1"/>
    <xf numFmtId="3" fontId="46" fillId="19" borderId="19" xfId="0" applyNumberFormat="1" applyFont="1" applyFill="1" applyBorder="1" applyAlignment="1">
      <alignment horizontal="right" wrapText="1"/>
    </xf>
    <xf numFmtId="0" fontId="48" fillId="0" borderId="8" xfId="0" applyFont="1" applyBorder="1" applyAlignment="1" applyProtection="1">
      <alignment horizontal="left" vertical="center" wrapText="1"/>
      <protection locked="0"/>
    </xf>
    <xf numFmtId="0" fontId="49" fillId="22" borderId="9" xfId="0" applyFont="1" applyFill="1" applyBorder="1" applyAlignment="1" applyProtection="1">
      <alignment horizontal="center" vertical="center" wrapText="1"/>
      <protection locked="0"/>
    </xf>
    <xf numFmtId="0" fontId="49" fillId="22" borderId="9" xfId="0" applyFont="1" applyFill="1" applyBorder="1" applyAlignment="1" applyProtection="1">
      <alignment horizontal="left" vertical="center" wrapText="1"/>
      <protection locked="0"/>
    </xf>
    <xf numFmtId="0" fontId="48" fillId="0" borderId="9" xfId="0" applyFont="1" applyBorder="1" applyAlignment="1" applyProtection="1">
      <alignment horizontal="center" vertical="center" wrapText="1"/>
      <protection locked="0"/>
    </xf>
    <xf numFmtId="0" fontId="48" fillId="0" borderId="8" xfId="0" applyFont="1" applyBorder="1" applyAlignment="1" applyProtection="1">
      <alignment horizontal="center" vertical="center" wrapText="1"/>
      <protection locked="0"/>
    </xf>
    <xf numFmtId="164" fontId="48" fillId="0" borderId="8" xfId="0" applyNumberFormat="1" applyFont="1" applyBorder="1" applyAlignment="1">
      <alignment horizontal="center" vertical="center" wrapText="1"/>
    </xf>
    <xf numFmtId="0" fontId="50" fillId="0" borderId="44" xfId="0" applyFont="1" applyBorder="1" applyAlignment="1" applyProtection="1">
      <alignment horizontal="center" vertical="center" wrapText="1"/>
      <protection locked="0"/>
    </xf>
    <xf numFmtId="0" fontId="49" fillId="23" borderId="45" xfId="0" applyFont="1" applyFill="1" applyBorder="1" applyAlignment="1">
      <alignment horizontal="center" vertical="center" wrapText="1"/>
    </xf>
    <xf numFmtId="0" fontId="49" fillId="22" borderId="46" xfId="0" applyFont="1" applyFill="1" applyBorder="1" applyAlignment="1">
      <alignment horizontal="center" vertical="center" wrapText="1"/>
    </xf>
    <xf numFmtId="0" fontId="49" fillId="0" borderId="45" xfId="0" applyFont="1" applyBorder="1" applyAlignment="1">
      <alignment horizontal="center" vertical="center"/>
    </xf>
    <xf numFmtId="0" fontId="52" fillId="0" borderId="0" xfId="0" applyFont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9" fillId="2" borderId="0" xfId="2" applyNumberFormat="1" applyFont="1" applyFill="1" applyBorder="1" applyAlignment="1" applyProtection="1">
      <alignment horizontal="center" vertical="center"/>
      <protection locked="0"/>
    </xf>
    <xf numFmtId="0" fontId="9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2" applyNumberFormat="1" applyFont="1" applyBorder="1" applyAlignment="1">
      <alignment vertical="center" wrapText="1"/>
    </xf>
    <xf numFmtId="0" fontId="2" fillId="2" borderId="0" xfId="2" applyNumberFormat="1" applyFont="1" applyFill="1" applyBorder="1" applyAlignment="1">
      <alignment horizontal="left"/>
    </xf>
    <xf numFmtId="0" fontId="11" fillId="0" borderId="6" xfId="2" applyNumberFormat="1" applyFont="1" applyBorder="1" applyAlignment="1" applyProtection="1">
      <alignment horizontal="left" vertical="center" wrapText="1"/>
    </xf>
    <xf numFmtId="0" fontId="11" fillId="0" borderId="6" xfId="2" applyNumberFormat="1" applyFont="1" applyBorder="1" applyAlignment="1" applyProtection="1">
      <alignment horizontal="center" vertical="center" wrapText="1"/>
    </xf>
    <xf numFmtId="0" fontId="3" fillId="0" borderId="31" xfId="2" applyNumberFormat="1" applyFont="1" applyBorder="1" applyAlignment="1">
      <alignment horizontal="center" vertical="center" wrapText="1"/>
    </xf>
    <xf numFmtId="0" fontId="3" fillId="0" borderId="32" xfId="2" applyNumberFormat="1" applyFont="1" applyBorder="1" applyAlignment="1">
      <alignment horizontal="center" vertical="center" wrapText="1"/>
    </xf>
    <xf numFmtId="0" fontId="14" fillId="0" borderId="0" xfId="2" applyNumberFormat="1" applyFont="1" applyBorder="1" applyAlignment="1">
      <alignment horizontal="center" wrapText="1"/>
    </xf>
    <xf numFmtId="0" fontId="20" fillId="3" borderId="8" xfId="0" applyFont="1" applyFill="1" applyBorder="1" applyAlignment="1" applyProtection="1">
      <alignment horizontal="left" vertical="center" wrapText="1"/>
      <protection locked="0"/>
    </xf>
    <xf numFmtId="0" fontId="21" fillId="5" borderId="8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left" vertical="center"/>
    </xf>
    <xf numFmtId="0" fontId="18" fillId="5" borderId="8" xfId="0" applyFont="1" applyFill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 wrapText="1"/>
    </xf>
    <xf numFmtId="0" fontId="20" fillId="0" borderId="8" xfId="0" applyFont="1" applyBorder="1" applyAlignment="1" applyProtection="1">
      <alignment horizontal="center" vertical="center" wrapText="1"/>
    </xf>
    <xf numFmtId="0" fontId="48" fillId="22" borderId="44" xfId="0" applyFont="1" applyFill="1" applyBorder="1" applyAlignment="1" applyProtection="1">
      <alignment horizontal="left" vertical="center" wrapText="1"/>
      <protection locked="0"/>
    </xf>
    <xf numFmtId="0" fontId="20" fillId="3" borderId="10" xfId="0" applyFont="1" applyFill="1" applyBorder="1" applyAlignment="1" applyProtection="1">
      <alignment horizontal="left" vertical="center" wrapText="1"/>
      <protection locked="0"/>
    </xf>
    <xf numFmtId="0" fontId="20" fillId="3" borderId="11" xfId="0" applyFont="1" applyFill="1" applyBorder="1" applyAlignment="1" applyProtection="1">
      <alignment horizontal="left" vertical="center" wrapText="1"/>
      <protection locked="0"/>
    </xf>
    <xf numFmtId="0" fontId="20" fillId="3" borderId="12" xfId="0" applyFont="1" applyFill="1" applyBorder="1" applyAlignment="1" applyProtection="1">
      <alignment horizontal="left" vertical="center" wrapText="1"/>
      <protection locked="0"/>
    </xf>
    <xf numFmtId="0" fontId="51" fillId="23" borderId="44" xfId="0" applyFont="1" applyFill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center" vertical="center"/>
      <protection locked="0"/>
    </xf>
    <xf numFmtId="0" fontId="24" fillId="0" borderId="8" xfId="2" applyNumberFormat="1" applyFont="1" applyBorder="1" applyAlignment="1">
      <alignment horizontal="center" vertical="center" wrapText="1"/>
    </xf>
    <xf numFmtId="0" fontId="26" fillId="6" borderId="8" xfId="2" applyNumberFormat="1" applyFont="1" applyFill="1" applyBorder="1" applyAlignment="1">
      <alignment horizontal="center" vertical="center" wrapText="1"/>
    </xf>
    <xf numFmtId="1" fontId="29" fillId="0" borderId="40" xfId="2" applyNumberFormat="1" applyFont="1" applyBorder="1" applyAlignment="1">
      <alignment horizontal="center" vertical="center"/>
    </xf>
    <xf numFmtId="1" fontId="29" fillId="0" borderId="9" xfId="2" applyNumberFormat="1" applyFont="1" applyBorder="1" applyAlignment="1">
      <alignment horizontal="center" vertical="center"/>
    </xf>
    <xf numFmtId="166" fontId="29" fillId="0" borderId="40" xfId="2" applyNumberFormat="1" applyFont="1" applyBorder="1" applyAlignment="1">
      <alignment horizontal="center" vertical="center" wrapText="1"/>
    </xf>
    <xf numFmtId="166" fontId="29" fillId="0" borderId="9" xfId="2" applyNumberFormat="1" applyFont="1" applyBorder="1" applyAlignment="1">
      <alignment horizontal="center" vertical="center" wrapText="1"/>
    </xf>
    <xf numFmtId="0" fontId="24" fillId="0" borderId="0" xfId="2" applyNumberFormat="1" applyFont="1" applyBorder="1" applyAlignment="1">
      <alignment horizontal="center" vertical="center" wrapText="1"/>
    </xf>
    <xf numFmtId="0" fontId="26" fillId="8" borderId="8" xfId="2" applyNumberFormat="1" applyFont="1" applyFill="1" applyBorder="1" applyAlignment="1">
      <alignment vertical="center" wrapText="1"/>
    </xf>
    <xf numFmtId="0" fontId="26" fillId="8" borderId="8" xfId="2" applyNumberFormat="1" applyFont="1" applyFill="1" applyBorder="1" applyAlignment="1">
      <alignment horizontal="center" vertical="center" wrapText="1"/>
    </xf>
    <xf numFmtId="0" fontId="32" fillId="0" borderId="0" xfId="2" applyNumberFormat="1" applyFont="1" applyBorder="1" applyAlignment="1" applyProtection="1">
      <alignment horizontal="center" vertical="center"/>
      <protection locked="0"/>
    </xf>
    <xf numFmtId="0" fontId="47" fillId="20" borderId="41" xfId="0" applyFont="1" applyFill="1" applyBorder="1" applyAlignment="1">
      <alignment wrapText="1"/>
    </xf>
    <xf numFmtId="0" fontId="47" fillId="20" borderId="22" xfId="0" applyFont="1" applyFill="1" applyBorder="1" applyAlignment="1">
      <alignment wrapText="1"/>
    </xf>
    <xf numFmtId="0" fontId="47" fillId="21" borderId="41" xfId="0" applyFont="1" applyFill="1" applyBorder="1" applyAlignment="1">
      <alignment wrapText="1"/>
    </xf>
    <xf numFmtId="0" fontId="47" fillId="21" borderId="22" xfId="0" applyFont="1" applyFill="1" applyBorder="1" applyAlignment="1">
      <alignment wrapText="1"/>
    </xf>
    <xf numFmtId="0" fontId="47" fillId="19" borderId="41" xfId="0" applyFont="1" applyFill="1" applyBorder="1" applyAlignment="1">
      <alignment wrapText="1"/>
    </xf>
    <xf numFmtId="0" fontId="47" fillId="19" borderId="22" xfId="0" applyFont="1" applyFill="1" applyBorder="1" applyAlignment="1">
      <alignment wrapText="1"/>
    </xf>
    <xf numFmtId="0" fontId="44" fillId="16" borderId="41" xfId="0" applyFont="1" applyFill="1" applyBorder="1" applyAlignment="1">
      <alignment wrapText="1"/>
    </xf>
    <xf numFmtId="0" fontId="44" fillId="16" borderId="22" xfId="0" applyFont="1" applyFill="1" applyBorder="1" applyAlignment="1">
      <alignment wrapText="1"/>
    </xf>
    <xf numFmtId="0" fontId="44" fillId="17" borderId="41" xfId="0" applyFont="1" applyFill="1" applyBorder="1" applyAlignment="1">
      <alignment wrapText="1"/>
    </xf>
    <xf numFmtId="0" fontId="44" fillId="17" borderId="22" xfId="0" applyFont="1" applyFill="1" applyBorder="1" applyAlignment="1">
      <alignment wrapText="1"/>
    </xf>
    <xf numFmtId="0" fontId="35" fillId="0" borderId="0" xfId="2" applyNumberFormat="1" applyFont="1" applyBorder="1" applyAlignment="1">
      <alignment horizontal="center" wrapText="1"/>
    </xf>
    <xf numFmtId="0" fontId="36" fillId="0" borderId="0" xfId="2" applyNumberFormat="1" applyFont="1" applyBorder="1" applyAlignment="1">
      <alignment horizontal="center" wrapText="1"/>
    </xf>
    <xf numFmtId="0" fontId="38" fillId="0" borderId="0" xfId="2" applyNumberFormat="1" applyFont="1" applyBorder="1" applyAlignment="1">
      <alignment horizontal="center" wrapText="1"/>
    </xf>
    <xf numFmtId="0" fontId="39" fillId="0" borderId="16" xfId="2" applyNumberFormat="1" applyFont="1" applyBorder="1" applyAlignment="1">
      <alignment horizontal="center" vertical="center"/>
    </xf>
    <xf numFmtId="0" fontId="42" fillId="0" borderId="0" xfId="2" applyNumberFormat="1" applyFont="1" applyBorder="1" applyAlignment="1" applyProtection="1">
      <alignment horizontal="center" vertical="center" wrapText="1"/>
      <protection locked="0"/>
    </xf>
    <xf numFmtId="0" fontId="31" fillId="0" borderId="0" xfId="2" applyNumberFormat="1" applyFont="1" applyBorder="1" applyAlignment="1" applyProtection="1">
      <alignment horizontal="center" vertical="center" wrapText="1"/>
      <protection locked="0"/>
    </xf>
    <xf numFmtId="0" fontId="20" fillId="0" borderId="0" xfId="2" applyNumberFormat="1" applyFont="1" applyBorder="1" applyAlignment="1" applyProtection="1">
      <alignment vertical="center" wrapText="1"/>
      <protection locked="0"/>
    </xf>
    <xf numFmtId="0" fontId="0" fillId="0" borderId="0" xfId="0" applyBorder="1"/>
    <xf numFmtId="0" fontId="31" fillId="0" borderId="28" xfId="2" applyNumberFormat="1" applyFont="1" applyBorder="1" applyAlignment="1">
      <alignment horizontal="center" vertical="center" wrapText="1"/>
    </xf>
    <xf numFmtId="0" fontId="1" fillId="0" borderId="33" xfId="3" applyFont="1" applyBorder="1" applyAlignment="1">
      <alignment horizontal="left" vertical="center" wrapText="1"/>
    </xf>
    <xf numFmtId="0" fontId="16" fillId="0" borderId="35" xfId="4" applyFont="1" applyBorder="1" applyAlignment="1">
      <alignment horizontal="left" vertical="center" wrapText="1"/>
    </xf>
    <xf numFmtId="0" fontId="16" fillId="0" borderId="36" xfId="4" applyFont="1" applyBorder="1" applyAlignment="1">
      <alignment horizontal="left" vertical="center" wrapText="1"/>
    </xf>
    <xf numFmtId="0" fontId="16" fillId="0" borderId="37" xfId="4" applyFont="1" applyBorder="1" applyAlignment="1">
      <alignment horizontal="left" vertical="center" wrapText="1"/>
    </xf>
    <xf numFmtId="0" fontId="16" fillId="0" borderId="38" xfId="4" applyFont="1" applyBorder="1" applyAlignment="1">
      <alignment horizontal="left" vertical="center" wrapText="1"/>
    </xf>
    <xf numFmtId="0" fontId="17" fillId="0" borderId="30" xfId="2" applyNumberFormat="1" applyFont="1" applyBorder="1" applyAlignment="1">
      <alignment horizontal="center" vertical="center" wrapText="1"/>
    </xf>
    <xf numFmtId="0" fontId="17" fillId="0" borderId="0" xfId="2" applyNumberFormat="1" applyFont="1" applyBorder="1" applyAlignment="1">
      <alignment horizontal="center" vertical="center" wrapText="1"/>
    </xf>
  </cellXfs>
  <cellStyles count="5">
    <cellStyle name="Normal" xfId="0" builtinId="0"/>
    <cellStyle name="Normal 3 2" xfId="4" xr:uid="{00000000-0005-0000-0000-000001000000}"/>
    <cellStyle name="Normal 4" xfId="3" xr:uid="{00000000-0005-0000-0000-000002000000}"/>
    <cellStyle name="Porcentaje" xfId="1" builtinId="5"/>
    <cellStyle name="TableStyleLight1" xfId="2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0C0C0"/>
      <rgbColor rgb="FF808080"/>
      <rgbColor rgb="FF9FC1D3"/>
      <rgbColor rgb="FF993366"/>
      <rgbColor rgb="FFFFFFCC"/>
      <rgbColor rgb="FFCCFFFF"/>
      <rgbColor rgb="FF31363B"/>
      <rgbColor rgb="FFFF8080"/>
      <rgbColor rgb="FF0066CC"/>
      <rgbColor rgb="FFCFE1E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66"/>
      <rgbColor rgb="FF70AD47"/>
      <rgbColor rgb="FF004159"/>
      <rgbColor rgb="FF5B97B1"/>
      <rgbColor rgb="FF1E1E1E"/>
      <rgbColor rgb="FF333300"/>
      <rgbColor rgb="FF993300"/>
      <rgbColor rgb="FF993366"/>
      <rgbColor rgb="FF203864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27360</xdr:colOff>
      <xdr:row>0</xdr:row>
      <xdr:rowOff>0</xdr:rowOff>
    </xdr:from>
    <xdr:to>
      <xdr:col>1</xdr:col>
      <xdr:colOff>1218960</xdr:colOff>
      <xdr:row>3</xdr:row>
      <xdr:rowOff>52920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3280" y="0"/>
          <a:ext cx="1191600" cy="555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27000</xdr:colOff>
      <xdr:row>0</xdr:row>
      <xdr:rowOff>76680</xdr:rowOff>
    </xdr:from>
    <xdr:to>
      <xdr:col>2</xdr:col>
      <xdr:colOff>1065240</xdr:colOff>
      <xdr:row>3</xdr:row>
      <xdr:rowOff>44640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5360" y="76680"/>
          <a:ext cx="1270800" cy="586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255600</xdr:colOff>
      <xdr:row>0</xdr:row>
      <xdr:rowOff>181440</xdr:rowOff>
    </xdr:from>
    <xdr:to>
      <xdr:col>1</xdr:col>
      <xdr:colOff>1438560</xdr:colOff>
      <xdr:row>2</xdr:row>
      <xdr:rowOff>211680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9520" y="181440"/>
          <a:ext cx="1182960" cy="548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466725</xdr:colOff>
      <xdr:row>42</xdr:row>
      <xdr:rowOff>57150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466725</xdr:colOff>
      <xdr:row>42</xdr:row>
      <xdr:rowOff>57150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27000</xdr:colOff>
      <xdr:row>0</xdr:row>
      <xdr:rowOff>0</xdr:rowOff>
    </xdr:from>
    <xdr:to>
      <xdr:col>0</xdr:col>
      <xdr:colOff>809640</xdr:colOff>
      <xdr:row>1</xdr:row>
      <xdr:rowOff>137160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000" y="0"/>
          <a:ext cx="782640" cy="365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105840</xdr:colOff>
      <xdr:row>0</xdr:row>
      <xdr:rowOff>105480</xdr:rowOff>
    </xdr:from>
    <xdr:to>
      <xdr:col>2</xdr:col>
      <xdr:colOff>1174680</xdr:colOff>
      <xdr:row>1</xdr:row>
      <xdr:rowOff>295560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96200" y="105480"/>
          <a:ext cx="1068840" cy="504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27000</xdr:colOff>
      <xdr:row>0</xdr:row>
      <xdr:rowOff>0</xdr:rowOff>
    </xdr:from>
    <xdr:to>
      <xdr:col>0</xdr:col>
      <xdr:colOff>1209960</xdr:colOff>
      <xdr:row>2</xdr:row>
      <xdr:rowOff>106560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000" y="0"/>
          <a:ext cx="1182960" cy="548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65160</xdr:colOff>
      <xdr:row>0</xdr:row>
      <xdr:rowOff>51840</xdr:rowOff>
    </xdr:from>
    <xdr:to>
      <xdr:col>0</xdr:col>
      <xdr:colOff>804240</xdr:colOff>
      <xdr:row>1</xdr:row>
      <xdr:rowOff>173880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160" y="51840"/>
          <a:ext cx="739080" cy="342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80280</xdr:colOff>
      <xdr:row>0</xdr:row>
      <xdr:rowOff>67320</xdr:rowOff>
    </xdr:from>
    <xdr:to>
      <xdr:col>0</xdr:col>
      <xdr:colOff>1065960</xdr:colOff>
      <xdr:row>2</xdr:row>
      <xdr:rowOff>82440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280" y="67320"/>
          <a:ext cx="985680" cy="456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103320</xdr:colOff>
      <xdr:row>0</xdr:row>
      <xdr:rowOff>51840</xdr:rowOff>
    </xdr:from>
    <xdr:to>
      <xdr:col>0</xdr:col>
      <xdr:colOff>1056240</xdr:colOff>
      <xdr:row>2</xdr:row>
      <xdr:rowOff>51840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3320" y="51840"/>
          <a:ext cx="952920" cy="441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27000</xdr:colOff>
      <xdr:row>0</xdr:row>
      <xdr:rowOff>0</xdr:rowOff>
    </xdr:from>
    <xdr:to>
      <xdr:col>1</xdr:col>
      <xdr:colOff>1546920</xdr:colOff>
      <xdr:row>2</xdr:row>
      <xdr:rowOff>52920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2760" y="0"/>
          <a:ext cx="1519920" cy="719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C17"/>
  <sheetViews>
    <sheetView showGridLines="0" zoomScaleNormal="100" workbookViewId="0">
      <selection activeCell="C19" sqref="C19"/>
    </sheetView>
  </sheetViews>
  <sheetFormatPr baseColWidth="10" defaultColWidth="9" defaultRowHeight="14.25" x14ac:dyDescent="0.2"/>
  <cols>
    <col min="1" max="1" width="1.5"/>
    <col min="2" max="3" width="39.5"/>
    <col min="4" max="1025" width="10.125"/>
  </cols>
  <sheetData>
    <row r="4" spans="2:3" ht="14.1" customHeight="1" x14ac:dyDescent="0.2"/>
    <row r="5" spans="2:3" ht="14.45" customHeight="1" x14ac:dyDescent="0.25">
      <c r="B5" s="191" t="s">
        <v>0</v>
      </c>
      <c r="C5" s="191"/>
    </row>
    <row r="6" spans="2:3" ht="14.45" customHeight="1" x14ac:dyDescent="0.2">
      <c r="B6" s="1" t="s">
        <v>1</v>
      </c>
      <c r="C6" s="2" t="s">
        <v>185</v>
      </c>
    </row>
    <row r="7" spans="2:3" ht="14.45" customHeight="1" x14ac:dyDescent="0.2">
      <c r="B7" s="1" t="s">
        <v>2</v>
      </c>
      <c r="C7" s="2" t="s">
        <v>186</v>
      </c>
    </row>
    <row r="8" spans="2:3" ht="14.45" customHeight="1" x14ac:dyDescent="0.2">
      <c r="B8" s="1" t="s">
        <v>3</v>
      </c>
      <c r="C8" s="2" t="s">
        <v>187</v>
      </c>
    </row>
    <row r="9" spans="2:3" ht="14.45" customHeight="1" x14ac:dyDescent="0.2">
      <c r="B9" s="1" t="s">
        <v>4</v>
      </c>
      <c r="C9" s="2"/>
    </row>
    <row r="10" spans="2:3" ht="14.45" customHeight="1" x14ac:dyDescent="0.2">
      <c r="B10" s="1" t="s">
        <v>5</v>
      </c>
      <c r="C10" s="2" t="s">
        <v>188</v>
      </c>
    </row>
    <row r="11" spans="2:3" ht="14.45" customHeight="1" x14ac:dyDescent="0.2">
      <c r="B11" s="1" t="s">
        <v>6</v>
      </c>
      <c r="C11" s="2" t="s">
        <v>189</v>
      </c>
    </row>
    <row r="12" spans="2:3" ht="14.45" customHeight="1" x14ac:dyDescent="0.2">
      <c r="B12" s="1" t="s">
        <v>7</v>
      </c>
      <c r="C12" s="2"/>
    </row>
    <row r="13" spans="2:3" ht="58.5" customHeight="1" x14ac:dyDescent="0.2">
      <c r="B13" s="3"/>
      <c r="C13" s="4"/>
    </row>
    <row r="14" spans="2:3" ht="14.45" customHeight="1" x14ac:dyDescent="0.2">
      <c r="B14" s="5" t="s">
        <v>189</v>
      </c>
      <c r="C14" s="6" t="s">
        <v>190</v>
      </c>
    </row>
    <row r="15" spans="2:3" ht="15" customHeight="1" x14ac:dyDescent="0.2">
      <c r="B15" s="7" t="s">
        <v>191</v>
      </c>
      <c r="C15" s="8" t="s">
        <v>334</v>
      </c>
    </row>
    <row r="16" spans="2:3" ht="13.35" customHeight="1" x14ac:dyDescent="0.2">
      <c r="B16" s="9"/>
      <c r="C16" s="10"/>
    </row>
    <row r="17" spans="2:3" ht="14.45" customHeight="1" x14ac:dyDescent="0.2">
      <c r="B17" s="11"/>
      <c r="C17" s="9"/>
    </row>
  </sheetData>
  <mergeCells count="1">
    <mergeCell ref="B5:C5"/>
  </mergeCells>
  <pageMargins left="0.7" right="0.7" top="1.0451388888888899" bottom="1.0451388888888899" header="0.51180555555555496" footer="0.51180555555555496"/>
  <pageSetup paperSize="0" scale="0" firstPageNumber="0" pageOrder="overThenDown" orientation="portrait" usePrinterDefaults="0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W20"/>
  <sheetViews>
    <sheetView showGridLines="0" tabSelected="1" zoomScale="70" zoomScaleNormal="70" workbookViewId="0">
      <selection activeCell="G22" sqref="G22"/>
    </sheetView>
  </sheetViews>
  <sheetFormatPr baseColWidth="10" defaultColWidth="9" defaultRowHeight="15" x14ac:dyDescent="0.25"/>
  <cols>
    <col min="1" max="1" width="1.375" style="142"/>
    <col min="2" max="2" width="3" style="142"/>
    <col min="3" max="3" width="32" style="142"/>
    <col min="4" max="4" width="31.625" style="142"/>
    <col min="5" max="5" width="36.125" style="142"/>
    <col min="6" max="6" width="15.125" style="142"/>
    <col min="7" max="7" width="16.125" style="142"/>
    <col min="8" max="8" width="2" style="142"/>
    <col min="9" max="257" width="14.125" style="142"/>
    <col min="258" max="1025" width="14.125"/>
  </cols>
  <sheetData>
    <row r="1" spans="1:13" ht="6.75" customHeight="1" x14ac:dyDescent="0.25">
      <c r="A1"/>
      <c r="B1"/>
      <c r="C1"/>
      <c r="D1"/>
      <c r="E1"/>
      <c r="F1"/>
      <c r="G1"/>
      <c r="H1"/>
      <c r="I1"/>
      <c r="L1"/>
      <c r="M1"/>
    </row>
    <row r="2" spans="1:13" ht="21" customHeight="1" x14ac:dyDescent="0.25">
      <c r="A2"/>
      <c r="B2" s="239" t="s">
        <v>8</v>
      </c>
      <c r="C2" s="239"/>
      <c r="D2" s="239"/>
      <c r="E2" s="239"/>
      <c r="F2" s="239"/>
      <c r="G2" s="239"/>
      <c r="H2" s="143"/>
      <c r="I2"/>
      <c r="L2"/>
      <c r="M2"/>
    </row>
    <row r="3" spans="1:13" ht="21" customHeight="1" x14ac:dyDescent="0.25">
      <c r="A3"/>
      <c r="B3" s="240" t="s">
        <v>177</v>
      </c>
      <c r="C3" s="240"/>
      <c r="D3" s="240"/>
      <c r="E3" s="240"/>
      <c r="F3" s="240"/>
      <c r="G3" s="240"/>
      <c r="H3" s="143"/>
      <c r="I3"/>
      <c r="L3"/>
      <c r="M3"/>
    </row>
    <row r="4" spans="1:13" ht="18" customHeight="1" x14ac:dyDescent="0.25">
      <c r="A4"/>
      <c r="B4" s="240" t="s">
        <v>10</v>
      </c>
      <c r="C4" s="240"/>
      <c r="D4" s="240"/>
      <c r="E4" s="240"/>
      <c r="F4" s="240"/>
      <c r="G4" s="240"/>
      <c r="H4" s="144"/>
      <c r="I4"/>
      <c r="L4"/>
      <c r="M4"/>
    </row>
    <row r="5" spans="1:13" ht="22.5" customHeight="1" x14ac:dyDescent="0.25">
      <c r="A5"/>
      <c r="B5" s="240" t="s">
        <v>178</v>
      </c>
      <c r="C5" s="240"/>
      <c r="D5" s="240"/>
      <c r="E5" s="240"/>
      <c r="F5" s="240"/>
      <c r="G5" s="240"/>
      <c r="H5" s="144"/>
      <c r="I5" s="143"/>
      <c r="L5"/>
      <c r="M5"/>
    </row>
    <row r="6" spans="1:13" ht="7.5" customHeight="1" x14ac:dyDescent="0.25">
      <c r="A6" s="145"/>
      <c r="B6" s="146"/>
      <c r="C6" s="146"/>
      <c r="D6" s="146"/>
      <c r="E6" s="146"/>
      <c r="F6" s="146"/>
      <c r="G6" s="146"/>
      <c r="H6" s="144"/>
      <c r="I6" s="143"/>
      <c r="L6"/>
      <c r="M6"/>
    </row>
    <row r="7" spans="1:13" ht="21" customHeight="1" x14ac:dyDescent="0.25">
      <c r="B7" s="241" t="s">
        <v>236</v>
      </c>
      <c r="C7" s="241"/>
      <c r="D7" s="242"/>
      <c r="E7" s="242"/>
      <c r="F7" s="242"/>
      <c r="G7" s="242"/>
      <c r="H7" s="147"/>
      <c r="I7" s="143"/>
      <c r="L7"/>
      <c r="M7"/>
    </row>
    <row r="8" spans="1:13" ht="21" customHeight="1" x14ac:dyDescent="0.25">
      <c r="B8" s="241" t="s">
        <v>237</v>
      </c>
      <c r="C8" s="241"/>
      <c r="D8" s="242"/>
      <c r="E8" s="242"/>
      <c r="F8" s="242"/>
      <c r="G8" s="242"/>
      <c r="H8" s="147"/>
      <c r="I8" s="143"/>
      <c r="L8"/>
      <c r="M8"/>
    </row>
    <row r="9" spans="1:13" ht="6" customHeight="1" x14ac:dyDescent="0.25">
      <c r="B9" s="148"/>
      <c r="C9" s="148"/>
      <c r="D9" s="149"/>
      <c r="E9" s="149"/>
      <c r="F9" s="149"/>
      <c r="G9" s="148"/>
      <c r="H9"/>
      <c r="I9"/>
      <c r="L9"/>
      <c r="M9"/>
    </row>
    <row r="10" spans="1:13" ht="47.25" customHeight="1" x14ac:dyDescent="0.25">
      <c r="B10" s="243" t="s">
        <v>179</v>
      </c>
      <c r="C10" s="243"/>
      <c r="D10" s="150" t="s">
        <v>180</v>
      </c>
      <c r="E10" s="150" t="s">
        <v>178</v>
      </c>
      <c r="F10" s="150" t="s">
        <v>181</v>
      </c>
      <c r="G10" s="151" t="s">
        <v>182</v>
      </c>
      <c r="H10" s="152"/>
      <c r="I10" s="152"/>
      <c r="L10"/>
      <c r="M10"/>
    </row>
    <row r="11" spans="1:13" ht="116.25" customHeight="1" x14ac:dyDescent="0.25">
      <c r="A11" s="168"/>
      <c r="B11" s="244" t="s">
        <v>238</v>
      </c>
      <c r="C11" s="244"/>
      <c r="D11" s="165" t="s">
        <v>239</v>
      </c>
      <c r="E11" s="165" t="s">
        <v>240</v>
      </c>
      <c r="F11" s="169">
        <v>44256</v>
      </c>
      <c r="G11" s="170" t="s">
        <v>241</v>
      </c>
      <c r="H11" s="153"/>
      <c r="I11" s="154"/>
      <c r="L11"/>
      <c r="M11"/>
    </row>
    <row r="12" spans="1:13" ht="61.5" customHeight="1" x14ac:dyDescent="0.25">
      <c r="A12" s="168"/>
      <c r="B12" s="245" t="s">
        <v>212</v>
      </c>
      <c r="C12" s="246"/>
      <c r="D12" s="165" t="s">
        <v>242</v>
      </c>
      <c r="E12" s="171" t="s">
        <v>243</v>
      </c>
      <c r="F12" s="169">
        <v>44256</v>
      </c>
      <c r="G12" s="170" t="s">
        <v>241</v>
      </c>
      <c r="H12" s="153"/>
      <c r="I12" s="154"/>
      <c r="L12"/>
      <c r="M12"/>
    </row>
    <row r="13" spans="1:13" ht="61.5" customHeight="1" x14ac:dyDescent="0.25">
      <c r="A13" s="168"/>
      <c r="B13" s="247" t="s">
        <v>211</v>
      </c>
      <c r="C13" s="248"/>
      <c r="D13" s="165" t="s">
        <v>244</v>
      </c>
      <c r="E13" s="163" t="s">
        <v>223</v>
      </c>
      <c r="F13" s="163" t="s">
        <v>245</v>
      </c>
      <c r="G13" s="163" t="s">
        <v>152</v>
      </c>
      <c r="H13" s="153"/>
      <c r="I13" s="154"/>
      <c r="L13"/>
      <c r="M13"/>
    </row>
    <row r="14" spans="1:13" ht="61.5" customHeight="1" x14ac:dyDescent="0.25">
      <c r="A14" s="168"/>
      <c r="B14" s="247" t="s">
        <v>246</v>
      </c>
      <c r="C14" s="248"/>
      <c r="D14" s="165" t="s">
        <v>247</v>
      </c>
      <c r="E14" s="163" t="s">
        <v>222</v>
      </c>
      <c r="F14" s="166">
        <v>44166</v>
      </c>
      <c r="G14" s="164" t="s">
        <v>248</v>
      </c>
      <c r="H14" s="153"/>
      <c r="I14" s="154"/>
      <c r="L14" s="155"/>
      <c r="M14" s="155"/>
    </row>
    <row r="15" spans="1:13" ht="65.25" customHeight="1" thickBot="1" x14ac:dyDescent="0.3">
      <c r="A15" s="168"/>
      <c r="B15" s="247" t="s">
        <v>215</v>
      </c>
      <c r="C15" s="248"/>
      <c r="D15" s="167" t="s">
        <v>249</v>
      </c>
      <c r="E15" s="163" t="s">
        <v>227</v>
      </c>
      <c r="F15" s="163" t="s">
        <v>250</v>
      </c>
      <c r="G15" s="163" t="s">
        <v>251</v>
      </c>
    </row>
    <row r="16" spans="1:13" ht="14.45" customHeight="1" x14ac:dyDescent="0.25">
      <c r="B16" s="156"/>
      <c r="C16" s="156"/>
      <c r="D16" s="156"/>
      <c r="E16" s="154"/>
      <c r="F16" s="156"/>
      <c r="G16" s="156"/>
    </row>
    <row r="17" spans="2:7" ht="14.45" customHeight="1" x14ac:dyDescent="0.25">
      <c r="B17" s="156"/>
      <c r="C17" s="156"/>
      <c r="D17" s="156"/>
      <c r="E17" s="154"/>
      <c r="F17" s="156"/>
      <c r="G17" s="156"/>
    </row>
    <row r="18" spans="2:7" ht="14.45" customHeight="1" x14ac:dyDescent="0.25">
      <c r="B18" s="156"/>
      <c r="C18" s="156"/>
      <c r="D18" s="156"/>
      <c r="E18" s="154"/>
      <c r="F18" s="156"/>
      <c r="G18" s="156"/>
    </row>
    <row r="19" spans="2:7" ht="14.45" customHeight="1" x14ac:dyDescent="0.25">
      <c r="B19" s="157"/>
      <c r="C19" s="157"/>
      <c r="D19" s="158"/>
      <c r="E19" s="154"/>
      <c r="F19" s="157"/>
      <c r="G19" s="157"/>
    </row>
    <row r="20" spans="2:7" ht="28.5" customHeight="1" x14ac:dyDescent="0.25">
      <c r="B20" s="249" t="s">
        <v>183</v>
      </c>
      <c r="C20" s="249"/>
      <c r="D20" s="159"/>
      <c r="E20" s="154"/>
      <c r="F20" s="250" t="s">
        <v>184</v>
      </c>
      <c r="G20" s="250"/>
    </row>
  </sheetData>
  <mergeCells count="16">
    <mergeCell ref="B13:C13"/>
    <mergeCell ref="B14:C14"/>
    <mergeCell ref="B20:C20"/>
    <mergeCell ref="F20:G20"/>
    <mergeCell ref="B15:C15"/>
    <mergeCell ref="B8:C8"/>
    <mergeCell ref="D8:G8"/>
    <mergeCell ref="B10:C10"/>
    <mergeCell ref="B11:C11"/>
    <mergeCell ref="B12:C12"/>
    <mergeCell ref="B2:G2"/>
    <mergeCell ref="B3:G3"/>
    <mergeCell ref="B4:G4"/>
    <mergeCell ref="B5:G5"/>
    <mergeCell ref="B7:C7"/>
    <mergeCell ref="D7:G7"/>
  </mergeCells>
  <printOptions horizontalCentered="1"/>
  <pageMargins left="0.196527777777778" right="0.196527777777778" top="0.66527777777777797" bottom="0.54513888888888895" header="0.51180555555555496" footer="0.51180555555555496"/>
  <pageSetup paperSize="0" scale="0" firstPageNumber="0" pageOrder="overThenDown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23"/>
  <sheetViews>
    <sheetView showGridLines="0" zoomScaleNormal="100" workbookViewId="0">
      <selection activeCell="D14" sqref="D14"/>
    </sheetView>
  </sheetViews>
  <sheetFormatPr baseColWidth="10" defaultColWidth="9" defaultRowHeight="14.25" x14ac:dyDescent="0.2"/>
  <cols>
    <col min="1" max="1" width="2.875" style="12"/>
    <col min="2" max="2" width="21.5" style="12"/>
    <col min="3" max="3" width="7" style="12"/>
    <col min="4" max="4" width="87.5" style="12"/>
    <col min="5" max="257" width="10.625" style="12"/>
    <col min="258" max="1025" width="10.625"/>
  </cols>
  <sheetData>
    <row r="1" spans="1:4" s="13" customFormat="1" ht="20.45" customHeight="1" x14ac:dyDescent="0.3">
      <c r="B1" s="192" t="s">
        <v>8</v>
      </c>
      <c r="C1" s="192"/>
      <c r="D1" s="192"/>
    </row>
    <row r="2" spans="1:4" s="13" customFormat="1" ht="20.45" customHeight="1" x14ac:dyDescent="0.3">
      <c r="B2" s="192" t="s">
        <v>9</v>
      </c>
      <c r="C2" s="192"/>
      <c r="D2" s="192"/>
    </row>
    <row r="3" spans="1:4" s="13" customFormat="1" ht="20.45" customHeight="1" x14ac:dyDescent="0.3">
      <c r="B3" s="192" t="s">
        <v>10</v>
      </c>
      <c r="C3" s="192"/>
      <c r="D3" s="192"/>
    </row>
    <row r="4" spans="1:4" ht="20.45" customHeight="1" x14ac:dyDescent="0.3">
      <c r="A4" s="13"/>
      <c r="B4" s="14"/>
      <c r="C4" s="14"/>
      <c r="D4" s="15"/>
    </row>
    <row r="5" spans="1:4" ht="20.25" customHeight="1" x14ac:dyDescent="0.3">
      <c r="A5" s="13"/>
      <c r="B5" s="193" t="s">
        <v>11</v>
      </c>
      <c r="C5" s="193"/>
      <c r="D5" s="193"/>
    </row>
    <row r="6" spans="1:4" ht="20.45" customHeight="1" x14ac:dyDescent="0.3">
      <c r="A6" s="13"/>
      <c r="B6" s="16"/>
      <c r="C6" s="17"/>
      <c r="D6" s="17"/>
    </row>
    <row r="7" spans="1:4" ht="15.75" customHeight="1" x14ac:dyDescent="0.2">
      <c r="B7" s="194" t="s">
        <v>12</v>
      </c>
      <c r="C7" s="194"/>
      <c r="D7" s="18" t="s">
        <v>192</v>
      </c>
    </row>
    <row r="8" spans="1:4" ht="56.25" customHeight="1" x14ac:dyDescent="0.2">
      <c r="B8" s="194" t="s">
        <v>13</v>
      </c>
      <c r="C8" s="194"/>
      <c r="D8" s="19" t="s">
        <v>193</v>
      </c>
    </row>
    <row r="9" spans="1:4" ht="58.5" customHeight="1" x14ac:dyDescent="0.2">
      <c r="B9" s="194" t="s">
        <v>14</v>
      </c>
      <c r="C9" s="194"/>
      <c r="D9" s="19" t="s">
        <v>194</v>
      </c>
    </row>
    <row r="10" spans="1:4" ht="31.5" customHeight="1" x14ac:dyDescent="0.2">
      <c r="B10" s="196" t="s">
        <v>15</v>
      </c>
      <c r="C10" s="196"/>
      <c r="D10" s="20" t="s">
        <v>195</v>
      </c>
    </row>
    <row r="11" spans="1:4" ht="33" customHeight="1" x14ac:dyDescent="0.2">
      <c r="B11" s="197" t="s">
        <v>16</v>
      </c>
      <c r="C11" s="21">
        <v>1</v>
      </c>
      <c r="D11" s="22" t="s">
        <v>196</v>
      </c>
    </row>
    <row r="12" spans="1:4" ht="15" customHeight="1" x14ac:dyDescent="0.2">
      <c r="B12" s="197"/>
      <c r="C12" s="21">
        <v>2</v>
      </c>
      <c r="D12" s="22" t="s">
        <v>197</v>
      </c>
    </row>
    <row r="13" spans="1:4" ht="25.5" customHeight="1" x14ac:dyDescent="0.2">
      <c r="B13" s="197"/>
      <c r="C13" s="21">
        <v>3</v>
      </c>
      <c r="D13" s="20" t="s">
        <v>198</v>
      </c>
    </row>
    <row r="14" spans="1:4" ht="42" customHeight="1" x14ac:dyDescent="0.2">
      <c r="B14" s="197" t="s">
        <v>17</v>
      </c>
      <c r="C14" s="23">
        <v>1</v>
      </c>
      <c r="D14" s="24" t="s">
        <v>199</v>
      </c>
    </row>
    <row r="15" spans="1:4" ht="27" customHeight="1" x14ac:dyDescent="0.2">
      <c r="B15" s="197"/>
      <c r="C15" s="23">
        <v>2</v>
      </c>
      <c r="D15" s="22" t="s">
        <v>200</v>
      </c>
    </row>
    <row r="16" spans="1:4" ht="40.5" customHeight="1" x14ac:dyDescent="0.2">
      <c r="B16" s="197"/>
      <c r="C16" s="23">
        <v>3</v>
      </c>
      <c r="D16" s="20" t="s">
        <v>201</v>
      </c>
    </row>
    <row r="17" spans="2:4" ht="41.25" customHeight="1" x14ac:dyDescent="0.2">
      <c r="B17" s="197"/>
      <c r="C17" s="23">
        <v>4</v>
      </c>
      <c r="D17" s="20" t="s">
        <v>202</v>
      </c>
    </row>
    <row r="18" spans="2:4" ht="39.75" customHeight="1" x14ac:dyDescent="0.2">
      <c r="B18" s="197"/>
      <c r="C18" s="23">
        <v>5</v>
      </c>
      <c r="D18" s="22" t="s">
        <v>203</v>
      </c>
    </row>
    <row r="19" spans="2:4" ht="30" customHeight="1" x14ac:dyDescent="0.2">
      <c r="B19" s="197"/>
      <c r="C19" s="23">
        <v>6</v>
      </c>
      <c r="D19" s="20" t="s">
        <v>204</v>
      </c>
    </row>
    <row r="20" spans="2:4" ht="31.5" customHeight="1" x14ac:dyDescent="0.2">
      <c r="B20" s="197"/>
      <c r="C20" s="23">
        <v>7</v>
      </c>
      <c r="D20" s="22" t="s">
        <v>205</v>
      </c>
    </row>
    <row r="21" spans="2:4" ht="27.75" customHeight="1" x14ac:dyDescent="0.2">
      <c r="B21" s="197"/>
      <c r="C21" s="23">
        <v>8</v>
      </c>
      <c r="D21" s="22" t="s">
        <v>206</v>
      </c>
    </row>
    <row r="22" spans="2:4" ht="13.35" customHeight="1" x14ac:dyDescent="0.2">
      <c r="B22" s="195" t="s">
        <v>18</v>
      </c>
      <c r="C22" s="195"/>
      <c r="D22" s="195"/>
    </row>
    <row r="23" spans="2:4" ht="13.35" customHeight="1" x14ac:dyDescent="0.2">
      <c r="B23" s="25"/>
      <c r="C23" s="25"/>
      <c r="D23" s="25"/>
    </row>
  </sheetData>
  <mergeCells count="11">
    <mergeCell ref="B22:D22"/>
    <mergeCell ref="B8:C8"/>
    <mergeCell ref="B9:C9"/>
    <mergeCell ref="B10:C10"/>
    <mergeCell ref="B11:B13"/>
    <mergeCell ref="B14:B21"/>
    <mergeCell ref="B1:D1"/>
    <mergeCell ref="B2:D2"/>
    <mergeCell ref="B3:D3"/>
    <mergeCell ref="B5:D5"/>
    <mergeCell ref="B7:C7"/>
  </mergeCells>
  <pageMargins left="0.7" right="0.7" top="1.0451388888888899" bottom="1.0451388888888899" header="0.51180555555555496" footer="0.51180555555555496"/>
  <pageSetup paperSize="0" scale="0" firstPageNumber="0" pageOrder="overThenDown" orientation="portrait" usePrinterDefaults="0" horizontalDpi="0" verticalDpi="0" copie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showGridLines="0" zoomScale="70" zoomScaleNormal="70" workbookViewId="0">
      <selection activeCell="E25" sqref="E25"/>
    </sheetView>
  </sheetViews>
  <sheetFormatPr baseColWidth="10" defaultColWidth="9" defaultRowHeight="14.25" x14ac:dyDescent="0.2"/>
  <cols>
    <col min="1" max="1" width="16.375" customWidth="1"/>
    <col min="2" max="2" width="17.5"/>
    <col min="3" max="3" width="19.625"/>
    <col min="4" max="4" width="19.875"/>
    <col min="5" max="5" width="16.5"/>
    <col min="6" max="6" width="37.5" customWidth="1"/>
    <col min="7" max="7" width="15"/>
    <col min="8" max="1025" width="10.125"/>
  </cols>
  <sheetData>
    <row r="1" spans="1:7" ht="18" customHeight="1" x14ac:dyDescent="0.3">
      <c r="A1" s="200" t="s">
        <v>8</v>
      </c>
      <c r="B1" s="200"/>
      <c r="C1" s="200"/>
      <c r="D1" s="200"/>
      <c r="E1" s="200"/>
      <c r="F1" s="200"/>
      <c r="G1" s="200"/>
    </row>
    <row r="2" spans="1:7" ht="18" customHeight="1" x14ac:dyDescent="0.3">
      <c r="A2" s="200" t="s">
        <v>19</v>
      </c>
      <c r="B2" s="200"/>
      <c r="C2" s="200"/>
      <c r="D2" s="200"/>
      <c r="E2" s="200"/>
      <c r="F2" s="200"/>
      <c r="G2" s="200"/>
    </row>
    <row r="3" spans="1:7" ht="15.6" customHeight="1" x14ac:dyDescent="0.25">
      <c r="A3" s="26"/>
      <c r="B3" s="27"/>
      <c r="C3" s="28"/>
      <c r="D3" s="28"/>
      <c r="E3" s="28"/>
      <c r="F3" s="26"/>
      <c r="G3" s="27"/>
    </row>
    <row r="4" spans="1:7" ht="65.099999999999994" customHeight="1" x14ac:dyDescent="0.2">
      <c r="A4" s="29" t="s">
        <v>20</v>
      </c>
      <c r="B4" s="29" t="s">
        <v>21</v>
      </c>
      <c r="C4" s="30" t="s">
        <v>22</v>
      </c>
      <c r="D4" s="30" t="s">
        <v>23</v>
      </c>
      <c r="E4" s="29" t="s">
        <v>24</v>
      </c>
      <c r="F4" s="29" t="s">
        <v>25</v>
      </c>
      <c r="G4" s="29" t="s">
        <v>26</v>
      </c>
    </row>
    <row r="5" spans="1:7" ht="93.75" customHeight="1" x14ac:dyDescent="0.25">
      <c r="A5" s="198" t="s">
        <v>207</v>
      </c>
      <c r="B5" s="162" t="s">
        <v>208</v>
      </c>
      <c r="C5" s="32">
        <v>3</v>
      </c>
      <c r="D5" s="32">
        <v>3</v>
      </c>
      <c r="E5" s="32">
        <f>C5*D5</f>
        <v>9</v>
      </c>
      <c r="F5" s="160" t="s">
        <v>235</v>
      </c>
      <c r="G5" s="160" t="s">
        <v>221</v>
      </c>
    </row>
    <row r="6" spans="1:7" ht="93.75" customHeight="1" x14ac:dyDescent="0.25">
      <c r="A6" s="199"/>
      <c r="B6" s="162" t="s">
        <v>209</v>
      </c>
      <c r="C6" s="32">
        <v>1</v>
      </c>
      <c r="D6" s="32">
        <v>3</v>
      </c>
      <c r="E6" s="32">
        <f>C6*D6</f>
        <v>3</v>
      </c>
      <c r="F6" s="160" t="s">
        <v>222</v>
      </c>
      <c r="G6" s="160" t="s">
        <v>221</v>
      </c>
    </row>
    <row r="7" spans="1:7" ht="50.1" customHeight="1" x14ac:dyDescent="0.25">
      <c r="A7" s="198" t="s">
        <v>210</v>
      </c>
      <c r="B7" s="162" t="s">
        <v>211</v>
      </c>
      <c r="C7" s="32">
        <v>1</v>
      </c>
      <c r="D7" s="32">
        <v>2</v>
      </c>
      <c r="E7" s="32">
        <f>C7*D7</f>
        <v>2</v>
      </c>
      <c r="F7" s="160" t="s">
        <v>223</v>
      </c>
      <c r="G7" s="160" t="s">
        <v>152</v>
      </c>
    </row>
    <row r="8" spans="1:7" ht="160.5" customHeight="1" x14ac:dyDescent="0.25">
      <c r="A8" s="199"/>
      <c r="B8" s="162" t="s">
        <v>212</v>
      </c>
      <c r="C8" s="32">
        <v>3</v>
      </c>
      <c r="D8" s="32">
        <v>3</v>
      </c>
      <c r="E8" s="32">
        <f>C8*D8</f>
        <v>9</v>
      </c>
      <c r="F8" s="160" t="s">
        <v>224</v>
      </c>
      <c r="G8" s="160" t="s">
        <v>225</v>
      </c>
    </row>
    <row r="9" spans="1:7" ht="60" x14ac:dyDescent="0.25">
      <c r="A9" s="198" t="s">
        <v>213</v>
      </c>
      <c r="B9" s="162" t="s">
        <v>214</v>
      </c>
      <c r="C9" s="32">
        <v>1</v>
      </c>
      <c r="D9" s="32">
        <v>1</v>
      </c>
      <c r="E9" s="32">
        <f t="shared" ref="E9:E13" si="0">C9*D9</f>
        <v>1</v>
      </c>
      <c r="F9" s="161" t="s">
        <v>226</v>
      </c>
      <c r="G9" s="160" t="s">
        <v>221</v>
      </c>
    </row>
    <row r="10" spans="1:7" ht="90" x14ac:dyDescent="0.25">
      <c r="A10" s="199"/>
      <c r="B10" s="162" t="s">
        <v>215</v>
      </c>
      <c r="C10" s="32">
        <v>2</v>
      </c>
      <c r="D10" s="32">
        <v>2</v>
      </c>
      <c r="E10" s="32">
        <f t="shared" si="0"/>
        <v>4</v>
      </c>
      <c r="F10" s="160" t="s">
        <v>227</v>
      </c>
      <c r="G10" s="160" t="s">
        <v>228</v>
      </c>
    </row>
    <row r="11" spans="1:7" ht="44.25" customHeight="1" x14ac:dyDescent="0.25">
      <c r="A11" s="198" t="s">
        <v>216</v>
      </c>
      <c r="B11" s="162" t="s">
        <v>217</v>
      </c>
      <c r="C11" s="32">
        <v>3</v>
      </c>
      <c r="D11" s="32">
        <v>3</v>
      </c>
      <c r="E11" s="32">
        <f t="shared" si="0"/>
        <v>9</v>
      </c>
      <c r="F11" s="162" t="s">
        <v>229</v>
      </c>
      <c r="G11" s="160" t="s">
        <v>230</v>
      </c>
    </row>
    <row r="12" spans="1:7" ht="97.5" customHeight="1" x14ac:dyDescent="0.25">
      <c r="A12" s="199"/>
      <c r="B12" s="162" t="s">
        <v>218</v>
      </c>
      <c r="C12" s="32">
        <v>2</v>
      </c>
      <c r="D12" s="32">
        <v>2</v>
      </c>
      <c r="E12" s="32">
        <f t="shared" si="0"/>
        <v>4</v>
      </c>
      <c r="F12" s="160" t="s">
        <v>231</v>
      </c>
      <c r="G12" s="160" t="s">
        <v>232</v>
      </c>
    </row>
    <row r="13" spans="1:7" ht="90" x14ac:dyDescent="0.25">
      <c r="A13" s="31" t="s">
        <v>219</v>
      </c>
      <c r="B13" s="162" t="s">
        <v>220</v>
      </c>
      <c r="C13" s="32">
        <v>3</v>
      </c>
      <c r="D13" s="32">
        <v>3</v>
      </c>
      <c r="E13" s="32">
        <f t="shared" si="0"/>
        <v>9</v>
      </c>
      <c r="F13" s="161" t="s">
        <v>233</v>
      </c>
      <c r="G13" s="160" t="s">
        <v>234</v>
      </c>
    </row>
  </sheetData>
  <mergeCells count="6">
    <mergeCell ref="A11:A12"/>
    <mergeCell ref="A1:G1"/>
    <mergeCell ref="A2:G2"/>
    <mergeCell ref="A5:A6"/>
    <mergeCell ref="A7:A8"/>
    <mergeCell ref="A9:A10"/>
  </mergeCells>
  <pageMargins left="0.7" right="0.7" top="1.0451388888888899" bottom="1.0451388888888899" header="0.51180555555555496" footer="0.51180555555555496"/>
  <pageSetup paperSize="0" scale="0" firstPageNumber="0" pageOrder="overThenDown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44"/>
  <sheetViews>
    <sheetView showGridLines="0" topLeftCell="A27" zoomScale="70" zoomScaleNormal="70" workbookViewId="0">
      <selection activeCell="E38" sqref="E38"/>
    </sheetView>
  </sheetViews>
  <sheetFormatPr baseColWidth="10" defaultColWidth="9" defaultRowHeight="14.25" x14ac:dyDescent="0.2"/>
  <cols>
    <col min="1" max="1" width="3.125" style="33"/>
    <col min="2" max="2" width="9.625" style="33"/>
    <col min="3" max="3" width="43.125" style="33"/>
    <col min="4" max="4" width="17.625" style="34"/>
    <col min="5" max="5" width="23.625" style="33"/>
    <col min="6" max="6" width="15.125" style="33"/>
    <col min="7" max="7" width="12.125" style="33"/>
    <col min="8" max="19" width="6.125" style="33"/>
    <col min="20" max="20" width="34.125" style="33"/>
    <col min="21" max="53" width="10.625" style="33"/>
    <col min="54" max="60" width="0" style="33" hidden="1"/>
    <col min="61" max="257" width="10.625" style="33"/>
    <col min="258" max="1025" width="10.625"/>
  </cols>
  <sheetData>
    <row r="1" spans="2:58" s="35" customFormat="1" ht="24.75" customHeight="1" x14ac:dyDescent="0.2">
      <c r="B1" s="203" t="s">
        <v>8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2:58" s="35" customFormat="1" ht="24.75" customHeight="1" x14ac:dyDescent="0.2">
      <c r="B2" s="203" t="s">
        <v>27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</row>
    <row r="3" spans="2:58" ht="18" customHeight="1" x14ac:dyDescent="0.2">
      <c r="B3" s="203" t="s">
        <v>28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BB3"/>
      <c r="BC3"/>
      <c r="BD3"/>
      <c r="BE3"/>
      <c r="BF3"/>
    </row>
    <row r="4" spans="2:58" ht="16.5" customHeight="1" x14ac:dyDescent="0.2">
      <c r="B4" s="204" t="s">
        <v>29</v>
      </c>
      <c r="C4" s="205" t="s">
        <v>267</v>
      </c>
      <c r="D4" s="206" t="s">
        <v>371</v>
      </c>
      <c r="E4" s="206" t="s">
        <v>30</v>
      </c>
      <c r="F4" s="206" t="s">
        <v>372</v>
      </c>
      <c r="G4" s="206" t="s">
        <v>182</v>
      </c>
      <c r="H4" s="207" t="s">
        <v>31</v>
      </c>
      <c r="I4" s="207"/>
      <c r="J4" s="207"/>
      <c r="K4" s="207" t="s">
        <v>32</v>
      </c>
      <c r="L4" s="207"/>
      <c r="M4" s="207"/>
      <c r="N4" s="207" t="s">
        <v>33</v>
      </c>
      <c r="O4" s="207"/>
      <c r="P4" s="207"/>
      <c r="Q4" s="207" t="s">
        <v>34</v>
      </c>
      <c r="R4" s="207"/>
      <c r="S4" s="207"/>
      <c r="T4" s="208" t="s">
        <v>35</v>
      </c>
      <c r="BB4"/>
      <c r="BC4"/>
      <c r="BD4"/>
      <c r="BE4"/>
      <c r="BF4"/>
    </row>
    <row r="5" spans="2:58" ht="22.5" customHeight="1" x14ac:dyDescent="0.2">
      <c r="B5" s="204"/>
      <c r="C5" s="205"/>
      <c r="D5" s="206"/>
      <c r="E5" s="206"/>
      <c r="F5" s="206"/>
      <c r="G5" s="206"/>
      <c r="H5" s="36" t="s">
        <v>36</v>
      </c>
      <c r="I5" s="36" t="s">
        <v>37</v>
      </c>
      <c r="J5" s="36" t="s">
        <v>38</v>
      </c>
      <c r="K5" s="36" t="s">
        <v>36</v>
      </c>
      <c r="L5" s="36" t="s">
        <v>37</v>
      </c>
      <c r="M5" s="36" t="s">
        <v>38</v>
      </c>
      <c r="N5" s="36" t="s">
        <v>36</v>
      </c>
      <c r="O5" s="36" t="s">
        <v>37</v>
      </c>
      <c r="P5" s="36" t="s">
        <v>38</v>
      </c>
      <c r="Q5" s="36" t="s">
        <v>36</v>
      </c>
      <c r="R5" s="36" t="s">
        <v>37</v>
      </c>
      <c r="S5" s="36" t="s">
        <v>38</v>
      </c>
      <c r="T5" s="208"/>
      <c r="BB5"/>
      <c r="BC5"/>
      <c r="BD5"/>
      <c r="BE5"/>
      <c r="BF5"/>
    </row>
    <row r="6" spans="2:58" ht="12.75" customHeight="1" x14ac:dyDescent="0.2">
      <c r="B6" s="37">
        <v>1</v>
      </c>
      <c r="C6" s="201" t="s">
        <v>252</v>
      </c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BB6"/>
      <c r="BC6"/>
      <c r="BD6"/>
      <c r="BE6"/>
      <c r="BF6"/>
    </row>
    <row r="7" spans="2:58" ht="12.75" customHeight="1" x14ac:dyDescent="0.2">
      <c r="B7" s="38">
        <v>1.1000000000000001</v>
      </c>
      <c r="C7" s="202" t="s">
        <v>253</v>
      </c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BB7" s="39">
        <f t="shared" ref="BB7:BB11" si="0">IF(C7&gt;1,2,0)</f>
        <v>2</v>
      </c>
      <c r="BC7" s="39">
        <f t="shared" ref="BC7:BC11" si="1">IF(D7&gt;0.01,2,0)</f>
        <v>0</v>
      </c>
      <c r="BD7" s="39">
        <f t="shared" ref="BD7:BD11" si="2">IF(E7&gt;0.01,2,0)</f>
        <v>0</v>
      </c>
      <c r="BE7" s="39">
        <f t="shared" ref="BE7:BE11" si="3">IF(F7&gt;0.01,2,0)</f>
        <v>0</v>
      </c>
      <c r="BF7" s="39">
        <f t="shared" ref="BF7:BF11" si="4">IF(G7&gt;0.01,2,0)</f>
        <v>0</v>
      </c>
    </row>
    <row r="8" spans="2:58" ht="69.95" customHeight="1" x14ac:dyDescent="0.2">
      <c r="B8" s="40" t="s">
        <v>39</v>
      </c>
      <c r="C8" s="48" t="s">
        <v>254</v>
      </c>
      <c r="D8" s="41">
        <v>16</v>
      </c>
      <c r="E8" s="42" t="s">
        <v>255</v>
      </c>
      <c r="F8" s="42" t="s">
        <v>256</v>
      </c>
      <c r="G8" s="42" t="s">
        <v>257</v>
      </c>
      <c r="H8" s="47">
        <v>4</v>
      </c>
      <c r="I8" s="43"/>
      <c r="J8" s="44">
        <f>IF(ISERROR(I8/H8),"",I8/H8)</f>
        <v>0</v>
      </c>
      <c r="K8" s="45">
        <v>4</v>
      </c>
      <c r="L8" s="43"/>
      <c r="M8" s="44">
        <f>IF(ISERROR(L8/K8),"",L8/K8)</f>
        <v>0</v>
      </c>
      <c r="N8" s="45">
        <v>4</v>
      </c>
      <c r="O8" s="43"/>
      <c r="P8" s="44">
        <f>IF(ISERROR(O8/N8),"",O8/N8)</f>
        <v>0</v>
      </c>
      <c r="Q8" s="45">
        <v>4</v>
      </c>
      <c r="R8" s="43"/>
      <c r="S8" s="44">
        <f>IF(ISERROR(R8/Q8),"",R8/Q8)</f>
        <v>0</v>
      </c>
      <c r="T8" s="46" t="s">
        <v>268</v>
      </c>
      <c r="BB8" s="39">
        <f t="shared" si="0"/>
        <v>2</v>
      </c>
      <c r="BC8" s="39">
        <f t="shared" si="1"/>
        <v>2</v>
      </c>
      <c r="BD8" s="39">
        <f t="shared" si="2"/>
        <v>2</v>
      </c>
      <c r="BE8" s="39">
        <f t="shared" si="3"/>
        <v>2</v>
      </c>
      <c r="BF8" s="39">
        <f t="shared" si="4"/>
        <v>2</v>
      </c>
    </row>
    <row r="9" spans="2:58" ht="69.95" customHeight="1" x14ac:dyDescent="0.2">
      <c r="B9" s="40" t="s">
        <v>40</v>
      </c>
      <c r="C9" s="48" t="s">
        <v>258</v>
      </c>
      <c r="D9" s="41">
        <v>2</v>
      </c>
      <c r="E9" s="42" t="s">
        <v>259</v>
      </c>
      <c r="F9" s="42" t="s">
        <v>260</v>
      </c>
      <c r="G9" s="42" t="s">
        <v>257</v>
      </c>
      <c r="H9" s="47"/>
      <c r="I9" s="43"/>
      <c r="J9" s="44" t="str">
        <f>IF(ISERROR(I9/H9),"",I9/H9)</f>
        <v/>
      </c>
      <c r="K9" s="45">
        <v>1</v>
      </c>
      <c r="L9" s="43"/>
      <c r="M9" s="44">
        <f>IF(ISERROR(L9/K9),"",L9/K9)</f>
        <v>0</v>
      </c>
      <c r="N9" s="45"/>
      <c r="O9" s="43"/>
      <c r="P9" s="44" t="str">
        <f>IF(ISERROR(O9/N9),"",O9/N9)</f>
        <v/>
      </c>
      <c r="Q9" s="45">
        <v>1</v>
      </c>
      <c r="R9" s="43"/>
      <c r="S9" s="44">
        <f>IF(ISERROR(R9/Q9),"",R9/Q9)</f>
        <v>0</v>
      </c>
      <c r="T9" s="46" t="s">
        <v>269</v>
      </c>
      <c r="BB9" s="39">
        <f t="shared" si="0"/>
        <v>2</v>
      </c>
      <c r="BC9" s="39">
        <f t="shared" si="1"/>
        <v>2</v>
      </c>
      <c r="BD9" s="39">
        <f t="shared" si="2"/>
        <v>2</v>
      </c>
      <c r="BE9" s="39">
        <f t="shared" si="3"/>
        <v>2</v>
      </c>
      <c r="BF9" s="39">
        <f t="shared" si="4"/>
        <v>2</v>
      </c>
    </row>
    <row r="10" spans="2:58" ht="69.95" customHeight="1" x14ac:dyDescent="0.2">
      <c r="B10" s="40" t="s">
        <v>41</v>
      </c>
      <c r="C10" s="48" t="s">
        <v>261</v>
      </c>
      <c r="D10" s="41">
        <v>36</v>
      </c>
      <c r="E10" s="42" t="s">
        <v>262</v>
      </c>
      <c r="F10" s="42" t="s">
        <v>263</v>
      </c>
      <c r="G10" s="42" t="s">
        <v>257</v>
      </c>
      <c r="H10" s="45">
        <v>9</v>
      </c>
      <c r="I10" s="43"/>
      <c r="J10" s="44">
        <f>IF(ISERROR(I10/H10),"",I10/H10)</f>
        <v>0</v>
      </c>
      <c r="K10" s="45">
        <v>9</v>
      </c>
      <c r="L10" s="43"/>
      <c r="M10" s="44">
        <f>IF(ISERROR(L10/K10),"",L10/K10)</f>
        <v>0</v>
      </c>
      <c r="N10" s="45">
        <v>9</v>
      </c>
      <c r="O10" s="43"/>
      <c r="P10" s="44">
        <f>IF(ISERROR(O10/N10),"",O10/N10)</f>
        <v>0</v>
      </c>
      <c r="Q10" s="45">
        <v>9</v>
      </c>
      <c r="R10" s="43"/>
      <c r="S10" s="44">
        <f>IF(ISERROR(R10/Q10),"",R10/Q10)</f>
        <v>0</v>
      </c>
      <c r="T10" s="46" t="s">
        <v>270</v>
      </c>
      <c r="BB10" s="39">
        <f t="shared" si="0"/>
        <v>2</v>
      </c>
      <c r="BC10" s="39">
        <f t="shared" si="1"/>
        <v>2</v>
      </c>
      <c r="BD10" s="39">
        <f t="shared" si="2"/>
        <v>2</v>
      </c>
      <c r="BE10" s="39">
        <f t="shared" si="3"/>
        <v>2</v>
      </c>
      <c r="BF10" s="39">
        <f t="shared" si="4"/>
        <v>2</v>
      </c>
    </row>
    <row r="11" spans="2:58" ht="69.95" customHeight="1" x14ac:dyDescent="0.2">
      <c r="B11" s="40" t="s">
        <v>42</v>
      </c>
      <c r="C11" s="48" t="s">
        <v>264</v>
      </c>
      <c r="D11" s="41">
        <v>12</v>
      </c>
      <c r="E11" s="42" t="s">
        <v>265</v>
      </c>
      <c r="F11" s="42" t="s">
        <v>266</v>
      </c>
      <c r="G11" s="42" t="s">
        <v>257</v>
      </c>
      <c r="H11" s="45">
        <v>1</v>
      </c>
      <c r="I11" s="43"/>
      <c r="J11" s="44">
        <f>IF(ISERROR(I11/H11),"",I11/H11)</f>
        <v>0</v>
      </c>
      <c r="K11" s="45">
        <v>1</v>
      </c>
      <c r="L11" s="43"/>
      <c r="M11" s="44">
        <f>IF(ISERROR(L11/K11),"",L11/K11)</f>
        <v>0</v>
      </c>
      <c r="N11" s="45">
        <v>1</v>
      </c>
      <c r="O11" s="43"/>
      <c r="P11" s="44">
        <f>IF(ISERROR(O11/N11),"",O11/N11)</f>
        <v>0</v>
      </c>
      <c r="Q11" s="45">
        <v>1</v>
      </c>
      <c r="R11" s="43"/>
      <c r="S11" s="44">
        <f>IF(ISERROR(R11/Q11),"",R11/Q11)</f>
        <v>0</v>
      </c>
      <c r="T11" s="46" t="s">
        <v>271</v>
      </c>
      <c r="BB11" s="39">
        <f t="shared" si="0"/>
        <v>2</v>
      </c>
      <c r="BC11" s="39">
        <f t="shared" si="1"/>
        <v>2</v>
      </c>
      <c r="BD11" s="39">
        <f t="shared" si="2"/>
        <v>2</v>
      </c>
      <c r="BE11" s="39">
        <f t="shared" si="3"/>
        <v>2</v>
      </c>
      <c r="BF11" s="39">
        <f t="shared" si="4"/>
        <v>2</v>
      </c>
    </row>
    <row r="12" spans="2:58" ht="14.1" customHeight="1" x14ac:dyDescent="0.2">
      <c r="B12" s="37">
        <v>2</v>
      </c>
      <c r="C12" s="210" t="s">
        <v>272</v>
      </c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2"/>
      <c r="BB12"/>
      <c r="BC12"/>
      <c r="BD12"/>
      <c r="BE12"/>
      <c r="BF12"/>
    </row>
    <row r="13" spans="2:58" ht="12.75" customHeight="1" x14ac:dyDescent="0.2">
      <c r="B13" s="38">
        <v>2.1</v>
      </c>
      <c r="C13" s="202" t="s">
        <v>273</v>
      </c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BB13" s="39">
        <f t="shared" ref="BB13:BB14" si="5">IF(C13&gt;1,2,0)</f>
        <v>2</v>
      </c>
      <c r="BC13" s="39">
        <f t="shared" ref="BC13:BC14" si="6">IF(D13&gt;0.01,2,0)</f>
        <v>0</v>
      </c>
      <c r="BD13" s="39">
        <f t="shared" ref="BD13:BD14" si="7">IF(E13&gt;0.01,2,0)</f>
        <v>0</v>
      </c>
      <c r="BE13" s="39">
        <f t="shared" ref="BE13:BE14" si="8">IF(F13&gt;0.01,2,0)</f>
        <v>0</v>
      </c>
      <c r="BF13" s="39">
        <f t="shared" ref="BF13:BF14" si="9">IF(G13&gt;0.01,2,0)</f>
        <v>0</v>
      </c>
    </row>
    <row r="14" spans="2:58" ht="69.95" customHeight="1" x14ac:dyDescent="0.2">
      <c r="B14" s="40" t="s">
        <v>43</v>
      </c>
      <c r="C14" s="48" t="s">
        <v>274</v>
      </c>
      <c r="D14" s="41">
        <v>286</v>
      </c>
      <c r="E14" s="42" t="s">
        <v>275</v>
      </c>
      <c r="F14" s="42" t="s">
        <v>276</v>
      </c>
      <c r="G14" s="42" t="s">
        <v>277</v>
      </c>
      <c r="H14" s="45">
        <v>71</v>
      </c>
      <c r="I14" s="43"/>
      <c r="J14" s="44">
        <f>IF(ISERROR(I14/H14),"",I14/H14)</f>
        <v>0</v>
      </c>
      <c r="K14" s="45">
        <v>72</v>
      </c>
      <c r="L14" s="43"/>
      <c r="M14" s="44">
        <f>IF(ISERROR(L14/K14),"",L14/K14)</f>
        <v>0</v>
      </c>
      <c r="N14" s="45">
        <v>72</v>
      </c>
      <c r="O14" s="43"/>
      <c r="P14" s="44">
        <f>IF(ISERROR(O14/N14),"",O14/N14)</f>
        <v>0</v>
      </c>
      <c r="Q14" s="45">
        <v>71</v>
      </c>
      <c r="R14" s="43"/>
      <c r="S14" s="44">
        <f>IF(ISERROR(R14/Q14),"",R14/Q14)</f>
        <v>0</v>
      </c>
      <c r="T14" s="46" t="s">
        <v>278</v>
      </c>
      <c r="BB14" s="39">
        <f t="shared" si="5"/>
        <v>2</v>
      </c>
      <c r="BC14" s="39">
        <f t="shared" si="6"/>
        <v>2</v>
      </c>
      <c r="BD14" s="39">
        <f t="shared" si="7"/>
        <v>2</v>
      </c>
      <c r="BE14" s="39">
        <f t="shared" si="8"/>
        <v>2</v>
      </c>
      <c r="BF14" s="39">
        <f t="shared" si="9"/>
        <v>2</v>
      </c>
    </row>
    <row r="15" spans="2:58" ht="12.75" customHeight="1" x14ac:dyDescent="0.2">
      <c r="B15" s="37">
        <v>3</v>
      </c>
      <c r="C15" s="201" t="s">
        <v>279</v>
      </c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BB15"/>
      <c r="BC15"/>
      <c r="BD15"/>
      <c r="BE15"/>
      <c r="BF15"/>
    </row>
    <row r="16" spans="2:58" ht="12.75" customHeight="1" x14ac:dyDescent="0.2">
      <c r="B16" s="38">
        <v>3.1</v>
      </c>
      <c r="C16" s="202" t="s">
        <v>280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BB16" s="39">
        <f t="shared" ref="BB16:BB17" si="10">IF(C16&gt;1,2,0)</f>
        <v>2</v>
      </c>
      <c r="BC16" s="39">
        <f t="shared" ref="BC16:BC17" si="11">IF(D16&gt;0.01,2,0)</f>
        <v>0</v>
      </c>
      <c r="BD16" s="39">
        <f t="shared" ref="BD16:BD17" si="12">IF(E16&gt;0.01,2,0)</f>
        <v>0</v>
      </c>
      <c r="BE16" s="39">
        <f t="shared" ref="BE16:BE17" si="13">IF(F16&gt;0.01,2,0)</f>
        <v>0</v>
      </c>
      <c r="BF16" s="39">
        <f t="shared" ref="BF16:BF17" si="14">IF(G16&gt;0.01,2,0)</f>
        <v>0</v>
      </c>
    </row>
    <row r="17" spans="2:58" ht="69.95" customHeight="1" x14ac:dyDescent="0.2">
      <c r="B17" s="40" t="s">
        <v>44</v>
      </c>
      <c r="C17" s="48" t="s">
        <v>281</v>
      </c>
      <c r="D17" s="41">
        <v>84</v>
      </c>
      <c r="E17" s="42" t="s">
        <v>282</v>
      </c>
      <c r="F17" s="42" t="s">
        <v>283</v>
      </c>
      <c r="G17" s="42" t="s">
        <v>284</v>
      </c>
      <c r="H17" s="45">
        <v>21</v>
      </c>
      <c r="I17" s="43"/>
      <c r="J17" s="44">
        <f>IF(ISERROR(I17/H17),"",I17/H17)</f>
        <v>0</v>
      </c>
      <c r="K17" s="45">
        <v>21</v>
      </c>
      <c r="L17" s="43"/>
      <c r="M17" s="44">
        <f>IF(ISERROR(L17/K17),"",L17/K17)</f>
        <v>0</v>
      </c>
      <c r="N17" s="45">
        <v>21</v>
      </c>
      <c r="O17" s="43"/>
      <c r="P17" s="44">
        <f>IF(ISERROR(O17/N17),"",O17/N17)</f>
        <v>0</v>
      </c>
      <c r="Q17" s="45">
        <v>21</v>
      </c>
      <c r="R17" s="43"/>
      <c r="S17" s="44">
        <f>IF(ISERROR(R17/Q17),"",R17/Q17)</f>
        <v>0</v>
      </c>
      <c r="T17" s="46" t="s">
        <v>294</v>
      </c>
      <c r="BB17" s="39">
        <f t="shared" si="10"/>
        <v>2</v>
      </c>
      <c r="BC17" s="39">
        <f t="shared" si="11"/>
        <v>2</v>
      </c>
      <c r="BD17" s="39">
        <f t="shared" si="12"/>
        <v>2</v>
      </c>
      <c r="BE17" s="39">
        <f t="shared" si="13"/>
        <v>2</v>
      </c>
      <c r="BF17" s="39">
        <f t="shared" si="14"/>
        <v>2</v>
      </c>
    </row>
    <row r="18" spans="2:58" ht="12.75" customHeight="1" x14ac:dyDescent="0.2">
      <c r="B18" s="37">
        <v>4</v>
      </c>
      <c r="C18" s="201" t="s">
        <v>285</v>
      </c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BB18"/>
      <c r="BC18"/>
      <c r="BD18"/>
      <c r="BE18"/>
      <c r="BF18"/>
    </row>
    <row r="19" spans="2:58" ht="12.75" customHeight="1" x14ac:dyDescent="0.2">
      <c r="B19" s="38">
        <v>4.0999999999999996</v>
      </c>
      <c r="C19" s="202" t="s">
        <v>288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BB19" s="39">
        <f t="shared" ref="BB19:BB22" si="15">IF(C19&gt;1,2,0)</f>
        <v>2</v>
      </c>
      <c r="BC19" s="39">
        <f t="shared" ref="BC19:BC22" si="16">IF(D19&gt;0.01,2,0)</f>
        <v>0</v>
      </c>
      <c r="BD19" s="39">
        <f t="shared" ref="BD19:BD22" si="17">IF(E19&gt;0.01,2,0)</f>
        <v>0</v>
      </c>
      <c r="BE19" s="39">
        <f t="shared" ref="BE19:BE22" si="18">IF(F19&gt;0.01,2,0)</f>
        <v>0</v>
      </c>
      <c r="BF19" s="39">
        <f t="shared" ref="BF19:BF22" si="19">IF(G19&gt;0.01,2,0)</f>
        <v>0</v>
      </c>
    </row>
    <row r="20" spans="2:58" ht="71.25" customHeight="1" x14ac:dyDescent="0.2">
      <c r="B20" s="40" t="s">
        <v>45</v>
      </c>
      <c r="C20" s="48" t="s">
        <v>289</v>
      </c>
      <c r="D20" s="41">
        <v>208</v>
      </c>
      <c r="E20" s="42" t="s">
        <v>290</v>
      </c>
      <c r="F20" s="42" t="s">
        <v>291</v>
      </c>
      <c r="G20" s="42" t="s">
        <v>292</v>
      </c>
      <c r="H20" s="45">
        <v>52</v>
      </c>
      <c r="I20" s="43"/>
      <c r="J20" s="44">
        <f>IF(ISERROR(I20/H20),"",I20/H20)</f>
        <v>0</v>
      </c>
      <c r="K20" s="45">
        <v>52</v>
      </c>
      <c r="L20" s="43"/>
      <c r="M20" s="44">
        <f>IF(ISERROR(L20/K20),"",L20/K20)</f>
        <v>0</v>
      </c>
      <c r="N20" s="45">
        <v>52</v>
      </c>
      <c r="O20" s="43"/>
      <c r="P20" s="44">
        <f>IF(ISERROR(O20/N20),"",O20/N20)</f>
        <v>0</v>
      </c>
      <c r="Q20" s="45">
        <v>52</v>
      </c>
      <c r="R20" s="43"/>
      <c r="S20" s="44">
        <f>IF(ISERROR(R20/Q20),"",R20/Q20)</f>
        <v>0</v>
      </c>
      <c r="T20" s="46" t="s">
        <v>293</v>
      </c>
      <c r="BB20" s="39">
        <f t="shared" si="15"/>
        <v>2</v>
      </c>
      <c r="BC20" s="39">
        <f t="shared" si="16"/>
        <v>2</v>
      </c>
      <c r="BD20" s="39">
        <f t="shared" si="17"/>
        <v>2</v>
      </c>
      <c r="BE20" s="39">
        <f t="shared" si="18"/>
        <v>2</v>
      </c>
      <c r="BF20" s="39">
        <f t="shared" si="19"/>
        <v>2</v>
      </c>
    </row>
    <row r="21" spans="2:58" ht="36" customHeight="1" x14ac:dyDescent="0.2">
      <c r="B21" s="40" t="s">
        <v>46</v>
      </c>
      <c r="C21" s="48" t="s">
        <v>295</v>
      </c>
      <c r="D21" s="41">
        <v>48</v>
      </c>
      <c r="E21" s="42" t="s">
        <v>296</v>
      </c>
      <c r="F21" s="42" t="s">
        <v>297</v>
      </c>
      <c r="G21" s="42" t="s">
        <v>292</v>
      </c>
      <c r="H21" s="45">
        <v>12</v>
      </c>
      <c r="I21" s="43"/>
      <c r="J21" s="44">
        <f>IF(ISERROR(I21/H21),"",I21/H21)</f>
        <v>0</v>
      </c>
      <c r="K21" s="45">
        <v>12</v>
      </c>
      <c r="L21" s="43"/>
      <c r="M21" s="44">
        <f>IF(ISERROR(L21/K21),"",L21/K21)</f>
        <v>0</v>
      </c>
      <c r="N21" s="45">
        <v>12</v>
      </c>
      <c r="O21" s="43"/>
      <c r="P21" s="44">
        <f>IF(ISERROR(O21/N21),"",O21/N21)</f>
        <v>0</v>
      </c>
      <c r="Q21" s="45">
        <v>12</v>
      </c>
      <c r="R21" s="43"/>
      <c r="S21" s="44">
        <f>IF(ISERROR(R21/Q21),"",R21/Q21)</f>
        <v>0</v>
      </c>
      <c r="T21" s="46"/>
      <c r="BB21" s="39">
        <f t="shared" si="15"/>
        <v>2</v>
      </c>
      <c r="BC21" s="39">
        <f t="shared" si="16"/>
        <v>2</v>
      </c>
      <c r="BD21" s="39">
        <f t="shared" si="17"/>
        <v>2</v>
      </c>
      <c r="BE21" s="39">
        <f t="shared" si="18"/>
        <v>2</v>
      </c>
      <c r="BF21" s="39">
        <f t="shared" si="19"/>
        <v>2</v>
      </c>
    </row>
    <row r="22" spans="2:58" ht="93" customHeight="1" x14ac:dyDescent="0.2">
      <c r="B22" s="40" t="s">
        <v>47</v>
      </c>
      <c r="C22" s="48" t="s">
        <v>298</v>
      </c>
      <c r="D22" s="41">
        <v>2000</v>
      </c>
      <c r="E22" s="42" t="s">
        <v>299</v>
      </c>
      <c r="F22" s="42" t="s">
        <v>300</v>
      </c>
      <c r="G22" s="42" t="s">
        <v>301</v>
      </c>
      <c r="H22" s="45">
        <v>500</v>
      </c>
      <c r="I22" s="43"/>
      <c r="J22" s="44">
        <f>IF(ISERROR(I22/H22),"",I22/H22)</f>
        <v>0</v>
      </c>
      <c r="K22" s="45">
        <v>500</v>
      </c>
      <c r="L22" s="43"/>
      <c r="M22" s="44">
        <f>IF(ISERROR(L22/K22),"",L22/K22)</f>
        <v>0</v>
      </c>
      <c r="N22" s="45">
        <v>500</v>
      </c>
      <c r="O22" s="43"/>
      <c r="P22" s="44">
        <f>IF(ISERROR(O22/N22),"",O22/N22)</f>
        <v>0</v>
      </c>
      <c r="Q22" s="45">
        <v>500</v>
      </c>
      <c r="R22" s="43"/>
      <c r="S22" s="44">
        <f>IF(ISERROR(R22/Q22),"",R22/Q22)</f>
        <v>0</v>
      </c>
      <c r="T22" s="46"/>
      <c r="BB22" s="39">
        <f t="shared" si="15"/>
        <v>2</v>
      </c>
      <c r="BC22" s="39">
        <f t="shared" si="16"/>
        <v>2</v>
      </c>
      <c r="BD22" s="39">
        <f t="shared" si="17"/>
        <v>2</v>
      </c>
      <c r="BE22" s="39">
        <f t="shared" si="18"/>
        <v>2</v>
      </c>
      <c r="BF22" s="39">
        <f t="shared" si="19"/>
        <v>2</v>
      </c>
    </row>
    <row r="23" spans="2:58" ht="14.1" customHeight="1" x14ac:dyDescent="0.2">
      <c r="B23" s="37">
        <v>5</v>
      </c>
      <c r="C23" s="210" t="s">
        <v>286</v>
      </c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2"/>
      <c r="BB23"/>
      <c r="BC23"/>
      <c r="BD23"/>
      <c r="BE23"/>
      <c r="BF23"/>
    </row>
    <row r="24" spans="2:58" ht="12.75" customHeight="1" x14ac:dyDescent="0.2">
      <c r="B24" s="38">
        <v>5.0999999999999996</v>
      </c>
      <c r="C24" s="202" t="s">
        <v>302</v>
      </c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BB24" s="39">
        <f t="shared" ref="BB24:BB27" si="20">IF(C24&gt;1,2,0)</f>
        <v>2</v>
      </c>
      <c r="BC24" s="39">
        <f t="shared" ref="BC24:BC27" si="21">IF(D24&gt;0.01,2,0)</f>
        <v>0</v>
      </c>
      <c r="BD24" s="39">
        <f t="shared" ref="BD24:BD27" si="22">IF(E24&gt;0.01,2,0)</f>
        <v>0</v>
      </c>
      <c r="BE24" s="39">
        <f t="shared" ref="BE24:BE27" si="23">IF(F24&gt;0.01,2,0)</f>
        <v>0</v>
      </c>
      <c r="BF24" s="39">
        <f t="shared" ref="BF24:BF27" si="24">IF(G24&gt;0.01,2,0)</f>
        <v>0</v>
      </c>
    </row>
    <row r="25" spans="2:58" ht="58.5" customHeight="1" x14ac:dyDescent="0.2">
      <c r="B25" s="40" t="s">
        <v>48</v>
      </c>
      <c r="C25" s="48" t="s">
        <v>305</v>
      </c>
      <c r="D25" s="41">
        <v>2400</v>
      </c>
      <c r="E25" s="42" t="s">
        <v>303</v>
      </c>
      <c r="F25" s="42" t="s">
        <v>308</v>
      </c>
      <c r="G25" s="42" t="s">
        <v>307</v>
      </c>
      <c r="H25" s="45">
        <v>600</v>
      </c>
      <c r="I25" s="43"/>
      <c r="J25" s="44">
        <f>IF(ISERROR(I25/H25),"",I25/H25)</f>
        <v>0</v>
      </c>
      <c r="K25" s="45">
        <v>600</v>
      </c>
      <c r="L25" s="43"/>
      <c r="M25" s="44">
        <f>IF(ISERROR(L25/K25),"",L25/K25)</f>
        <v>0</v>
      </c>
      <c r="N25" s="45">
        <v>600</v>
      </c>
      <c r="O25" s="43"/>
      <c r="P25" s="44">
        <f>IF(ISERROR(O25/N25),"",O25/N25)</f>
        <v>0</v>
      </c>
      <c r="Q25" s="45">
        <v>600</v>
      </c>
      <c r="R25" s="43"/>
      <c r="S25" s="44">
        <f>IF(ISERROR(R25/Q25),"",R25/Q25)</f>
        <v>0</v>
      </c>
      <c r="T25" s="46" t="s">
        <v>309</v>
      </c>
      <c r="BB25" s="39">
        <f t="shared" si="20"/>
        <v>2</v>
      </c>
      <c r="BC25" s="39">
        <f t="shared" si="21"/>
        <v>2</v>
      </c>
      <c r="BD25" s="39">
        <f t="shared" si="22"/>
        <v>2</v>
      </c>
      <c r="BE25" s="39">
        <f t="shared" si="23"/>
        <v>2</v>
      </c>
      <c r="BF25" s="39">
        <f t="shared" si="24"/>
        <v>2</v>
      </c>
    </row>
    <row r="26" spans="2:58" ht="55.5" customHeight="1" x14ac:dyDescent="0.2">
      <c r="B26" s="40" t="s">
        <v>49</v>
      </c>
      <c r="C26" s="48" t="s">
        <v>306</v>
      </c>
      <c r="D26" s="41">
        <v>2000</v>
      </c>
      <c r="E26" s="42" t="s">
        <v>304</v>
      </c>
      <c r="F26" s="42" t="s">
        <v>308</v>
      </c>
      <c r="G26" s="42" t="s">
        <v>307</v>
      </c>
      <c r="H26" s="45">
        <v>500</v>
      </c>
      <c r="I26" s="43"/>
      <c r="J26" s="44">
        <f>IF(ISERROR(I26/H26),"",I26/H26)</f>
        <v>0</v>
      </c>
      <c r="K26" s="45">
        <v>500</v>
      </c>
      <c r="L26" s="43"/>
      <c r="M26" s="44">
        <f>IF(ISERROR(L26/K26),"",L26/K26)</f>
        <v>0</v>
      </c>
      <c r="N26" s="45">
        <v>500</v>
      </c>
      <c r="O26" s="43"/>
      <c r="P26" s="44">
        <f>IF(ISERROR(O26/N26),"",O26/N26)</f>
        <v>0</v>
      </c>
      <c r="Q26" s="45">
        <v>500</v>
      </c>
      <c r="R26" s="43"/>
      <c r="S26" s="44">
        <f>IF(ISERROR(R26/Q26),"",R26/Q26)</f>
        <v>0</v>
      </c>
      <c r="T26" s="46" t="s">
        <v>310</v>
      </c>
      <c r="BB26" s="39">
        <f t="shared" ref="BB26" si="25">IF(C26&gt;1,2,0)</f>
        <v>2</v>
      </c>
      <c r="BC26" s="39">
        <f t="shared" ref="BC26" si="26">IF(D26&gt;0.01,2,0)</f>
        <v>2</v>
      </c>
      <c r="BD26" s="39">
        <f t="shared" ref="BD26" si="27">IF(E26&gt;0.01,2,0)</f>
        <v>2</v>
      </c>
      <c r="BE26" s="39">
        <f t="shared" ref="BE26" si="28">IF(F26&gt;0.01,2,0)</f>
        <v>2</v>
      </c>
      <c r="BF26" s="39">
        <f t="shared" ref="BF26" si="29">IF(G26&gt;0.01,2,0)</f>
        <v>2</v>
      </c>
    </row>
    <row r="27" spans="2:58" ht="71.25" customHeight="1" x14ac:dyDescent="0.2">
      <c r="B27" s="40" t="s">
        <v>50</v>
      </c>
      <c r="C27" s="48" t="s">
        <v>314</v>
      </c>
      <c r="D27" s="41">
        <v>239</v>
      </c>
      <c r="E27" s="42" t="s">
        <v>313</v>
      </c>
      <c r="F27" s="42" t="s">
        <v>315</v>
      </c>
      <c r="G27" s="42" t="s">
        <v>316</v>
      </c>
      <c r="H27" s="45">
        <v>60</v>
      </c>
      <c r="I27" s="43"/>
      <c r="J27" s="44">
        <f>IF(ISERROR(I27/H27),"",I27/H27)</f>
        <v>0</v>
      </c>
      <c r="K27" s="45">
        <v>60</v>
      </c>
      <c r="L27" s="43"/>
      <c r="M27" s="44">
        <f>IF(ISERROR(L27/K27),"",L27/K27)</f>
        <v>0</v>
      </c>
      <c r="N27" s="45">
        <v>60</v>
      </c>
      <c r="O27" s="43"/>
      <c r="P27" s="44">
        <f>IF(ISERROR(O27/N27),"",O27/N27)</f>
        <v>0</v>
      </c>
      <c r="Q27" s="45">
        <v>59</v>
      </c>
      <c r="R27" s="43"/>
      <c r="S27" s="44">
        <f>IF(ISERROR(R27/Q27),"",R27/Q27)</f>
        <v>0</v>
      </c>
      <c r="T27" s="46" t="s">
        <v>317</v>
      </c>
      <c r="BB27" s="39">
        <f t="shared" si="20"/>
        <v>2</v>
      </c>
      <c r="BC27" s="39">
        <f t="shared" si="21"/>
        <v>2</v>
      </c>
      <c r="BD27" s="39">
        <f t="shared" si="22"/>
        <v>2</v>
      </c>
      <c r="BE27" s="39">
        <f t="shared" si="23"/>
        <v>2</v>
      </c>
      <c r="BF27" s="39">
        <f t="shared" si="24"/>
        <v>2</v>
      </c>
    </row>
    <row r="28" spans="2:58" ht="14.1" customHeight="1" x14ac:dyDescent="0.2">
      <c r="B28" s="37">
        <v>6</v>
      </c>
      <c r="C28" s="210" t="s">
        <v>287</v>
      </c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2"/>
      <c r="BB28"/>
      <c r="BC28"/>
      <c r="BD28"/>
      <c r="BE28"/>
      <c r="BF28"/>
    </row>
    <row r="29" spans="2:58" ht="12.75" customHeight="1" x14ac:dyDescent="0.2">
      <c r="B29" s="38">
        <v>6.1</v>
      </c>
      <c r="C29" s="202" t="s">
        <v>325</v>
      </c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BB29" s="39">
        <f t="shared" ref="BB29:BB31" si="30">IF(C29&gt;1,2,0)</f>
        <v>2</v>
      </c>
      <c r="BC29" s="39">
        <f t="shared" ref="BC29:BC31" si="31">IF(D29&gt;0.01,2,0)</f>
        <v>0</v>
      </c>
      <c r="BD29" s="39">
        <f t="shared" ref="BD29:BD31" si="32">IF(E29&gt;0.01,2,0)</f>
        <v>0</v>
      </c>
      <c r="BE29" s="39">
        <f t="shared" ref="BE29:BE31" si="33">IF(F29&gt;0.01,2,0)</f>
        <v>0</v>
      </c>
      <c r="BF29" s="39">
        <f t="shared" ref="BF29:BF31" si="34">IF(G29&gt;0.01,2,0)</f>
        <v>0</v>
      </c>
    </row>
    <row r="30" spans="2:58" ht="34.5" customHeight="1" x14ac:dyDescent="0.2">
      <c r="B30" s="40" t="s">
        <v>311</v>
      </c>
      <c r="C30" s="48" t="s">
        <v>318</v>
      </c>
      <c r="D30" s="41">
        <v>72</v>
      </c>
      <c r="E30" s="42" t="s">
        <v>319</v>
      </c>
      <c r="F30" s="42" t="s">
        <v>297</v>
      </c>
      <c r="G30" s="42" t="s">
        <v>292</v>
      </c>
      <c r="H30" s="45">
        <v>18</v>
      </c>
      <c r="I30" s="43"/>
      <c r="J30" s="44">
        <f>IF(ISERROR(I30/H30),"",I30/H30)</f>
        <v>0</v>
      </c>
      <c r="K30" s="45">
        <v>18</v>
      </c>
      <c r="L30" s="43"/>
      <c r="M30" s="44">
        <f>IF(ISERROR(L30/K30),"",L30/K30)</f>
        <v>0</v>
      </c>
      <c r="N30" s="45">
        <v>18</v>
      </c>
      <c r="O30" s="43"/>
      <c r="P30" s="44">
        <f>IF(ISERROR(O30/N30),"",O30/N30)</f>
        <v>0</v>
      </c>
      <c r="Q30" s="45">
        <v>18</v>
      </c>
      <c r="R30" s="43"/>
      <c r="S30" s="44">
        <f>IF(ISERROR(R30/Q30),"",R30/Q30)</f>
        <v>0</v>
      </c>
      <c r="T30" s="46" t="s">
        <v>324</v>
      </c>
      <c r="BB30" s="39">
        <f t="shared" si="30"/>
        <v>2</v>
      </c>
      <c r="BC30" s="39">
        <f t="shared" si="31"/>
        <v>2</v>
      </c>
      <c r="BD30" s="39">
        <f t="shared" si="32"/>
        <v>2</v>
      </c>
      <c r="BE30" s="39">
        <f t="shared" si="33"/>
        <v>2</v>
      </c>
      <c r="BF30" s="39">
        <f t="shared" si="34"/>
        <v>2</v>
      </c>
    </row>
    <row r="31" spans="2:58" ht="39.75" customHeight="1" x14ac:dyDescent="0.2">
      <c r="B31" s="40" t="s">
        <v>312</v>
      </c>
      <c r="C31" s="48" t="s">
        <v>320</v>
      </c>
      <c r="D31" s="41">
        <v>4</v>
      </c>
      <c r="E31" s="42" t="s">
        <v>321</v>
      </c>
      <c r="F31" s="42" t="s">
        <v>322</v>
      </c>
      <c r="G31" s="42" t="s">
        <v>323</v>
      </c>
      <c r="H31" s="45">
        <v>1</v>
      </c>
      <c r="I31" s="43"/>
      <c r="J31" s="44">
        <f>IF(ISERROR(I31/H31),"",I31/H31)</f>
        <v>0</v>
      </c>
      <c r="K31" s="45">
        <v>1</v>
      </c>
      <c r="L31" s="43"/>
      <c r="M31" s="44">
        <f>IF(ISERROR(L31/K31),"",L31/K31)</f>
        <v>0</v>
      </c>
      <c r="N31" s="45">
        <v>1</v>
      </c>
      <c r="O31" s="43"/>
      <c r="P31" s="44">
        <f>IF(ISERROR(O31/N31),"",O31/N31)</f>
        <v>0</v>
      </c>
      <c r="Q31" s="45">
        <v>1</v>
      </c>
      <c r="R31" s="43"/>
      <c r="S31" s="44">
        <f>IF(ISERROR(R31/Q31),"",R31/Q31)</f>
        <v>0</v>
      </c>
      <c r="T31" s="46" t="s">
        <v>324</v>
      </c>
      <c r="BB31" s="39">
        <f t="shared" si="30"/>
        <v>2</v>
      </c>
      <c r="BC31" s="39">
        <f t="shared" si="31"/>
        <v>2</v>
      </c>
      <c r="BD31" s="39">
        <f t="shared" si="32"/>
        <v>2</v>
      </c>
      <c r="BE31" s="39">
        <f t="shared" si="33"/>
        <v>2</v>
      </c>
      <c r="BF31" s="39">
        <f t="shared" si="34"/>
        <v>2</v>
      </c>
    </row>
    <row r="32" spans="2:58" ht="37.5" customHeight="1" x14ac:dyDescent="0.2">
      <c r="B32" s="187">
        <v>7</v>
      </c>
      <c r="C32" s="213" t="s">
        <v>349</v>
      </c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BB32"/>
      <c r="BC32"/>
      <c r="BD32"/>
      <c r="BE32"/>
      <c r="BF32"/>
    </row>
    <row r="33" spans="2:20" ht="14.25" customHeight="1" x14ac:dyDescent="0.2">
      <c r="B33" s="188">
        <v>7.1</v>
      </c>
      <c r="C33" s="209" t="s">
        <v>350</v>
      </c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</row>
    <row r="34" spans="2:20" ht="51" x14ac:dyDescent="0.2">
      <c r="B34" s="189" t="s">
        <v>345</v>
      </c>
      <c r="C34" s="190" t="s">
        <v>351</v>
      </c>
      <c r="D34" s="181">
        <v>2</v>
      </c>
      <c r="E34" s="182" t="s">
        <v>352</v>
      </c>
      <c r="F34" s="182" t="s">
        <v>353</v>
      </c>
      <c r="G34" s="182" t="s">
        <v>339</v>
      </c>
      <c r="H34" s="45"/>
      <c r="I34" s="43" t="str">
        <f t="shared" ref="I34:I35" si="35">IF(ISERROR(H34/G34),"",H34/G34)</f>
        <v/>
      </c>
      <c r="J34" s="44"/>
      <c r="K34" s="45">
        <v>1</v>
      </c>
      <c r="L34" s="43"/>
      <c r="M34" s="44">
        <f t="shared" ref="M34:M38" si="36">IF(ISERROR(L34/K34),"",L34/K34)</f>
        <v>0</v>
      </c>
      <c r="N34" s="45"/>
      <c r="O34" s="43"/>
      <c r="P34" s="44" t="str">
        <f t="shared" ref="P34:P35" si="37">IF(ISERROR(O34/N34),"",O34/N34)</f>
        <v/>
      </c>
      <c r="Q34" s="45">
        <v>1</v>
      </c>
      <c r="R34" s="43"/>
      <c r="S34" s="44">
        <f t="shared" ref="S34:S35" si="38">IF(ISERROR(R34/Q34),"",R34/Q34)</f>
        <v>0</v>
      </c>
      <c r="T34" s="186"/>
    </row>
    <row r="35" spans="2:20" ht="42" customHeight="1" x14ac:dyDescent="0.2">
      <c r="B35" s="189" t="s">
        <v>364</v>
      </c>
      <c r="C35" s="180" t="s">
        <v>365</v>
      </c>
      <c r="D35" s="181">
        <v>2</v>
      </c>
      <c r="E35" s="182" t="s">
        <v>354</v>
      </c>
      <c r="F35" s="182" t="s">
        <v>353</v>
      </c>
      <c r="G35" s="182" t="s">
        <v>339</v>
      </c>
      <c r="H35" s="45"/>
      <c r="I35" s="43" t="str">
        <f t="shared" si="35"/>
        <v/>
      </c>
      <c r="J35" s="44" t="str">
        <f>IF(ISERROR(I35/H35),"",I35/H35)</f>
        <v/>
      </c>
      <c r="K35" s="45">
        <v>1</v>
      </c>
      <c r="L35" s="43"/>
      <c r="M35" s="44">
        <f t="shared" si="36"/>
        <v>0</v>
      </c>
      <c r="N35" s="45"/>
      <c r="O35" s="43"/>
      <c r="P35" s="44" t="str">
        <f t="shared" si="37"/>
        <v/>
      </c>
      <c r="Q35" s="45">
        <v>1</v>
      </c>
      <c r="R35" s="43"/>
      <c r="S35" s="44">
        <f t="shared" si="38"/>
        <v>0</v>
      </c>
      <c r="T35" s="186" t="s">
        <v>355</v>
      </c>
    </row>
    <row r="36" spans="2:20" x14ac:dyDescent="0.2">
      <c r="B36" s="188">
        <v>7.2</v>
      </c>
      <c r="C36" s="209" t="s">
        <v>356</v>
      </c>
      <c r="D36" s="209"/>
      <c r="E36" s="209"/>
      <c r="F36" s="209"/>
      <c r="G36" s="209"/>
      <c r="H36" s="209"/>
      <c r="I36" s="209"/>
      <c r="J36" s="209" t="str">
        <f>IF(ISERROR(I36/H36),"",I36/H36)</f>
        <v/>
      </c>
      <c r="K36" s="209"/>
      <c r="L36" s="209"/>
      <c r="M36" s="209" t="str">
        <f>IF(ISERROR(L36/K36),"",L36/K36)</f>
        <v/>
      </c>
      <c r="N36" s="209"/>
      <c r="O36" s="209"/>
      <c r="P36" s="209" t="str">
        <f>IF(ISERROR(O36/N36),"",O36/N36)</f>
        <v/>
      </c>
      <c r="Q36" s="209"/>
      <c r="R36" s="209"/>
      <c r="S36" s="209" t="str">
        <f>IF(ISERROR(R36/Q36),"",R36/Q36)</f>
        <v/>
      </c>
      <c r="T36" s="209"/>
    </row>
    <row r="37" spans="2:20" ht="14.25" customHeight="1" x14ac:dyDescent="0.2">
      <c r="B37" s="189" t="s">
        <v>346</v>
      </c>
      <c r="C37" s="180" t="s">
        <v>357</v>
      </c>
      <c r="D37" s="181">
        <v>4</v>
      </c>
      <c r="E37" s="182" t="s">
        <v>358</v>
      </c>
      <c r="F37" s="182" t="s">
        <v>359</v>
      </c>
      <c r="G37" s="182" t="s">
        <v>339</v>
      </c>
      <c r="H37" s="183">
        <v>1</v>
      </c>
      <c r="I37" s="184"/>
      <c r="J37" s="185">
        <f t="shared" ref="J37:J42" si="39">IF(ISERROR(I37/H37),"",I37/H37)</f>
        <v>0</v>
      </c>
      <c r="K37" s="183">
        <v>1</v>
      </c>
      <c r="L37" s="184"/>
      <c r="M37" s="185">
        <f t="shared" si="36"/>
        <v>0</v>
      </c>
      <c r="N37" s="183">
        <v>1</v>
      </c>
      <c r="O37" s="184"/>
      <c r="P37" s="185">
        <f t="shared" ref="P37:P38" si="40">IF(ISERROR(O37/N37),"",O37/N37)</f>
        <v>0</v>
      </c>
      <c r="Q37" s="183">
        <v>1</v>
      </c>
      <c r="R37" s="184"/>
      <c r="S37" s="185">
        <f t="shared" ref="S37:S38" si="41">IF(ISERROR(R37/Q37),"",R37/Q37)</f>
        <v>0</v>
      </c>
      <c r="T37" s="186" t="s">
        <v>360</v>
      </c>
    </row>
    <row r="38" spans="2:20" ht="51" x14ac:dyDescent="0.2">
      <c r="B38" s="189" t="s">
        <v>366</v>
      </c>
      <c r="C38" s="180" t="s">
        <v>361</v>
      </c>
      <c r="D38" s="181">
        <v>48</v>
      </c>
      <c r="E38" s="182" t="s">
        <v>362</v>
      </c>
      <c r="F38" s="182" t="s">
        <v>359</v>
      </c>
      <c r="G38" s="182" t="s">
        <v>339</v>
      </c>
      <c r="H38" s="183">
        <v>12</v>
      </c>
      <c r="I38" s="184"/>
      <c r="J38" s="185">
        <f t="shared" si="39"/>
        <v>0</v>
      </c>
      <c r="K38" s="183">
        <v>12</v>
      </c>
      <c r="L38" s="184"/>
      <c r="M38" s="185">
        <f t="shared" si="36"/>
        <v>0</v>
      </c>
      <c r="N38" s="183">
        <v>12</v>
      </c>
      <c r="O38" s="184"/>
      <c r="P38" s="185">
        <f t="shared" si="40"/>
        <v>0</v>
      </c>
      <c r="Q38" s="183">
        <v>12</v>
      </c>
      <c r="R38" s="184"/>
      <c r="S38" s="185">
        <f t="shared" si="41"/>
        <v>0</v>
      </c>
      <c r="T38" s="186" t="s">
        <v>363</v>
      </c>
    </row>
    <row r="39" spans="2:20" x14ac:dyDescent="0.2">
      <c r="B39" s="188">
        <v>7.3</v>
      </c>
      <c r="C39" s="209" t="s">
        <v>335</v>
      </c>
      <c r="D39" s="209"/>
      <c r="E39" s="209"/>
      <c r="F39" s="209"/>
      <c r="G39" s="209"/>
      <c r="H39" s="209"/>
      <c r="I39" s="209"/>
      <c r="J39" s="209" t="str">
        <f>IF(ISERROR(I39/H39),"",I39/H39)</f>
        <v/>
      </c>
      <c r="K39" s="209"/>
      <c r="L39" s="209"/>
      <c r="M39" s="209" t="str">
        <f>IF(ISERROR(L39/K39),"",L39/K39)</f>
        <v/>
      </c>
      <c r="N39" s="209"/>
      <c r="O39" s="209"/>
      <c r="P39" s="209" t="str">
        <f>IF(ISERROR(O39/N39),"",O39/N39)</f>
        <v/>
      </c>
      <c r="Q39" s="209"/>
      <c r="R39" s="209"/>
      <c r="S39" s="209" t="str">
        <f>IF(ISERROR(R39/Q39),"",R39/Q39)</f>
        <v/>
      </c>
      <c r="T39" s="209"/>
    </row>
    <row r="40" spans="2:20" ht="51" x14ac:dyDescent="0.2">
      <c r="B40" s="189" t="s">
        <v>347</v>
      </c>
      <c r="C40" s="180" t="s">
        <v>336</v>
      </c>
      <c r="D40" s="181">
        <v>12</v>
      </c>
      <c r="E40" s="182" t="s">
        <v>337</v>
      </c>
      <c r="F40" s="182" t="s">
        <v>338</v>
      </c>
      <c r="G40" s="182" t="s">
        <v>339</v>
      </c>
      <c r="H40" s="183">
        <v>3</v>
      </c>
      <c r="I40" s="184"/>
      <c r="J40" s="185">
        <f t="shared" si="39"/>
        <v>0</v>
      </c>
      <c r="K40" s="183">
        <v>3</v>
      </c>
      <c r="L40" s="184"/>
      <c r="M40" s="185">
        <f t="shared" ref="M40" si="42">IF(ISERROR(L40/K40),"",L40/K40)</f>
        <v>0</v>
      </c>
      <c r="N40" s="183">
        <v>3</v>
      </c>
      <c r="O40" s="184"/>
      <c r="P40" s="185">
        <f t="shared" ref="P40" si="43">IF(ISERROR(O40/N40),"",O40/N40)</f>
        <v>0</v>
      </c>
      <c r="Q40" s="183">
        <v>3</v>
      </c>
      <c r="R40" s="184"/>
      <c r="S40" s="185">
        <f t="shared" ref="S40" si="44">IF(ISERROR(R40/Q40),"",R40/Q40)</f>
        <v>0</v>
      </c>
      <c r="T40" s="186" t="s">
        <v>340</v>
      </c>
    </row>
    <row r="41" spans="2:20" x14ac:dyDescent="0.2">
      <c r="B41" s="188">
        <v>7.4</v>
      </c>
      <c r="C41" s="209" t="s">
        <v>341</v>
      </c>
      <c r="D41" s="209"/>
      <c r="E41" s="209"/>
      <c r="F41" s="209"/>
      <c r="G41" s="209"/>
      <c r="H41" s="209"/>
      <c r="I41" s="209"/>
      <c r="J41" s="209" t="str">
        <f>IF(ISERROR(I41/H41),"",I41/H41)</f>
        <v/>
      </c>
      <c r="K41" s="209"/>
      <c r="L41" s="209"/>
      <c r="M41" s="209" t="str">
        <f>IF(ISERROR(L41/K41),"",L41/K41)</f>
        <v/>
      </c>
      <c r="N41" s="209"/>
      <c r="O41" s="209"/>
      <c r="P41" s="209" t="str">
        <f>IF(ISERROR(O41/N41),"",O41/N41)</f>
        <v/>
      </c>
      <c r="Q41" s="209"/>
      <c r="R41" s="209"/>
      <c r="S41" s="209" t="str">
        <f>IF(ISERROR(R41/Q41),"",R41/Q41)</f>
        <v/>
      </c>
      <c r="T41" s="209"/>
    </row>
    <row r="42" spans="2:20" ht="51" x14ac:dyDescent="0.2">
      <c r="B42" s="189" t="s">
        <v>348</v>
      </c>
      <c r="C42" s="180" t="s">
        <v>367</v>
      </c>
      <c r="D42" s="181">
        <v>4</v>
      </c>
      <c r="E42" s="182" t="s">
        <v>342</v>
      </c>
      <c r="F42" s="182" t="s">
        <v>343</v>
      </c>
      <c r="G42" s="182" t="s">
        <v>339</v>
      </c>
      <c r="H42" s="183">
        <v>1</v>
      </c>
      <c r="I42" s="184"/>
      <c r="J42" s="185">
        <f t="shared" si="39"/>
        <v>0</v>
      </c>
      <c r="K42" s="183">
        <v>1</v>
      </c>
      <c r="L42" s="184"/>
      <c r="M42" s="185">
        <f t="shared" ref="M42" si="45">IF(ISERROR(L42/K42),"",L42/K42)</f>
        <v>0</v>
      </c>
      <c r="N42" s="183">
        <v>1</v>
      </c>
      <c r="O42" s="184"/>
      <c r="P42" s="185">
        <f t="shared" ref="P42" si="46">IF(ISERROR(O42/N42),"",O42/N42)</f>
        <v>0</v>
      </c>
      <c r="Q42" s="183">
        <v>1</v>
      </c>
      <c r="R42" s="184"/>
      <c r="S42" s="185">
        <f t="shared" ref="S42" si="47">IF(ISERROR(R42/Q42),"",R42/Q42)</f>
        <v>0</v>
      </c>
      <c r="T42" s="186" t="s">
        <v>344</v>
      </c>
    </row>
    <row r="43" spans="2:20" x14ac:dyDescent="0.2">
      <c r="B43" s="188">
        <v>7.5</v>
      </c>
      <c r="C43" s="209" t="s">
        <v>368</v>
      </c>
      <c r="D43" s="209"/>
      <c r="E43" s="209"/>
      <c r="F43" s="209"/>
      <c r="G43" s="209"/>
      <c r="H43" s="209"/>
      <c r="I43" s="209"/>
      <c r="J43" s="209" t="str">
        <f t="shared" ref="J43:J44" si="48">IF(ISERROR(I43/H43),"",I43/H43)</f>
        <v/>
      </c>
      <c r="K43" s="209"/>
      <c r="L43" s="209"/>
      <c r="M43" s="209" t="str">
        <f t="shared" ref="M43:M44" si="49">IF(ISERROR(L43/K43),"",L43/K43)</f>
        <v/>
      </c>
      <c r="N43" s="209"/>
      <c r="O43" s="209"/>
      <c r="P43" s="209" t="str">
        <f t="shared" ref="P43:P44" si="50">IF(ISERROR(O43/N43),"",O43/N43)</f>
        <v/>
      </c>
      <c r="Q43" s="209"/>
      <c r="R43" s="209"/>
      <c r="S43" s="209" t="str">
        <f t="shared" ref="S43:S44" si="51">IF(ISERROR(R43/Q43),"",R43/Q43)</f>
        <v/>
      </c>
      <c r="T43" s="209"/>
    </row>
    <row r="44" spans="2:20" ht="25.5" x14ac:dyDescent="0.2">
      <c r="B44" s="189" t="s">
        <v>374</v>
      </c>
      <c r="C44" s="180" t="s">
        <v>369</v>
      </c>
      <c r="D44" s="181">
        <v>1</v>
      </c>
      <c r="E44" s="182" t="s">
        <v>370</v>
      </c>
      <c r="F44" s="182" t="s">
        <v>370</v>
      </c>
      <c r="G44" s="182" t="s">
        <v>373</v>
      </c>
      <c r="H44" s="183">
        <v>1</v>
      </c>
      <c r="I44" s="184"/>
      <c r="J44" s="185">
        <f t="shared" si="48"/>
        <v>0</v>
      </c>
      <c r="K44" s="183"/>
      <c r="L44" s="184"/>
      <c r="M44" s="185" t="str">
        <f t="shared" si="49"/>
        <v/>
      </c>
      <c r="N44" s="183"/>
      <c r="O44" s="184"/>
      <c r="P44" s="185" t="str">
        <f t="shared" si="50"/>
        <v/>
      </c>
      <c r="Q44" s="183"/>
      <c r="R44" s="184"/>
      <c r="S44" s="185" t="str">
        <f t="shared" si="51"/>
        <v/>
      </c>
      <c r="T44" s="186"/>
    </row>
  </sheetData>
  <mergeCells count="32">
    <mergeCell ref="C41:T41"/>
    <mergeCell ref="C43:T43"/>
    <mergeCell ref="C23:T23"/>
    <mergeCell ref="C28:T28"/>
    <mergeCell ref="C12:T12"/>
    <mergeCell ref="C29:T29"/>
    <mergeCell ref="C19:T19"/>
    <mergeCell ref="C24:T24"/>
    <mergeCell ref="C16:T16"/>
    <mergeCell ref="C18:T18"/>
    <mergeCell ref="C13:T13"/>
    <mergeCell ref="C15:T15"/>
    <mergeCell ref="C39:T39"/>
    <mergeCell ref="C32:T32"/>
    <mergeCell ref="C33:T33"/>
    <mergeCell ref="C36:T36"/>
    <mergeCell ref="C6:T6"/>
    <mergeCell ref="C7:T7"/>
    <mergeCell ref="B1:T1"/>
    <mergeCell ref="B2:T2"/>
    <mergeCell ref="B3:T3"/>
    <mergeCell ref="B4:B5"/>
    <mergeCell ref="C4:C5"/>
    <mergeCell ref="D4:D5"/>
    <mergeCell ref="E4:E5"/>
    <mergeCell ref="F4:F5"/>
    <mergeCell ref="G4:G5"/>
    <mergeCell ref="H4:J4"/>
    <mergeCell ref="K4:M4"/>
    <mergeCell ref="N4:P4"/>
    <mergeCell ref="Q4:S4"/>
    <mergeCell ref="T4:T5"/>
  </mergeCells>
  <printOptions horizontalCentered="1"/>
  <pageMargins left="0.196527777777778" right="0.196527777777778" top="0.68888888888888899" bottom="0.49166666666666697" header="0.51180555555555496" footer="0.51180555555555496"/>
  <pageSetup firstPageNumber="0" pageOrder="overThenDown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35"/>
  <sheetViews>
    <sheetView showGridLines="0" zoomScale="85" zoomScaleNormal="85" workbookViewId="0">
      <selection activeCell="D33" sqref="A1:D33"/>
    </sheetView>
  </sheetViews>
  <sheetFormatPr baseColWidth="10" defaultColWidth="9" defaultRowHeight="15" x14ac:dyDescent="0.25"/>
  <cols>
    <col min="1" max="1" width="38.875" style="50"/>
    <col min="2" max="2" width="11.125" style="50"/>
    <col min="3" max="3" width="12.5" style="50"/>
    <col min="4" max="4" width="14.625" style="50"/>
    <col min="5" max="1025" width="11" style="50"/>
  </cols>
  <sheetData>
    <row r="1" spans="1:4" ht="18" x14ac:dyDescent="0.25">
      <c r="A1" s="214" t="s">
        <v>8</v>
      </c>
      <c r="B1" s="214"/>
      <c r="C1" s="214"/>
      <c r="D1" s="214"/>
    </row>
    <row r="2" spans="1:4" ht="18" x14ac:dyDescent="0.25">
      <c r="A2" s="214" t="s">
        <v>9</v>
      </c>
      <c r="B2" s="214"/>
      <c r="C2" s="214"/>
      <c r="D2" s="214"/>
    </row>
    <row r="3" spans="1:4" ht="18" x14ac:dyDescent="0.25">
      <c r="A3" s="214" t="s">
        <v>10</v>
      </c>
      <c r="B3" s="214"/>
      <c r="C3" s="214"/>
      <c r="D3" s="214"/>
    </row>
    <row r="4" spans="1:4" x14ac:dyDescent="0.25">
      <c r="A4" s="51" t="s">
        <v>51</v>
      </c>
      <c r="B4"/>
      <c r="C4"/>
      <c r="D4"/>
    </row>
    <row r="5" spans="1:4" ht="37.5" customHeight="1" x14ac:dyDescent="0.25">
      <c r="A5" s="215" t="s">
        <v>326</v>
      </c>
      <c r="B5" s="215"/>
      <c r="C5" s="215"/>
      <c r="D5" s="215"/>
    </row>
    <row r="6" spans="1:4" ht="21" customHeight="1" x14ac:dyDescent="0.25">
      <c r="A6" s="216" t="s">
        <v>52</v>
      </c>
      <c r="B6" s="216"/>
      <c r="C6" s="216"/>
      <c r="D6" s="216"/>
    </row>
    <row r="7" spans="1:4" ht="31.5" x14ac:dyDescent="0.25">
      <c r="A7" s="52" t="s">
        <v>53</v>
      </c>
      <c r="B7" s="53" t="s">
        <v>54</v>
      </c>
      <c r="C7" s="53" t="s">
        <v>55</v>
      </c>
      <c r="D7" s="53" t="s">
        <v>56</v>
      </c>
    </row>
    <row r="8" spans="1:4" x14ac:dyDescent="0.25">
      <c r="A8" s="54" t="s">
        <v>57</v>
      </c>
      <c r="B8" s="54"/>
      <c r="C8" s="54"/>
      <c r="D8" s="54"/>
    </row>
    <row r="9" spans="1:4" x14ac:dyDescent="0.25">
      <c r="A9" s="55" t="s">
        <v>58</v>
      </c>
      <c r="B9" s="55"/>
      <c r="C9" s="55"/>
      <c r="D9" s="55"/>
    </row>
    <row r="10" spans="1:4" x14ac:dyDescent="0.25">
      <c r="A10" s="56" t="s">
        <v>59</v>
      </c>
      <c r="B10" s="57">
        <v>1</v>
      </c>
      <c r="C10" s="57">
        <v>1</v>
      </c>
      <c r="D10" s="58">
        <v>2</v>
      </c>
    </row>
    <row r="11" spans="1:4" x14ac:dyDescent="0.25">
      <c r="A11" s="55" t="s">
        <v>60</v>
      </c>
      <c r="B11" s="55"/>
      <c r="C11" s="55"/>
      <c r="D11" s="55"/>
    </row>
    <row r="12" spans="1:4" x14ac:dyDescent="0.25">
      <c r="A12" s="59" t="s">
        <v>61</v>
      </c>
      <c r="B12" s="59"/>
      <c r="C12" s="59"/>
      <c r="D12" s="59"/>
    </row>
    <row r="13" spans="1:4" x14ac:dyDescent="0.25">
      <c r="A13" s="56" t="s">
        <v>62</v>
      </c>
      <c r="B13" s="57">
        <v>1</v>
      </c>
      <c r="C13" s="57">
        <v>1</v>
      </c>
      <c r="D13" s="58">
        <v>3</v>
      </c>
    </row>
    <row r="14" spans="1:4" x14ac:dyDescent="0.25">
      <c r="A14" s="56" t="s">
        <v>63</v>
      </c>
      <c r="B14" s="57">
        <v>1</v>
      </c>
      <c r="C14" s="57">
        <v>1</v>
      </c>
      <c r="D14" s="58">
        <v>2</v>
      </c>
    </row>
    <row r="15" spans="1:4" x14ac:dyDescent="0.25">
      <c r="A15" s="56" t="s">
        <v>64</v>
      </c>
      <c r="B15" s="57">
        <v>1</v>
      </c>
      <c r="C15" s="57">
        <v>1</v>
      </c>
      <c r="D15" s="58">
        <v>2</v>
      </c>
    </row>
    <row r="16" spans="1:4" x14ac:dyDescent="0.25">
      <c r="A16" s="56" t="s">
        <v>65</v>
      </c>
      <c r="B16" s="217">
        <v>1</v>
      </c>
      <c r="C16" s="217">
        <v>1</v>
      </c>
      <c r="D16" s="219">
        <v>2</v>
      </c>
    </row>
    <row r="17" spans="1:4" x14ac:dyDescent="0.25">
      <c r="A17" s="56" t="s">
        <v>66</v>
      </c>
      <c r="B17" s="218"/>
      <c r="C17" s="218"/>
      <c r="D17" s="220"/>
    </row>
    <row r="18" spans="1:4" x14ac:dyDescent="0.25">
      <c r="A18" s="60" t="s">
        <v>67</v>
      </c>
      <c r="B18" s="61">
        <f>SUM(B2:B17)</f>
        <v>5</v>
      </c>
      <c r="C18" s="61">
        <f>SUM(C2:C17)</f>
        <v>5</v>
      </c>
      <c r="D18" s="62">
        <f>SUM(D2:D17)</f>
        <v>11</v>
      </c>
    </row>
    <row r="19" spans="1:4" x14ac:dyDescent="0.25">
      <c r="A19" s="59" t="s">
        <v>69</v>
      </c>
      <c r="B19" s="59"/>
      <c r="C19" s="59"/>
      <c r="D19" s="59"/>
    </row>
    <row r="20" spans="1:4" x14ac:dyDescent="0.25">
      <c r="A20" s="56" t="s">
        <v>71</v>
      </c>
      <c r="B20" s="57">
        <v>1</v>
      </c>
      <c r="C20" s="57">
        <v>1</v>
      </c>
      <c r="D20" s="58">
        <v>24</v>
      </c>
    </row>
    <row r="21" spans="1:4" x14ac:dyDescent="0.25">
      <c r="A21" s="60" t="s">
        <v>67</v>
      </c>
      <c r="B21" s="61">
        <f>SUM(B20:B20)</f>
        <v>1</v>
      </c>
      <c r="C21" s="61">
        <f>SUM(C20:C20)</f>
        <v>1</v>
      </c>
      <c r="D21" s="61">
        <f>SUM(D20:D20)</f>
        <v>24</v>
      </c>
    </row>
    <row r="22" spans="1:4" x14ac:dyDescent="0.25">
      <c r="A22" s="59" t="s">
        <v>72</v>
      </c>
      <c r="B22" s="59"/>
      <c r="C22" s="59"/>
      <c r="D22" s="59"/>
    </row>
    <row r="23" spans="1:4" x14ac:dyDescent="0.25">
      <c r="A23" s="56" t="s">
        <v>73</v>
      </c>
      <c r="B23" s="57">
        <v>1</v>
      </c>
      <c r="C23" s="57">
        <v>1</v>
      </c>
      <c r="D23" s="58">
        <v>24</v>
      </c>
    </row>
    <row r="24" spans="1:4" x14ac:dyDescent="0.25">
      <c r="A24" s="60" t="s">
        <v>67</v>
      </c>
      <c r="B24" s="61">
        <f>SUM(B23:B23)</f>
        <v>1</v>
      </c>
      <c r="C24" s="61">
        <f>SUM(C23:C23)</f>
        <v>1</v>
      </c>
      <c r="D24" s="61">
        <f>SUM(D23:D23)</f>
        <v>24</v>
      </c>
    </row>
    <row r="25" spans="1:4" ht="31.5" x14ac:dyDescent="0.25">
      <c r="A25" s="63" t="s">
        <v>74</v>
      </c>
      <c r="B25" s="64" t="s">
        <v>54</v>
      </c>
      <c r="C25" s="64" t="s">
        <v>55</v>
      </c>
      <c r="D25" s="53" t="s">
        <v>56</v>
      </c>
    </row>
    <row r="26" spans="1:4" x14ac:dyDescent="0.25">
      <c r="A26" s="56" t="s">
        <v>75</v>
      </c>
      <c r="B26" s="57">
        <v>1</v>
      </c>
      <c r="C26" s="57">
        <v>1</v>
      </c>
      <c r="D26" s="58">
        <v>4</v>
      </c>
    </row>
    <row r="27" spans="1:4" x14ac:dyDescent="0.25">
      <c r="A27" s="56" t="s">
        <v>76</v>
      </c>
      <c r="B27" s="57">
        <v>1</v>
      </c>
      <c r="C27" s="57">
        <v>1</v>
      </c>
      <c r="D27" s="58">
        <v>1</v>
      </c>
    </row>
    <row r="28" spans="1:4" x14ac:dyDescent="0.25">
      <c r="A28" s="56" t="s">
        <v>77</v>
      </c>
      <c r="B28" s="57">
        <v>1</v>
      </c>
      <c r="C28" s="57">
        <v>1</v>
      </c>
      <c r="D28" s="58">
        <v>6</v>
      </c>
    </row>
    <row r="29" spans="1:4" x14ac:dyDescent="0.25">
      <c r="A29" s="60" t="s">
        <v>67</v>
      </c>
      <c r="B29" s="61">
        <f>SUM(B26:B28)</f>
        <v>3</v>
      </c>
      <c r="C29" s="61">
        <f>SUM(C26:C28)</f>
        <v>3</v>
      </c>
      <c r="D29" s="61">
        <f>SUM(D26:D28)</f>
        <v>11</v>
      </c>
    </row>
    <row r="30" spans="1:4" ht="31.5" x14ac:dyDescent="0.25">
      <c r="A30" s="63" t="s">
        <v>78</v>
      </c>
      <c r="B30" s="64" t="s">
        <v>54</v>
      </c>
      <c r="C30" s="64" t="s">
        <v>55</v>
      </c>
      <c r="D30" s="53" t="s">
        <v>56</v>
      </c>
    </row>
    <row r="31" spans="1:4" x14ac:dyDescent="0.25">
      <c r="A31" s="56" t="s">
        <v>79</v>
      </c>
      <c r="B31" s="217">
        <v>1</v>
      </c>
      <c r="C31" s="217">
        <v>1</v>
      </c>
      <c r="D31" s="58">
        <v>2</v>
      </c>
    </row>
    <row r="32" spans="1:4" x14ac:dyDescent="0.25">
      <c r="A32" s="56" t="s">
        <v>80</v>
      </c>
      <c r="B32" s="218"/>
      <c r="C32" s="218"/>
      <c r="D32" s="58">
        <v>4</v>
      </c>
    </row>
    <row r="33" spans="1:4" x14ac:dyDescent="0.25">
      <c r="A33" s="60" t="s">
        <v>67</v>
      </c>
      <c r="B33" s="61">
        <f>SUM(B31:B32)</f>
        <v>1</v>
      </c>
      <c r="C33" s="61">
        <f>SUM(C31:C32)</f>
        <v>1</v>
      </c>
      <c r="D33" s="61">
        <f>SUM(D31:D32)</f>
        <v>6</v>
      </c>
    </row>
    <row r="34" spans="1:4" x14ac:dyDescent="0.25">
      <c r="A34" s="65"/>
    </row>
    <row r="35" spans="1:4" x14ac:dyDescent="0.25">
      <c r="A35" s="65"/>
    </row>
  </sheetData>
  <mergeCells count="10">
    <mergeCell ref="B31:B32"/>
    <mergeCell ref="C31:C32"/>
    <mergeCell ref="D16:D17"/>
    <mergeCell ref="B16:B17"/>
    <mergeCell ref="C16:C17"/>
    <mergeCell ref="A1:D1"/>
    <mergeCell ref="A2:D2"/>
    <mergeCell ref="A3:D3"/>
    <mergeCell ref="A5:D5"/>
    <mergeCell ref="A6:D6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19"/>
  <sheetViews>
    <sheetView showGridLines="0" zoomScale="85" zoomScaleNormal="85" workbookViewId="0">
      <selection activeCell="B18" sqref="A1:B18"/>
    </sheetView>
  </sheetViews>
  <sheetFormatPr baseColWidth="10" defaultColWidth="9" defaultRowHeight="15" x14ac:dyDescent="0.25"/>
  <cols>
    <col min="1" max="1" width="43.625" style="66"/>
    <col min="2" max="2" width="16.125" style="66"/>
    <col min="3" max="1025" width="11" style="66"/>
  </cols>
  <sheetData>
    <row r="1" spans="1:2" ht="18" x14ac:dyDescent="0.25">
      <c r="A1" s="214" t="s">
        <v>8</v>
      </c>
      <c r="B1" s="214"/>
    </row>
    <row r="2" spans="1:2" ht="18" x14ac:dyDescent="0.25">
      <c r="A2" s="214" t="s">
        <v>9</v>
      </c>
      <c r="B2" s="214"/>
    </row>
    <row r="3" spans="1:2" ht="18" x14ac:dyDescent="0.25">
      <c r="A3" s="214" t="s">
        <v>10</v>
      </c>
      <c r="B3" s="214"/>
    </row>
    <row r="4" spans="1:2" x14ac:dyDescent="0.25">
      <c r="A4" s="67" t="s">
        <v>51</v>
      </c>
      <c r="B4"/>
    </row>
    <row r="5" spans="1:2" ht="40.5" customHeight="1" x14ac:dyDescent="0.25">
      <c r="A5" s="221" t="s">
        <v>327</v>
      </c>
      <c r="B5" s="221"/>
    </row>
    <row r="6" spans="1:2" ht="15.75" x14ac:dyDescent="0.25">
      <c r="A6" s="68" t="s">
        <v>81</v>
      </c>
      <c r="B6" s="69"/>
    </row>
    <row r="7" spans="1:2" x14ac:dyDescent="0.25">
      <c r="A7" s="70" t="s">
        <v>82</v>
      </c>
      <c r="B7" s="71" t="s">
        <v>83</v>
      </c>
    </row>
    <row r="8" spans="1:2" x14ac:dyDescent="0.25">
      <c r="A8" s="72" t="s">
        <v>61</v>
      </c>
      <c r="B8" s="72"/>
    </row>
    <row r="9" spans="1:2" x14ac:dyDescent="0.25">
      <c r="A9" s="73" t="s">
        <v>84</v>
      </c>
      <c r="B9" s="74">
        <v>8</v>
      </c>
    </row>
    <row r="10" spans="1:2" x14ac:dyDescent="0.25">
      <c r="A10" s="73" t="s">
        <v>85</v>
      </c>
      <c r="B10" s="74">
        <v>21</v>
      </c>
    </row>
    <row r="11" spans="1:2" x14ac:dyDescent="0.25">
      <c r="A11" s="73" t="s">
        <v>62</v>
      </c>
      <c r="B11" s="74">
        <v>11</v>
      </c>
    </row>
    <row r="12" spans="1:2" x14ac:dyDescent="0.25">
      <c r="A12" s="73" t="s">
        <v>86</v>
      </c>
      <c r="B12" s="74">
        <v>13</v>
      </c>
    </row>
    <row r="13" spans="1:2" x14ac:dyDescent="0.25">
      <c r="A13" s="75" t="s">
        <v>67</v>
      </c>
      <c r="B13" s="76">
        <f>SUM(B4:B12)</f>
        <v>53</v>
      </c>
    </row>
    <row r="14" spans="1:2" ht="15.75" x14ac:dyDescent="0.25">
      <c r="A14" s="78" t="s">
        <v>89</v>
      </c>
      <c r="B14" s="79"/>
    </row>
    <row r="15" spans="1:2" x14ac:dyDescent="0.25">
      <c r="A15" s="80" t="s">
        <v>90</v>
      </c>
      <c r="B15" s="74">
        <v>7</v>
      </c>
    </row>
    <row r="16" spans="1:2" x14ac:dyDescent="0.25">
      <c r="A16" s="80" t="s">
        <v>91</v>
      </c>
      <c r="B16" s="74">
        <v>12</v>
      </c>
    </row>
    <row r="17" spans="1:2" x14ac:dyDescent="0.25">
      <c r="A17" s="75" t="s">
        <v>67</v>
      </c>
      <c r="B17" s="76">
        <f>SUM(B15:B16)</f>
        <v>19</v>
      </c>
    </row>
    <row r="18" spans="1:2" x14ac:dyDescent="0.25">
      <c r="A18" s="81"/>
    </row>
    <row r="19" spans="1:2" x14ac:dyDescent="0.25">
      <c r="A19" s="81"/>
    </row>
  </sheetData>
  <mergeCells count="4">
    <mergeCell ref="A1:B1"/>
    <mergeCell ref="A2:B2"/>
    <mergeCell ref="A3:B3"/>
    <mergeCell ref="A5:B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K12"/>
  <sheetViews>
    <sheetView showGridLines="0" zoomScale="115" zoomScaleNormal="115" workbookViewId="0">
      <selection activeCell="E11" sqref="A1:E11"/>
    </sheetView>
  </sheetViews>
  <sheetFormatPr baseColWidth="10" defaultColWidth="9" defaultRowHeight="15" x14ac:dyDescent="0.25"/>
  <cols>
    <col min="1" max="1" width="25.5" style="66"/>
    <col min="2" max="3" width="11" style="66"/>
    <col min="4" max="5" width="12" style="66"/>
    <col min="6" max="1025" width="11" style="66"/>
  </cols>
  <sheetData>
    <row r="1" spans="1:5" ht="18" x14ac:dyDescent="0.25">
      <c r="A1" s="214" t="s">
        <v>8</v>
      </c>
      <c r="B1" s="214"/>
      <c r="C1" s="214"/>
      <c r="D1" s="214"/>
      <c r="E1" s="214"/>
    </row>
    <row r="2" spans="1:5" ht="18" x14ac:dyDescent="0.25">
      <c r="A2" s="214" t="s">
        <v>9</v>
      </c>
      <c r="B2" s="214"/>
      <c r="C2" s="214"/>
      <c r="D2" s="214"/>
      <c r="E2" s="214"/>
    </row>
    <row r="3" spans="1:5" ht="18" x14ac:dyDescent="0.25">
      <c r="A3" s="214" t="s">
        <v>10</v>
      </c>
      <c r="B3" s="214"/>
      <c r="C3" s="214"/>
      <c r="D3" s="214"/>
      <c r="E3" s="214"/>
    </row>
    <row r="4" spans="1:5" x14ac:dyDescent="0.25">
      <c r="A4" s="67" t="s">
        <v>51</v>
      </c>
      <c r="B4"/>
      <c r="C4"/>
      <c r="D4"/>
      <c r="E4"/>
    </row>
    <row r="5" spans="1:5" ht="28.5" customHeight="1" x14ac:dyDescent="0.25">
      <c r="A5" s="221" t="s">
        <v>328</v>
      </c>
      <c r="B5" s="221"/>
      <c r="C5" s="221"/>
      <c r="D5" s="221"/>
      <c r="E5" s="221"/>
    </row>
    <row r="6" spans="1:5" x14ac:dyDescent="0.25">
      <c r="A6"/>
      <c r="B6"/>
      <c r="C6"/>
      <c r="D6"/>
      <c r="E6"/>
    </row>
    <row r="7" spans="1:5" ht="14.45" customHeight="1" x14ac:dyDescent="0.25">
      <c r="A7" s="222" t="s">
        <v>92</v>
      </c>
      <c r="B7" s="223" t="s">
        <v>10</v>
      </c>
      <c r="C7" s="223"/>
      <c r="D7" s="223"/>
      <c r="E7" s="223"/>
    </row>
    <row r="8" spans="1:5" ht="52.5" x14ac:dyDescent="0.25">
      <c r="A8" s="222"/>
      <c r="B8" s="83" t="s">
        <v>54</v>
      </c>
      <c r="C8" s="83" t="s">
        <v>55</v>
      </c>
      <c r="D8" s="83" t="s">
        <v>93</v>
      </c>
      <c r="E8" s="83" t="s">
        <v>94</v>
      </c>
    </row>
    <row r="9" spans="1:5" x14ac:dyDescent="0.25">
      <c r="A9" s="84" t="s">
        <v>95</v>
      </c>
      <c r="B9" s="85">
        <v>1</v>
      </c>
      <c r="C9" s="85">
        <v>1</v>
      </c>
      <c r="D9" s="86">
        <v>2</v>
      </c>
      <c r="E9" s="86">
        <v>10</v>
      </c>
    </row>
    <row r="10" spans="1:5" x14ac:dyDescent="0.25">
      <c r="A10" s="84" t="s">
        <v>96</v>
      </c>
      <c r="B10" s="85">
        <v>1</v>
      </c>
      <c r="C10" s="85">
        <v>1</v>
      </c>
      <c r="D10" s="86">
        <v>2</v>
      </c>
      <c r="E10" s="86">
        <v>24</v>
      </c>
    </row>
    <row r="11" spans="1:5" x14ac:dyDescent="0.25">
      <c r="A11" s="81"/>
    </row>
    <row r="12" spans="1:5" x14ac:dyDescent="0.25">
      <c r="A12" s="81"/>
    </row>
  </sheetData>
  <mergeCells count="6">
    <mergeCell ref="A1:E1"/>
    <mergeCell ref="A2:E2"/>
    <mergeCell ref="A3:E3"/>
    <mergeCell ref="A5:E5"/>
    <mergeCell ref="A7:A8"/>
    <mergeCell ref="B7:E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K44"/>
  <sheetViews>
    <sheetView showGridLines="0" topLeftCell="A13" zoomScale="85" zoomScaleNormal="85" workbookViewId="0">
      <selection activeCell="F16" sqref="F16"/>
    </sheetView>
  </sheetViews>
  <sheetFormatPr baseColWidth="10" defaultColWidth="9" defaultRowHeight="15" x14ac:dyDescent="0.25"/>
  <cols>
    <col min="1" max="1" width="36.125" style="66"/>
    <col min="2" max="1025" width="11" style="66"/>
  </cols>
  <sheetData>
    <row r="1" spans="1:6" ht="18" x14ac:dyDescent="0.25">
      <c r="A1" s="224" t="s">
        <v>8</v>
      </c>
      <c r="B1" s="224"/>
      <c r="C1" s="224"/>
      <c r="D1" s="224"/>
      <c r="E1" s="87"/>
      <c r="F1"/>
    </row>
    <row r="2" spans="1:6" ht="18" x14ac:dyDescent="0.25">
      <c r="A2" s="224" t="s">
        <v>9</v>
      </c>
      <c r="B2" s="224"/>
      <c r="C2" s="224"/>
      <c r="D2" s="224"/>
      <c r="E2" s="87"/>
      <c r="F2"/>
    </row>
    <row r="3" spans="1:6" ht="18" x14ac:dyDescent="0.25">
      <c r="A3" s="224" t="s">
        <v>10</v>
      </c>
      <c r="B3" s="224"/>
      <c r="C3" s="224"/>
      <c r="D3" s="224"/>
      <c r="E3" s="87"/>
      <c r="F3"/>
    </row>
    <row r="4" spans="1:6" x14ac:dyDescent="0.25">
      <c r="A4" s="67"/>
      <c r="B4"/>
      <c r="C4"/>
      <c r="D4"/>
      <c r="E4"/>
      <c r="F4"/>
    </row>
    <row r="5" spans="1:6" ht="32.25" customHeight="1" x14ac:dyDescent="0.25">
      <c r="A5" s="221" t="s">
        <v>329</v>
      </c>
      <c r="B5" s="221"/>
      <c r="C5" s="221"/>
      <c r="D5" s="221"/>
      <c r="E5" s="88"/>
      <c r="F5"/>
    </row>
    <row r="6" spans="1:6" x14ac:dyDescent="0.25">
      <c r="A6"/>
      <c r="B6"/>
      <c r="C6"/>
      <c r="D6"/>
      <c r="F6"/>
    </row>
    <row r="7" spans="1:6" ht="63" customHeight="1" x14ac:dyDescent="0.25">
      <c r="A7" s="82" t="s">
        <v>57</v>
      </c>
      <c r="B7" s="82" t="s">
        <v>97</v>
      </c>
      <c r="C7" s="82" t="s">
        <v>98</v>
      </c>
      <c r="D7" s="82" t="s">
        <v>99</v>
      </c>
      <c r="F7"/>
    </row>
    <row r="8" spans="1:6" x14ac:dyDescent="0.25">
      <c r="A8" s="89" t="s">
        <v>58</v>
      </c>
      <c r="B8" s="72"/>
      <c r="C8" s="72"/>
      <c r="D8" s="72"/>
      <c r="F8"/>
    </row>
    <row r="9" spans="1:6" x14ac:dyDescent="0.25">
      <c r="A9" s="90" t="s">
        <v>59</v>
      </c>
      <c r="B9" s="172">
        <v>0.17</v>
      </c>
      <c r="C9" s="172">
        <v>0.25</v>
      </c>
      <c r="D9" s="172">
        <v>0.25</v>
      </c>
      <c r="F9"/>
    </row>
    <row r="10" spans="1:6" x14ac:dyDescent="0.25">
      <c r="A10" s="89" t="s">
        <v>60</v>
      </c>
      <c r="B10" s="72"/>
      <c r="C10" s="72"/>
      <c r="D10" s="72"/>
      <c r="F10"/>
    </row>
    <row r="11" spans="1:6" x14ac:dyDescent="0.25">
      <c r="A11" s="91" t="s">
        <v>61</v>
      </c>
      <c r="B11" s="77"/>
      <c r="C11" s="77"/>
      <c r="D11" s="77"/>
      <c r="F11"/>
    </row>
    <row r="12" spans="1:6" x14ac:dyDescent="0.25">
      <c r="A12" s="90" t="s">
        <v>62</v>
      </c>
      <c r="B12" s="172">
        <v>0.25</v>
      </c>
      <c r="C12" s="172">
        <v>0.25</v>
      </c>
      <c r="D12" s="172">
        <v>0.33</v>
      </c>
      <c r="F12"/>
    </row>
    <row r="13" spans="1:6" x14ac:dyDescent="0.25">
      <c r="A13" s="90" t="s">
        <v>63</v>
      </c>
      <c r="B13" s="172">
        <v>0.25</v>
      </c>
      <c r="C13" s="172">
        <v>0.25</v>
      </c>
      <c r="D13" s="172">
        <v>0.33</v>
      </c>
      <c r="F13"/>
    </row>
    <row r="14" spans="1:6" x14ac:dyDescent="0.25">
      <c r="A14" s="90" t="s">
        <v>64</v>
      </c>
      <c r="B14" s="172">
        <v>0.25</v>
      </c>
      <c r="C14" s="172">
        <v>0.25</v>
      </c>
      <c r="D14" s="172">
        <v>0.33</v>
      </c>
      <c r="F14"/>
    </row>
    <row r="15" spans="1:6" x14ac:dyDescent="0.25">
      <c r="A15" s="90" t="s">
        <v>65</v>
      </c>
      <c r="B15" s="172">
        <v>0.25</v>
      </c>
      <c r="C15" s="172">
        <v>0.25</v>
      </c>
      <c r="D15" s="172">
        <v>0.33</v>
      </c>
      <c r="F15"/>
    </row>
    <row r="16" spans="1:6" x14ac:dyDescent="0.25">
      <c r="A16" s="90" t="s">
        <v>66</v>
      </c>
      <c r="B16" s="172">
        <v>0.25</v>
      </c>
      <c r="C16" s="172">
        <v>0.25</v>
      </c>
      <c r="D16" s="172">
        <v>0.33</v>
      </c>
      <c r="F16"/>
    </row>
    <row r="17" spans="1:6" ht="15.75" customHeight="1" x14ac:dyDescent="0.25">
      <c r="A17" s="90" t="s">
        <v>75</v>
      </c>
      <c r="B17" s="173">
        <v>0.5</v>
      </c>
      <c r="C17" s="173">
        <v>0.5</v>
      </c>
      <c r="D17" s="172">
        <v>0.75</v>
      </c>
      <c r="F17"/>
    </row>
    <row r="18" spans="1:6" ht="15.75" customHeight="1" x14ac:dyDescent="0.25">
      <c r="A18" s="90" t="s">
        <v>76</v>
      </c>
      <c r="B18" s="173">
        <v>0.33</v>
      </c>
      <c r="C18" s="173">
        <v>0.33</v>
      </c>
      <c r="D18" s="172">
        <v>0.5</v>
      </c>
      <c r="F18"/>
    </row>
    <row r="19" spans="1:6" x14ac:dyDescent="0.25">
      <c r="A19" s="90" t="s">
        <v>77</v>
      </c>
      <c r="B19" s="173">
        <v>0.75</v>
      </c>
      <c r="C19" s="173">
        <v>0.75</v>
      </c>
      <c r="D19" s="172">
        <v>1</v>
      </c>
      <c r="F19"/>
    </row>
    <row r="20" spans="1:6" x14ac:dyDescent="0.25">
      <c r="A20" s="92" t="s">
        <v>78</v>
      </c>
      <c r="B20" s="93"/>
      <c r="C20" s="93"/>
      <c r="D20" s="93"/>
      <c r="F20"/>
    </row>
    <row r="21" spans="1:6" x14ac:dyDescent="0.25">
      <c r="A21" s="90" t="s">
        <v>79</v>
      </c>
      <c r="B21" s="173">
        <v>0.5</v>
      </c>
      <c r="C21" s="173">
        <v>0.5</v>
      </c>
      <c r="D21" s="172">
        <v>1</v>
      </c>
      <c r="F21"/>
    </row>
    <row r="22" spans="1:6" x14ac:dyDescent="0.25">
      <c r="A22" s="90" t="s">
        <v>80</v>
      </c>
      <c r="B22" s="173">
        <v>0.5</v>
      </c>
      <c r="C22" s="173">
        <v>0.5</v>
      </c>
      <c r="D22" s="172">
        <v>1</v>
      </c>
      <c r="F22"/>
    </row>
    <row r="23" spans="1:6" x14ac:dyDescent="0.25">
      <c r="A23" s="81"/>
      <c r="B23" s="94"/>
      <c r="C23" s="94"/>
      <c r="D23" s="95"/>
      <c r="F23"/>
    </row>
    <row r="24" spans="1:6" x14ac:dyDescent="0.25">
      <c r="A24" s="96"/>
      <c r="B24"/>
      <c r="C24"/>
      <c r="D24"/>
      <c r="F24"/>
    </row>
    <row r="25" spans="1:6" ht="27.75" customHeight="1" x14ac:dyDescent="0.25">
      <c r="A25" s="221" t="s">
        <v>330</v>
      </c>
      <c r="B25" s="221"/>
      <c r="C25" s="221"/>
      <c r="D25" s="221"/>
      <c r="F25"/>
    </row>
    <row r="26" spans="1:6" x14ac:dyDescent="0.25">
      <c r="A26"/>
      <c r="B26"/>
      <c r="C26"/>
      <c r="D26"/>
      <c r="F26"/>
    </row>
    <row r="27" spans="1:6" ht="15.75" x14ac:dyDescent="0.25">
      <c r="A27" s="68" t="s">
        <v>81</v>
      </c>
      <c r="B27" s="97"/>
      <c r="C27" s="97"/>
      <c r="D27" s="97"/>
      <c r="F27"/>
    </row>
    <row r="28" spans="1:6" ht="44.45" customHeight="1" x14ac:dyDescent="0.25">
      <c r="A28" s="70" t="s">
        <v>82</v>
      </c>
      <c r="B28" s="82" t="s">
        <v>100</v>
      </c>
      <c r="C28" s="82" t="s">
        <v>101</v>
      </c>
      <c r="D28" s="82" t="s">
        <v>102</v>
      </c>
      <c r="F28"/>
    </row>
    <row r="29" spans="1:6" x14ac:dyDescent="0.25">
      <c r="A29" s="72" t="s">
        <v>61</v>
      </c>
      <c r="B29" s="98"/>
      <c r="C29" s="98"/>
      <c r="D29" s="98"/>
      <c r="F29"/>
    </row>
    <row r="30" spans="1:6" x14ac:dyDescent="0.25">
      <c r="A30" s="73" t="s">
        <v>84</v>
      </c>
      <c r="B30" s="99">
        <v>3.4</v>
      </c>
      <c r="C30" s="99">
        <v>3.2</v>
      </c>
      <c r="D30" s="100">
        <v>3.9</v>
      </c>
      <c r="F30"/>
    </row>
    <row r="31" spans="1:6" x14ac:dyDescent="0.25">
      <c r="A31" s="73" t="s">
        <v>85</v>
      </c>
      <c r="B31" s="99">
        <v>3.5</v>
      </c>
      <c r="C31" s="99">
        <v>3.2</v>
      </c>
      <c r="D31" s="100">
        <v>3.58</v>
      </c>
      <c r="F31"/>
    </row>
    <row r="32" spans="1:6" x14ac:dyDescent="0.25">
      <c r="A32" s="73" t="s">
        <v>62</v>
      </c>
      <c r="B32" s="99">
        <v>3.8</v>
      </c>
      <c r="C32" s="99">
        <v>3.9</v>
      </c>
      <c r="D32" s="100">
        <v>3.82</v>
      </c>
      <c r="F32"/>
    </row>
    <row r="33" spans="1:6" x14ac:dyDescent="0.25">
      <c r="A33" s="73" t="s">
        <v>86</v>
      </c>
      <c r="B33" s="100">
        <v>3.6</v>
      </c>
      <c r="C33" s="100">
        <v>3.9</v>
      </c>
      <c r="D33" s="100">
        <v>3.99</v>
      </c>
      <c r="F33"/>
    </row>
    <row r="34" spans="1:6" x14ac:dyDescent="0.25">
      <c r="A34" s="75" t="s">
        <v>67</v>
      </c>
      <c r="B34" s="101">
        <f>AVERAGE(B30:B33)</f>
        <v>3.5749999999999997</v>
      </c>
      <c r="C34" s="101">
        <f>AVERAGE(C30:C33)</f>
        <v>3.5500000000000003</v>
      </c>
      <c r="D34" s="101">
        <f>AVERAGE(D30:D33)</f>
        <v>3.8225000000000002</v>
      </c>
      <c r="F34"/>
    </row>
    <row r="35" spans="1:6" x14ac:dyDescent="0.25">
      <c r="A35" s="81"/>
      <c r="B35"/>
      <c r="C35"/>
      <c r="D35"/>
    </row>
    <row r="36" spans="1:6" x14ac:dyDescent="0.25">
      <c r="A36" s="81"/>
      <c r="B36"/>
      <c r="C36"/>
      <c r="D36"/>
    </row>
    <row r="37" spans="1:6" ht="33.75" customHeight="1" x14ac:dyDescent="0.25">
      <c r="A37" s="221" t="s">
        <v>331</v>
      </c>
      <c r="B37" s="221"/>
      <c r="C37" s="221"/>
      <c r="D37" s="221"/>
    </row>
    <row r="38" spans="1:6" x14ac:dyDescent="0.25">
      <c r="A38"/>
      <c r="B38"/>
      <c r="C38"/>
      <c r="D38"/>
    </row>
    <row r="39" spans="1:6" ht="42" x14ac:dyDescent="0.25">
      <c r="A39" s="102" t="s">
        <v>103</v>
      </c>
      <c r="B39" s="103" t="s">
        <v>104</v>
      </c>
      <c r="C39" s="104" t="s">
        <v>105</v>
      </c>
      <c r="D39" s="104" t="s">
        <v>106</v>
      </c>
    </row>
    <row r="40" spans="1:6" x14ac:dyDescent="0.25">
      <c r="A40" s="105" t="s">
        <v>95</v>
      </c>
      <c r="B40" s="106">
        <v>2</v>
      </c>
      <c r="C40" s="106">
        <v>2</v>
      </c>
      <c r="D40" s="106">
        <v>2</v>
      </c>
    </row>
    <row r="41" spans="1:6" x14ac:dyDescent="0.25">
      <c r="A41" s="105" t="s">
        <v>332</v>
      </c>
      <c r="B41" s="106">
        <v>2</v>
      </c>
      <c r="C41" s="106">
        <v>2</v>
      </c>
      <c r="D41" s="106">
        <v>2</v>
      </c>
    </row>
    <row r="42" spans="1:6" x14ac:dyDescent="0.25">
      <c r="A42" s="107"/>
      <c r="B42" s="108"/>
      <c r="C42" s="108"/>
      <c r="D42" s="95"/>
    </row>
    <row r="43" spans="1:6" x14ac:dyDescent="0.25">
      <c r="A43" s="81"/>
    </row>
    <row r="44" spans="1:6" x14ac:dyDescent="0.25">
      <c r="A44" s="81"/>
    </row>
  </sheetData>
  <mergeCells count="6">
    <mergeCell ref="A37:D37"/>
    <mergeCell ref="A1:D1"/>
    <mergeCell ref="A2:D2"/>
    <mergeCell ref="A3:D3"/>
    <mergeCell ref="A5:D5"/>
    <mergeCell ref="A25:D2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141"/>
  <sheetViews>
    <sheetView showGridLines="0" topLeftCell="A107" zoomScale="70" zoomScaleNormal="70" workbookViewId="0">
      <selection activeCell="B112" sqref="B112:O112"/>
    </sheetView>
  </sheetViews>
  <sheetFormatPr baseColWidth="10" defaultColWidth="9" defaultRowHeight="15.75" x14ac:dyDescent="0.25"/>
  <cols>
    <col min="1" max="1" width="2.375" style="109"/>
    <col min="2" max="2" width="29.125" style="109"/>
    <col min="3" max="15" width="14.5" style="109"/>
    <col min="16" max="257" width="10.625" style="109"/>
    <col min="258" max="1025" width="10.625"/>
  </cols>
  <sheetData>
    <row r="1" spans="1:257" s="110" customFormat="1" ht="26.25" customHeight="1" x14ac:dyDescent="0.5">
      <c r="B1" s="235" t="s">
        <v>8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</row>
    <row r="2" spans="1:257" ht="26.25" customHeight="1" x14ac:dyDescent="0.5">
      <c r="A2" s="110"/>
      <c r="B2" s="236" t="s">
        <v>333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ht="26.25" customHeight="1" x14ac:dyDescent="0.45">
      <c r="A3" s="110"/>
      <c r="B3" s="237" t="s">
        <v>107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</row>
    <row r="4" spans="1:257" ht="26.25" customHeight="1" x14ac:dyDescent="0.45">
      <c r="A4"/>
      <c r="B4" s="237">
        <v>2021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</row>
    <row r="5" spans="1:257" ht="15.6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</row>
    <row r="6" spans="1:257" ht="23.1" customHeight="1" x14ac:dyDescent="0.2">
      <c r="A6"/>
      <c r="B6" s="238" t="s">
        <v>108</v>
      </c>
      <c r="C6" s="111" t="s">
        <v>109</v>
      </c>
      <c r="D6" s="111" t="s">
        <v>110</v>
      </c>
      <c r="E6" s="111" t="s">
        <v>111</v>
      </c>
      <c r="F6" s="111" t="s">
        <v>112</v>
      </c>
      <c r="G6" s="111" t="s">
        <v>113</v>
      </c>
      <c r="H6" s="111" t="s">
        <v>114</v>
      </c>
      <c r="I6" s="111" t="s">
        <v>115</v>
      </c>
      <c r="J6" s="111" t="s">
        <v>116</v>
      </c>
      <c r="K6" s="111" t="s">
        <v>117</v>
      </c>
      <c r="L6" s="111" t="s">
        <v>118</v>
      </c>
      <c r="M6" s="111" t="s">
        <v>119</v>
      </c>
      <c r="N6" s="111" t="s">
        <v>120</v>
      </c>
      <c r="O6" s="112" t="s">
        <v>121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</row>
    <row r="7" spans="1:257" ht="16.350000000000001" customHeight="1" x14ac:dyDescent="0.2">
      <c r="A7"/>
      <c r="B7" s="238"/>
      <c r="C7" s="113" t="s">
        <v>36</v>
      </c>
      <c r="D7" s="113" t="s">
        <v>36</v>
      </c>
      <c r="E7" s="113" t="s">
        <v>36</v>
      </c>
      <c r="F7" s="113" t="s">
        <v>36</v>
      </c>
      <c r="G7" s="113" t="s">
        <v>36</v>
      </c>
      <c r="H7" s="113" t="s">
        <v>36</v>
      </c>
      <c r="I7" s="113" t="s">
        <v>36</v>
      </c>
      <c r="J7" s="113" t="s">
        <v>36</v>
      </c>
      <c r="K7" s="113" t="s">
        <v>36</v>
      </c>
      <c r="L7" s="113" t="s">
        <v>36</v>
      </c>
      <c r="M7" s="113" t="s">
        <v>36</v>
      </c>
      <c r="N7" s="113" t="s">
        <v>36</v>
      </c>
      <c r="O7" s="114" t="s">
        <v>36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</row>
    <row r="8" spans="1:257" ht="16.350000000000001" customHeight="1" x14ac:dyDescent="0.2">
      <c r="A8"/>
      <c r="B8" s="229" t="s">
        <v>53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</row>
    <row r="9" spans="1:257" ht="32.450000000000003" customHeight="1" x14ac:dyDescent="0.2">
      <c r="A9"/>
      <c r="B9" s="225" t="s">
        <v>57</v>
      </c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</row>
    <row r="10" spans="1:257" ht="16.350000000000001" customHeight="1" x14ac:dyDescent="0.2">
      <c r="A10"/>
      <c r="B10" s="227" t="s">
        <v>58</v>
      </c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6.350000000000001" customHeight="1" x14ac:dyDescent="0.2">
      <c r="A11"/>
      <c r="B11" s="178" t="s">
        <v>59</v>
      </c>
      <c r="C11" s="177">
        <v>279</v>
      </c>
      <c r="D11" s="177">
        <v>279</v>
      </c>
      <c r="E11" s="177">
        <v>279</v>
      </c>
      <c r="F11" s="177">
        <v>263</v>
      </c>
      <c r="G11" s="177">
        <v>279</v>
      </c>
      <c r="H11" s="177">
        <v>294</v>
      </c>
      <c r="I11" s="177">
        <v>310</v>
      </c>
      <c r="J11" s="177">
        <v>279</v>
      </c>
      <c r="K11" s="177">
        <v>247</v>
      </c>
      <c r="L11" s="177">
        <v>294</v>
      </c>
      <c r="M11" s="177">
        <v>294</v>
      </c>
      <c r="N11" s="177">
        <v>231</v>
      </c>
      <c r="O11" s="179">
        <v>3328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6.350000000000001" customHeight="1" x14ac:dyDescent="0.2">
      <c r="A12"/>
      <c r="B12" s="227" t="s">
        <v>60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6.350000000000001" customHeight="1" x14ac:dyDescent="0.2">
      <c r="A13"/>
      <c r="B13" s="229" t="s">
        <v>61</v>
      </c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6.350000000000001" customHeight="1" x14ac:dyDescent="0.2">
      <c r="A14"/>
      <c r="B14" s="178" t="s">
        <v>62</v>
      </c>
      <c r="C14" s="177">
        <v>142</v>
      </c>
      <c r="D14" s="177">
        <v>142</v>
      </c>
      <c r="E14" s="177">
        <v>142</v>
      </c>
      <c r="F14" s="177">
        <v>133</v>
      </c>
      <c r="G14" s="177">
        <v>142</v>
      </c>
      <c r="H14" s="177">
        <v>151</v>
      </c>
      <c r="I14" s="177">
        <v>157</v>
      </c>
      <c r="J14" s="177">
        <v>142</v>
      </c>
      <c r="K14" s="177">
        <v>124</v>
      </c>
      <c r="L14" s="177">
        <v>151</v>
      </c>
      <c r="M14" s="177">
        <v>151</v>
      </c>
      <c r="N14" s="177">
        <v>115</v>
      </c>
      <c r="O14" s="179">
        <v>1692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6.350000000000001" customHeight="1" x14ac:dyDescent="0.2">
      <c r="A15"/>
      <c r="B15" s="178" t="s">
        <v>63</v>
      </c>
      <c r="C15" s="177">
        <v>119</v>
      </c>
      <c r="D15" s="177">
        <v>119</v>
      </c>
      <c r="E15" s="177">
        <v>119</v>
      </c>
      <c r="F15" s="177">
        <v>111</v>
      </c>
      <c r="G15" s="177">
        <v>119</v>
      </c>
      <c r="H15" s="177">
        <v>126</v>
      </c>
      <c r="I15" s="177">
        <v>134</v>
      </c>
      <c r="J15" s="177">
        <v>119</v>
      </c>
      <c r="K15" s="177">
        <v>103</v>
      </c>
      <c r="L15" s="177">
        <v>127</v>
      </c>
      <c r="M15" s="177">
        <v>127</v>
      </c>
      <c r="N15" s="177">
        <v>97</v>
      </c>
      <c r="O15" s="179">
        <v>1420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6.350000000000001" customHeight="1" x14ac:dyDescent="0.2">
      <c r="A16"/>
      <c r="B16" s="178" t="s">
        <v>64</v>
      </c>
      <c r="C16" s="177">
        <v>76</v>
      </c>
      <c r="D16" s="177">
        <v>76</v>
      </c>
      <c r="E16" s="177">
        <v>76</v>
      </c>
      <c r="F16" s="177">
        <v>71</v>
      </c>
      <c r="G16" s="177">
        <v>76</v>
      </c>
      <c r="H16" s="177">
        <v>83</v>
      </c>
      <c r="I16" s="177">
        <v>89</v>
      </c>
      <c r="J16" s="177">
        <v>76</v>
      </c>
      <c r="K16" s="177">
        <v>65</v>
      </c>
      <c r="L16" s="177">
        <v>83</v>
      </c>
      <c r="M16" s="177">
        <v>82</v>
      </c>
      <c r="N16" s="177">
        <v>59</v>
      </c>
      <c r="O16" s="177">
        <v>912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2:15" customFormat="1" ht="16.350000000000001" customHeight="1" x14ac:dyDescent="0.2">
      <c r="B17" s="178" t="s">
        <v>65</v>
      </c>
      <c r="C17" s="177">
        <v>12</v>
      </c>
      <c r="D17" s="177">
        <v>12</v>
      </c>
      <c r="E17" s="177">
        <v>12</v>
      </c>
      <c r="F17" s="177">
        <v>11</v>
      </c>
      <c r="G17" s="177">
        <v>12</v>
      </c>
      <c r="H17" s="177">
        <v>12</v>
      </c>
      <c r="I17" s="177">
        <v>13</v>
      </c>
      <c r="J17" s="177">
        <v>12</v>
      </c>
      <c r="K17" s="177">
        <v>11</v>
      </c>
      <c r="L17" s="177">
        <v>12</v>
      </c>
      <c r="M17" s="177">
        <v>12</v>
      </c>
      <c r="N17" s="177">
        <v>10</v>
      </c>
      <c r="O17" s="177">
        <v>141</v>
      </c>
    </row>
    <row r="18" spans="2:15" customFormat="1" ht="16.350000000000001" customHeight="1" x14ac:dyDescent="0.2">
      <c r="B18" s="178" t="s">
        <v>66</v>
      </c>
      <c r="C18" s="177">
        <v>101</v>
      </c>
      <c r="D18" s="177">
        <v>101</v>
      </c>
      <c r="E18" s="177">
        <v>101</v>
      </c>
      <c r="F18" s="177">
        <v>96</v>
      </c>
      <c r="G18" s="177">
        <v>101</v>
      </c>
      <c r="H18" s="177">
        <v>107</v>
      </c>
      <c r="I18" s="177">
        <v>112</v>
      </c>
      <c r="J18" s="177">
        <v>101</v>
      </c>
      <c r="K18" s="177">
        <v>91</v>
      </c>
      <c r="L18" s="177">
        <v>107</v>
      </c>
      <c r="M18" s="177">
        <v>107</v>
      </c>
      <c r="N18" s="177">
        <v>85</v>
      </c>
      <c r="O18" s="179">
        <v>1210</v>
      </c>
    </row>
    <row r="19" spans="2:15" customFormat="1" ht="16.350000000000001" customHeight="1" x14ac:dyDescent="0.2">
      <c r="B19" s="116" t="s">
        <v>122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1"/>
    </row>
    <row r="20" spans="2:15" customFormat="1" ht="16.350000000000001" customHeight="1" x14ac:dyDescent="0.2">
      <c r="B20" s="229" t="s">
        <v>69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</row>
    <row r="21" spans="2:15" customFormat="1" ht="16.350000000000001" customHeight="1" x14ac:dyDescent="0.2">
      <c r="B21" s="178" t="s">
        <v>70</v>
      </c>
      <c r="C21" s="177">
        <v>4</v>
      </c>
      <c r="D21" s="177">
        <v>4</v>
      </c>
      <c r="E21" s="177">
        <v>4</v>
      </c>
      <c r="F21" s="177">
        <v>4</v>
      </c>
      <c r="G21" s="177">
        <v>4</v>
      </c>
      <c r="H21" s="177">
        <v>4</v>
      </c>
      <c r="I21" s="177">
        <v>4</v>
      </c>
      <c r="J21" s="177">
        <v>4</v>
      </c>
      <c r="K21" s="177">
        <v>4</v>
      </c>
      <c r="L21" s="177">
        <v>4</v>
      </c>
      <c r="M21" s="177">
        <v>4</v>
      </c>
      <c r="N21" s="177">
        <v>8</v>
      </c>
      <c r="O21" s="177">
        <v>52</v>
      </c>
    </row>
    <row r="22" spans="2:15" customFormat="1" ht="16.350000000000001" customHeight="1" x14ac:dyDescent="0.2">
      <c r="B22" s="178" t="s">
        <v>71</v>
      </c>
      <c r="C22" s="177">
        <v>229</v>
      </c>
      <c r="D22" s="177">
        <v>229</v>
      </c>
      <c r="E22" s="177">
        <v>229</v>
      </c>
      <c r="F22" s="177">
        <v>229</v>
      </c>
      <c r="G22" s="177">
        <v>229</v>
      </c>
      <c r="H22" s="177">
        <v>229</v>
      </c>
      <c r="I22" s="177">
        <v>229</v>
      </c>
      <c r="J22" s="177">
        <v>229</v>
      </c>
      <c r="K22" s="177">
        <v>229</v>
      </c>
      <c r="L22" s="177">
        <v>229</v>
      </c>
      <c r="M22" s="177">
        <v>229</v>
      </c>
      <c r="N22" s="177">
        <v>236</v>
      </c>
      <c r="O22" s="179">
        <v>2755</v>
      </c>
    </row>
    <row r="23" spans="2:15" customFormat="1" ht="32.450000000000003" customHeight="1" x14ac:dyDescent="0.2">
      <c r="B23" s="122" t="s">
        <v>72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4"/>
    </row>
    <row r="24" spans="2:15" customFormat="1" ht="16.350000000000001" customHeight="1" x14ac:dyDescent="0.2">
      <c r="B24" s="178" t="s">
        <v>73</v>
      </c>
      <c r="C24" s="179">
        <v>1059</v>
      </c>
      <c r="D24" s="179">
        <v>1059</v>
      </c>
      <c r="E24" s="179">
        <v>1059</v>
      </c>
      <c r="F24" s="179">
        <v>1059</v>
      </c>
      <c r="G24" s="179">
        <v>1059</v>
      </c>
      <c r="H24" s="179">
        <v>1059</v>
      </c>
      <c r="I24" s="179">
        <v>1059</v>
      </c>
      <c r="J24" s="179">
        <v>1059</v>
      </c>
      <c r="K24" s="179">
        <v>1059</v>
      </c>
      <c r="L24" s="179">
        <v>1059</v>
      </c>
      <c r="M24" s="179">
        <v>1059</v>
      </c>
      <c r="N24" s="179">
        <v>1062</v>
      </c>
      <c r="O24" s="179">
        <v>12711</v>
      </c>
    </row>
    <row r="25" spans="2:15" customFormat="1" ht="48.6" customHeight="1" x14ac:dyDescent="0.2">
      <c r="B25" s="115" t="s">
        <v>74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6"/>
    </row>
    <row r="26" spans="2:15" customFormat="1" ht="16.350000000000001" customHeight="1" x14ac:dyDescent="0.2">
      <c r="B26" s="178" t="s">
        <v>75</v>
      </c>
      <c r="C26" s="177">
        <v>60</v>
      </c>
      <c r="D26" s="177">
        <v>60</v>
      </c>
      <c r="E26" s="177">
        <v>60</v>
      </c>
      <c r="F26" s="177">
        <v>57</v>
      </c>
      <c r="G26" s="177">
        <v>60</v>
      </c>
      <c r="H26" s="177">
        <v>63</v>
      </c>
      <c r="I26" s="177">
        <v>66</v>
      </c>
      <c r="J26" s="177">
        <v>60</v>
      </c>
      <c r="K26" s="177">
        <v>52</v>
      </c>
      <c r="L26" s="177">
        <v>63</v>
      </c>
      <c r="M26" s="177">
        <v>63</v>
      </c>
      <c r="N26" s="177">
        <v>52</v>
      </c>
      <c r="O26" s="177">
        <v>716</v>
      </c>
    </row>
    <row r="27" spans="2:15" customFormat="1" ht="16.350000000000001" customHeight="1" x14ac:dyDescent="0.2">
      <c r="B27" s="178" t="s">
        <v>76</v>
      </c>
      <c r="C27" s="177">
        <v>40</v>
      </c>
      <c r="D27" s="177">
        <v>40</v>
      </c>
      <c r="E27" s="177">
        <v>40</v>
      </c>
      <c r="F27" s="177">
        <v>38</v>
      </c>
      <c r="G27" s="177">
        <v>40</v>
      </c>
      <c r="H27" s="177">
        <v>43</v>
      </c>
      <c r="I27" s="177">
        <v>45</v>
      </c>
      <c r="J27" s="177">
        <v>40</v>
      </c>
      <c r="K27" s="177">
        <v>35</v>
      </c>
      <c r="L27" s="177">
        <v>43</v>
      </c>
      <c r="M27" s="177">
        <v>43</v>
      </c>
      <c r="N27" s="177">
        <v>33</v>
      </c>
      <c r="O27" s="177">
        <v>480</v>
      </c>
    </row>
    <row r="28" spans="2:15" customFormat="1" ht="16.350000000000001" customHeight="1" x14ac:dyDescent="0.2">
      <c r="B28" s="178" t="s">
        <v>77</v>
      </c>
      <c r="C28" s="177">
        <v>47</v>
      </c>
      <c r="D28" s="177">
        <v>47</v>
      </c>
      <c r="E28" s="177">
        <v>47</v>
      </c>
      <c r="F28" s="177">
        <v>44</v>
      </c>
      <c r="G28" s="177">
        <v>48</v>
      </c>
      <c r="H28" s="177">
        <v>52</v>
      </c>
      <c r="I28" s="177">
        <v>56</v>
      </c>
      <c r="J28" s="177">
        <v>57</v>
      </c>
      <c r="K28" s="177">
        <v>39</v>
      </c>
      <c r="L28" s="177">
        <v>52</v>
      </c>
      <c r="M28" s="177">
        <v>52</v>
      </c>
      <c r="N28" s="177">
        <v>35</v>
      </c>
      <c r="O28" s="177">
        <v>576</v>
      </c>
    </row>
    <row r="29" spans="2:15" customFormat="1" ht="32.450000000000003" customHeight="1" x14ac:dyDescent="0.2">
      <c r="B29" s="225" t="s">
        <v>78</v>
      </c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</row>
    <row r="30" spans="2:15" customFormat="1" ht="16.350000000000001" customHeight="1" x14ac:dyDescent="0.2">
      <c r="B30" s="178" t="s">
        <v>79</v>
      </c>
      <c r="C30" s="177">
        <v>14</v>
      </c>
      <c r="D30" s="177">
        <v>14</v>
      </c>
      <c r="E30" s="177">
        <v>14</v>
      </c>
      <c r="F30" s="177">
        <v>14</v>
      </c>
      <c r="G30" s="177">
        <v>14</v>
      </c>
      <c r="H30" s="177">
        <v>14</v>
      </c>
      <c r="I30" s="177">
        <v>14</v>
      </c>
      <c r="J30" s="177">
        <v>14</v>
      </c>
      <c r="K30" s="177">
        <v>14</v>
      </c>
      <c r="L30" s="177">
        <v>14</v>
      </c>
      <c r="M30" s="177">
        <v>14</v>
      </c>
      <c r="N30" s="177">
        <v>15</v>
      </c>
      <c r="O30" s="177">
        <v>169</v>
      </c>
    </row>
    <row r="31" spans="2:15" customFormat="1" ht="16.350000000000001" customHeight="1" x14ac:dyDescent="0.2">
      <c r="B31" s="178" t="s">
        <v>80</v>
      </c>
      <c r="C31" s="177">
        <v>49</v>
      </c>
      <c r="D31" s="177">
        <v>49</v>
      </c>
      <c r="E31" s="177">
        <v>49</v>
      </c>
      <c r="F31" s="177">
        <v>49</v>
      </c>
      <c r="G31" s="177">
        <v>49</v>
      </c>
      <c r="H31" s="177">
        <v>49</v>
      </c>
      <c r="I31" s="177">
        <v>49</v>
      </c>
      <c r="J31" s="177">
        <v>49</v>
      </c>
      <c r="K31" s="177">
        <v>49</v>
      </c>
      <c r="L31" s="177">
        <v>49</v>
      </c>
      <c r="M31" s="177">
        <v>49</v>
      </c>
      <c r="N31" s="177">
        <v>60</v>
      </c>
      <c r="O31" s="177">
        <v>599</v>
      </c>
    </row>
    <row r="32" spans="2:15" customFormat="1" ht="15.6" customHeight="1" x14ac:dyDescent="0.25">
      <c r="B32" s="127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9"/>
    </row>
    <row r="33" spans="2:15" customFormat="1" ht="16.350000000000001" customHeight="1" x14ac:dyDescent="0.2">
      <c r="B33" s="231" t="s">
        <v>123</v>
      </c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</row>
    <row r="34" spans="2:15" customFormat="1" ht="16.350000000000001" customHeight="1" x14ac:dyDescent="0.2">
      <c r="B34" s="233" t="s">
        <v>61</v>
      </c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</row>
    <row r="35" spans="2:15" customFormat="1" ht="16.350000000000001" customHeight="1" x14ac:dyDescent="0.2">
      <c r="B35" s="174" t="s">
        <v>84</v>
      </c>
      <c r="C35" s="175">
        <v>28</v>
      </c>
      <c r="D35" s="175">
        <v>28</v>
      </c>
      <c r="E35" s="175">
        <v>28</v>
      </c>
      <c r="F35" s="175">
        <v>28</v>
      </c>
      <c r="G35" s="175">
        <v>28</v>
      </c>
      <c r="H35" s="175">
        <v>28</v>
      </c>
      <c r="I35" s="175">
        <v>28</v>
      </c>
      <c r="J35" s="175">
        <v>28</v>
      </c>
      <c r="K35" s="175">
        <v>28</v>
      </c>
      <c r="L35" s="175">
        <v>28</v>
      </c>
      <c r="M35" s="175">
        <v>28</v>
      </c>
      <c r="N35" s="175">
        <v>39</v>
      </c>
      <c r="O35" s="175">
        <v>347</v>
      </c>
    </row>
    <row r="36" spans="2:15" customFormat="1" ht="16.350000000000001" customHeight="1" x14ac:dyDescent="0.2">
      <c r="B36" s="174" t="s">
        <v>85</v>
      </c>
      <c r="C36" s="175">
        <v>78</v>
      </c>
      <c r="D36" s="175">
        <v>78</v>
      </c>
      <c r="E36" s="175">
        <v>78</v>
      </c>
      <c r="F36" s="175">
        <v>78</v>
      </c>
      <c r="G36" s="175">
        <v>78</v>
      </c>
      <c r="H36" s="175">
        <v>78</v>
      </c>
      <c r="I36" s="175">
        <v>78</v>
      </c>
      <c r="J36" s="175">
        <v>78</v>
      </c>
      <c r="K36" s="175">
        <v>78</v>
      </c>
      <c r="L36" s="175">
        <v>78</v>
      </c>
      <c r="M36" s="175">
        <v>78</v>
      </c>
      <c r="N36" s="175">
        <v>89</v>
      </c>
      <c r="O36" s="176">
        <v>947</v>
      </c>
    </row>
    <row r="37" spans="2:15" customFormat="1" ht="16.350000000000001" customHeight="1" x14ac:dyDescent="0.2">
      <c r="B37" s="174" t="s">
        <v>62</v>
      </c>
      <c r="C37" s="175">
        <v>61</v>
      </c>
      <c r="D37" s="175">
        <v>61</v>
      </c>
      <c r="E37" s="175">
        <v>61</v>
      </c>
      <c r="F37" s="175">
        <v>61</v>
      </c>
      <c r="G37" s="175">
        <v>61</v>
      </c>
      <c r="H37" s="175">
        <v>61</v>
      </c>
      <c r="I37" s="175">
        <v>61</v>
      </c>
      <c r="J37" s="175">
        <v>61</v>
      </c>
      <c r="K37" s="175">
        <v>61</v>
      </c>
      <c r="L37" s="175">
        <v>61</v>
      </c>
      <c r="M37" s="175">
        <v>61</v>
      </c>
      <c r="N37" s="175">
        <v>71</v>
      </c>
      <c r="O37" s="176">
        <v>742</v>
      </c>
    </row>
    <row r="38" spans="2:15" customFormat="1" ht="16.350000000000001" customHeight="1" x14ac:dyDescent="0.2">
      <c r="B38" s="174" t="s">
        <v>86</v>
      </c>
      <c r="C38" s="175">
        <v>69</v>
      </c>
      <c r="D38" s="175">
        <v>69</v>
      </c>
      <c r="E38" s="175">
        <v>69</v>
      </c>
      <c r="F38" s="175">
        <v>69</v>
      </c>
      <c r="G38" s="175">
        <v>69</v>
      </c>
      <c r="H38" s="175">
        <v>69</v>
      </c>
      <c r="I38" s="175">
        <v>69</v>
      </c>
      <c r="J38" s="175">
        <v>69</v>
      </c>
      <c r="K38" s="175">
        <v>69</v>
      </c>
      <c r="L38" s="175">
        <v>69</v>
      </c>
      <c r="M38" s="175">
        <v>69</v>
      </c>
      <c r="N38" s="175">
        <v>80</v>
      </c>
      <c r="O38" s="176">
        <v>839</v>
      </c>
    </row>
    <row r="39" spans="2:15" customFormat="1" ht="16.350000000000001" customHeight="1" x14ac:dyDescent="0.2">
      <c r="B39" s="116" t="s">
        <v>87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1"/>
    </row>
    <row r="40" spans="2:15" customFormat="1" ht="16.350000000000001" customHeight="1" x14ac:dyDescent="0.2">
      <c r="B40" s="117" t="s">
        <v>88</v>
      </c>
      <c r="C40" s="177">
        <v>2</v>
      </c>
      <c r="D40" s="177">
        <v>2</v>
      </c>
      <c r="E40" s="177">
        <v>1</v>
      </c>
      <c r="F40" s="177">
        <v>2</v>
      </c>
      <c r="G40" s="177">
        <v>1</v>
      </c>
      <c r="H40" s="177">
        <v>1</v>
      </c>
      <c r="I40" s="177">
        <v>2</v>
      </c>
      <c r="J40" s="177">
        <v>2</v>
      </c>
      <c r="K40" s="177">
        <v>2</v>
      </c>
      <c r="L40" s="177">
        <v>1</v>
      </c>
      <c r="M40" s="177">
        <v>1</v>
      </c>
      <c r="N40" s="177">
        <v>2</v>
      </c>
      <c r="O40" s="177">
        <v>19</v>
      </c>
    </row>
    <row r="41" spans="2:15" customFormat="1" ht="16.350000000000001" customHeight="1" x14ac:dyDescent="0.2">
      <c r="B41" s="225" t="s">
        <v>124</v>
      </c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</row>
    <row r="42" spans="2:15" customFormat="1" ht="16.350000000000001" customHeight="1" x14ac:dyDescent="0.2">
      <c r="B42" s="178" t="s">
        <v>125</v>
      </c>
      <c r="C42" s="177">
        <v>57</v>
      </c>
      <c r="D42" s="177">
        <v>55</v>
      </c>
      <c r="E42" s="177">
        <v>56</v>
      </c>
      <c r="F42" s="177">
        <v>59</v>
      </c>
      <c r="G42" s="177">
        <v>51</v>
      </c>
      <c r="H42" s="177">
        <v>52</v>
      </c>
      <c r="I42" s="177">
        <v>36</v>
      </c>
      <c r="J42" s="177">
        <v>47</v>
      </c>
      <c r="K42" s="177">
        <v>65</v>
      </c>
      <c r="L42" s="177">
        <v>65</v>
      </c>
      <c r="M42" s="177">
        <v>55</v>
      </c>
      <c r="N42" s="177">
        <v>54</v>
      </c>
      <c r="O42" s="177">
        <v>652</v>
      </c>
    </row>
    <row r="43" spans="2:15" customFormat="1" ht="16.350000000000001" customHeight="1" x14ac:dyDescent="0.2">
      <c r="B43" s="178" t="s">
        <v>126</v>
      </c>
      <c r="C43" s="177">
        <v>27</v>
      </c>
      <c r="D43" s="177">
        <v>26</v>
      </c>
      <c r="E43" s="177">
        <v>26</v>
      </c>
      <c r="F43" s="177">
        <v>27</v>
      </c>
      <c r="G43" s="177">
        <v>24</v>
      </c>
      <c r="H43" s="177">
        <v>25</v>
      </c>
      <c r="I43" s="177">
        <v>18</v>
      </c>
      <c r="J43" s="177">
        <v>22</v>
      </c>
      <c r="K43" s="177">
        <v>31</v>
      </c>
      <c r="L43" s="177">
        <v>31</v>
      </c>
      <c r="M43" s="177">
        <v>25</v>
      </c>
      <c r="N43" s="177">
        <v>25</v>
      </c>
      <c r="O43" s="177">
        <v>307</v>
      </c>
    </row>
    <row r="44" spans="2:15" customFormat="1" ht="16.350000000000001" customHeight="1" x14ac:dyDescent="0.2">
      <c r="B44" s="225" t="s">
        <v>127</v>
      </c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</row>
    <row r="45" spans="2:15" customFormat="1" ht="16.350000000000001" customHeight="1" x14ac:dyDescent="0.2">
      <c r="B45" s="178" t="s">
        <v>128</v>
      </c>
      <c r="C45" s="177">
        <v>26</v>
      </c>
      <c r="D45" s="177">
        <v>25</v>
      </c>
      <c r="E45" s="177">
        <v>25</v>
      </c>
      <c r="F45" s="177">
        <v>24</v>
      </c>
      <c r="G45" s="177">
        <v>25</v>
      </c>
      <c r="H45" s="177">
        <v>25</v>
      </c>
      <c r="I45" s="177">
        <v>26</v>
      </c>
      <c r="J45" s="177">
        <v>25</v>
      </c>
      <c r="K45" s="177">
        <v>24</v>
      </c>
      <c r="L45" s="177">
        <v>25</v>
      </c>
      <c r="M45" s="177">
        <v>25</v>
      </c>
      <c r="N45" s="177">
        <v>24</v>
      </c>
      <c r="O45" s="177">
        <v>299</v>
      </c>
    </row>
    <row r="46" spans="2:15" customFormat="1" ht="16.350000000000001" customHeight="1" x14ac:dyDescent="0.2">
      <c r="B46" s="178" t="s">
        <v>129</v>
      </c>
      <c r="C46" s="177">
        <v>9</v>
      </c>
      <c r="D46" s="177">
        <v>8</v>
      </c>
      <c r="E46" s="177">
        <v>8</v>
      </c>
      <c r="F46" s="177">
        <v>8</v>
      </c>
      <c r="G46" s="177">
        <v>9</v>
      </c>
      <c r="H46" s="177">
        <v>9</v>
      </c>
      <c r="I46" s="177">
        <v>9</v>
      </c>
      <c r="J46" s="177">
        <v>8</v>
      </c>
      <c r="K46" s="177">
        <v>8</v>
      </c>
      <c r="L46" s="177">
        <v>9</v>
      </c>
      <c r="M46" s="177">
        <v>9</v>
      </c>
      <c r="N46" s="177">
        <v>8</v>
      </c>
      <c r="O46" s="177">
        <v>102</v>
      </c>
    </row>
    <row r="47" spans="2:15" customFormat="1" ht="16.350000000000001" customHeight="1" x14ac:dyDescent="0.2">
      <c r="B47" s="178" t="s">
        <v>130</v>
      </c>
      <c r="C47" s="177">
        <v>32</v>
      </c>
      <c r="D47" s="177">
        <v>31</v>
      </c>
      <c r="E47" s="177">
        <v>31</v>
      </c>
      <c r="F47" s="177">
        <v>31</v>
      </c>
      <c r="G47" s="177">
        <v>31</v>
      </c>
      <c r="H47" s="177">
        <v>31</v>
      </c>
      <c r="I47" s="177">
        <v>31</v>
      </c>
      <c r="J47" s="177">
        <v>31</v>
      </c>
      <c r="K47" s="177">
        <v>31</v>
      </c>
      <c r="L47" s="177">
        <v>31</v>
      </c>
      <c r="M47" s="177">
        <v>31</v>
      </c>
      <c r="N47" s="177">
        <v>32</v>
      </c>
      <c r="O47" s="177">
        <v>374</v>
      </c>
    </row>
    <row r="48" spans="2:15" customFormat="1" ht="16.350000000000001" customHeight="1" x14ac:dyDescent="0.2">
      <c r="B48" s="178" t="s">
        <v>131</v>
      </c>
      <c r="C48" s="177">
        <v>7</v>
      </c>
      <c r="D48" s="177">
        <v>6</v>
      </c>
      <c r="E48" s="177">
        <v>6</v>
      </c>
      <c r="F48" s="177">
        <v>7</v>
      </c>
      <c r="G48" s="177">
        <v>6</v>
      </c>
      <c r="H48" s="177">
        <v>6</v>
      </c>
      <c r="I48" s="177">
        <v>6</v>
      </c>
      <c r="J48" s="177">
        <v>7</v>
      </c>
      <c r="K48" s="177">
        <v>7</v>
      </c>
      <c r="L48" s="177">
        <v>6</v>
      </c>
      <c r="M48" s="177">
        <v>6</v>
      </c>
      <c r="N48" s="177">
        <v>7</v>
      </c>
      <c r="O48" s="177">
        <v>77</v>
      </c>
    </row>
    <row r="49" spans="2:15" customFormat="1" ht="16.350000000000001" customHeight="1" x14ac:dyDescent="0.2">
      <c r="B49" s="225" t="s">
        <v>132</v>
      </c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</row>
    <row r="50" spans="2:15" customFormat="1" ht="16.350000000000001" customHeight="1" x14ac:dyDescent="0.2">
      <c r="B50" s="227" t="s">
        <v>133</v>
      </c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</row>
    <row r="51" spans="2:15" customFormat="1" ht="16.350000000000001" customHeight="1" x14ac:dyDescent="0.2">
      <c r="B51" s="178" t="s">
        <v>134</v>
      </c>
      <c r="C51" s="177">
        <v>322</v>
      </c>
      <c r="D51" s="177">
        <v>294</v>
      </c>
      <c r="E51" s="177">
        <v>263</v>
      </c>
      <c r="F51" s="177">
        <v>236</v>
      </c>
      <c r="G51" s="177">
        <v>232</v>
      </c>
      <c r="H51" s="177">
        <v>200</v>
      </c>
      <c r="I51" s="177">
        <v>166</v>
      </c>
      <c r="J51" s="177">
        <v>232</v>
      </c>
      <c r="K51" s="177">
        <v>221</v>
      </c>
      <c r="L51" s="177">
        <v>275</v>
      </c>
      <c r="M51" s="177">
        <v>244</v>
      </c>
      <c r="N51" s="177">
        <v>236</v>
      </c>
      <c r="O51" s="179">
        <v>2921</v>
      </c>
    </row>
    <row r="52" spans="2:15" customFormat="1" ht="16.350000000000001" customHeight="1" x14ac:dyDescent="0.2">
      <c r="B52" s="178" t="s">
        <v>135</v>
      </c>
      <c r="C52" s="177">
        <v>62</v>
      </c>
      <c r="D52" s="177">
        <v>62</v>
      </c>
      <c r="E52" s="177">
        <v>61</v>
      </c>
      <c r="F52" s="177">
        <v>54</v>
      </c>
      <c r="G52" s="177">
        <v>39</v>
      </c>
      <c r="H52" s="177">
        <v>54</v>
      </c>
      <c r="I52" s="177">
        <v>42</v>
      </c>
      <c r="J52" s="177">
        <v>48</v>
      </c>
      <c r="K52" s="177">
        <v>50</v>
      </c>
      <c r="L52" s="177">
        <v>43</v>
      </c>
      <c r="M52" s="177">
        <v>52</v>
      </c>
      <c r="N52" s="177">
        <v>50</v>
      </c>
      <c r="O52" s="177">
        <v>617</v>
      </c>
    </row>
    <row r="53" spans="2:15" s="130" customFormat="1" ht="16.350000000000001" customHeight="1" x14ac:dyDescent="0.25">
      <c r="B53" s="131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3"/>
    </row>
    <row r="54" spans="2:15" customFormat="1" ht="16.350000000000001" customHeight="1" x14ac:dyDescent="0.2">
      <c r="B54" s="122" t="s">
        <v>136</v>
      </c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4"/>
    </row>
    <row r="55" spans="2:15" customFormat="1" ht="16.350000000000001" customHeight="1" x14ac:dyDescent="0.2">
      <c r="B55" s="115" t="s">
        <v>137</v>
      </c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6"/>
    </row>
    <row r="56" spans="2:15" customFormat="1" ht="16.350000000000001" customHeight="1" x14ac:dyDescent="0.2">
      <c r="B56" s="116" t="s">
        <v>138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1"/>
    </row>
    <row r="57" spans="2:15" customFormat="1" ht="16.350000000000001" customHeight="1" x14ac:dyDescent="0.2">
      <c r="B57" s="178" t="s">
        <v>139</v>
      </c>
      <c r="C57" s="179">
        <v>861</v>
      </c>
      <c r="D57" s="179">
        <v>861</v>
      </c>
      <c r="E57" s="179">
        <v>861</v>
      </c>
      <c r="F57" s="179">
        <v>861</v>
      </c>
      <c r="G57" s="179">
        <v>861</v>
      </c>
      <c r="H57" s="179">
        <v>861</v>
      </c>
      <c r="I57" s="179">
        <v>861</v>
      </c>
      <c r="J57" s="179">
        <v>861</v>
      </c>
      <c r="K57" s="179">
        <v>861</v>
      </c>
      <c r="L57" s="179">
        <v>861</v>
      </c>
      <c r="M57" s="177">
        <v>861</v>
      </c>
      <c r="N57" s="179">
        <v>871</v>
      </c>
      <c r="O57" s="179">
        <v>10342</v>
      </c>
    </row>
    <row r="58" spans="2:15" customFormat="1" ht="16.350000000000001" customHeight="1" x14ac:dyDescent="0.2">
      <c r="B58" s="117" t="s">
        <v>140</v>
      </c>
      <c r="C58" s="118">
        <v>79</v>
      </c>
      <c r="D58" s="118">
        <v>79</v>
      </c>
      <c r="E58" s="118">
        <v>79</v>
      </c>
      <c r="F58" s="118">
        <v>79</v>
      </c>
      <c r="G58" s="118">
        <v>79</v>
      </c>
      <c r="H58" s="118">
        <v>79</v>
      </c>
      <c r="I58" s="118">
        <v>79</v>
      </c>
      <c r="J58" s="118">
        <v>79</v>
      </c>
      <c r="K58" s="118">
        <v>79</v>
      </c>
      <c r="L58" s="118">
        <v>79</v>
      </c>
      <c r="M58" s="118">
        <v>79</v>
      </c>
      <c r="N58" s="118">
        <v>87</v>
      </c>
      <c r="O58" s="119">
        <v>956</v>
      </c>
    </row>
    <row r="59" spans="2:15" customFormat="1" ht="32.450000000000003" customHeight="1" x14ac:dyDescent="0.2">
      <c r="B59" s="116" t="s">
        <v>141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1"/>
    </row>
    <row r="60" spans="2:15" customFormat="1" ht="16.350000000000001" customHeight="1" x14ac:dyDescent="0.2">
      <c r="B60" s="178" t="s">
        <v>142</v>
      </c>
      <c r="C60" s="177">
        <v>34</v>
      </c>
      <c r="D60" s="177">
        <v>34</v>
      </c>
      <c r="E60" s="177">
        <v>34</v>
      </c>
      <c r="F60" s="177">
        <v>34</v>
      </c>
      <c r="G60" s="177">
        <v>34</v>
      </c>
      <c r="H60" s="177">
        <v>34</v>
      </c>
      <c r="I60" s="177">
        <v>34</v>
      </c>
      <c r="J60" s="177">
        <v>34</v>
      </c>
      <c r="K60" s="177">
        <v>34</v>
      </c>
      <c r="L60" s="177">
        <v>34</v>
      </c>
      <c r="M60" s="177">
        <v>34</v>
      </c>
      <c r="N60" s="177">
        <v>44</v>
      </c>
      <c r="O60" s="177">
        <v>418</v>
      </c>
    </row>
    <row r="61" spans="2:15" customFormat="1" ht="16.350000000000001" customHeight="1" x14ac:dyDescent="0.2">
      <c r="B61" s="178" t="s">
        <v>143</v>
      </c>
      <c r="C61" s="177">
        <v>95</v>
      </c>
      <c r="D61" s="177">
        <v>93</v>
      </c>
      <c r="E61" s="177">
        <v>96</v>
      </c>
      <c r="F61" s="177">
        <v>91</v>
      </c>
      <c r="G61" s="177">
        <v>95</v>
      </c>
      <c r="H61" s="177">
        <v>98</v>
      </c>
      <c r="I61" s="177">
        <v>102</v>
      </c>
      <c r="J61" s="177">
        <v>94</v>
      </c>
      <c r="K61" s="177">
        <v>88</v>
      </c>
      <c r="L61" s="177">
        <v>99</v>
      </c>
      <c r="M61" s="177">
        <v>97</v>
      </c>
      <c r="N61" s="177">
        <v>86</v>
      </c>
      <c r="O61" s="179">
        <v>1134</v>
      </c>
    </row>
    <row r="62" spans="2:15" customFormat="1" ht="16.350000000000001" customHeight="1" x14ac:dyDescent="0.2">
      <c r="B62" s="178" t="s">
        <v>144</v>
      </c>
      <c r="C62" s="177">
        <v>1</v>
      </c>
      <c r="D62" s="177">
        <v>1</v>
      </c>
      <c r="E62" s="177">
        <v>1</v>
      </c>
      <c r="F62" s="177">
        <v>1</v>
      </c>
      <c r="G62" s="177">
        <v>1</v>
      </c>
      <c r="H62" s="177">
        <v>1</v>
      </c>
      <c r="I62" s="177">
        <v>1</v>
      </c>
      <c r="J62" s="177">
        <v>1</v>
      </c>
      <c r="K62" s="177">
        <v>1</v>
      </c>
      <c r="L62" s="177">
        <v>1</v>
      </c>
      <c r="M62" s="177">
        <v>1</v>
      </c>
      <c r="N62" s="177">
        <v>1</v>
      </c>
      <c r="O62" s="177">
        <v>12</v>
      </c>
    </row>
    <row r="63" spans="2:15" customFormat="1" ht="32.450000000000003" customHeight="1" x14ac:dyDescent="0.2">
      <c r="B63" s="225" t="s">
        <v>145</v>
      </c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</row>
    <row r="64" spans="2:15" customFormat="1" ht="16.350000000000001" customHeight="1" x14ac:dyDescent="0.2">
      <c r="B64" s="178" t="s">
        <v>146</v>
      </c>
      <c r="C64" s="177">
        <v>31</v>
      </c>
      <c r="D64" s="177">
        <v>28</v>
      </c>
      <c r="E64" s="177">
        <v>31</v>
      </c>
      <c r="F64" s="177">
        <v>30</v>
      </c>
      <c r="G64" s="177">
        <v>31</v>
      </c>
      <c r="H64" s="177">
        <v>30</v>
      </c>
      <c r="I64" s="177">
        <v>31</v>
      </c>
      <c r="J64" s="177">
        <v>31</v>
      </c>
      <c r="K64" s="177">
        <v>30</v>
      </c>
      <c r="L64" s="177">
        <v>31</v>
      </c>
      <c r="M64" s="177">
        <v>30</v>
      </c>
      <c r="N64" s="177">
        <v>31</v>
      </c>
      <c r="O64" s="177">
        <v>365</v>
      </c>
    </row>
    <row r="65" spans="2:15" customFormat="1" ht="16.350000000000001" customHeight="1" x14ac:dyDescent="0.2">
      <c r="B65" s="178" t="s">
        <v>147</v>
      </c>
      <c r="C65" s="177">
        <v>7</v>
      </c>
      <c r="D65" s="177">
        <v>7</v>
      </c>
      <c r="E65" s="177">
        <v>7</v>
      </c>
      <c r="F65" s="177">
        <v>7</v>
      </c>
      <c r="G65" s="177">
        <v>7</v>
      </c>
      <c r="H65" s="177">
        <v>7</v>
      </c>
      <c r="I65" s="177">
        <v>7</v>
      </c>
      <c r="J65" s="177">
        <v>7</v>
      </c>
      <c r="K65" s="177">
        <v>7</v>
      </c>
      <c r="L65" s="177">
        <v>7</v>
      </c>
      <c r="M65" s="177">
        <v>7</v>
      </c>
      <c r="N65" s="177">
        <v>7</v>
      </c>
      <c r="O65" s="177">
        <v>84</v>
      </c>
    </row>
    <row r="66" spans="2:15" customFormat="1" ht="16.350000000000001" customHeight="1" x14ac:dyDescent="0.2">
      <c r="B66" s="178" t="s">
        <v>148</v>
      </c>
      <c r="C66" s="177">
        <v>1</v>
      </c>
      <c r="D66" s="177">
        <v>1</v>
      </c>
      <c r="E66" s="177">
        <v>1</v>
      </c>
      <c r="F66" s="177">
        <v>1</v>
      </c>
      <c r="G66" s="177">
        <v>1</v>
      </c>
      <c r="H66" s="177">
        <v>1</v>
      </c>
      <c r="I66" s="177">
        <v>1</v>
      </c>
      <c r="J66" s="177">
        <v>1</v>
      </c>
      <c r="K66" s="177">
        <v>1</v>
      </c>
      <c r="L66" s="177">
        <v>1</v>
      </c>
      <c r="M66" s="177">
        <v>1</v>
      </c>
      <c r="N66" s="177">
        <v>1</v>
      </c>
      <c r="O66" s="177">
        <v>12</v>
      </c>
    </row>
    <row r="67" spans="2:15" customFormat="1" ht="16.350000000000001" customHeight="1" x14ac:dyDescent="0.2">
      <c r="B67" s="178" t="s">
        <v>149</v>
      </c>
      <c r="C67" s="177">
        <v>80</v>
      </c>
      <c r="D67" s="177">
        <v>80</v>
      </c>
      <c r="E67" s="177">
        <v>80</v>
      </c>
      <c r="F67" s="177">
        <v>76</v>
      </c>
      <c r="G67" s="177">
        <v>80</v>
      </c>
      <c r="H67" s="177">
        <v>84</v>
      </c>
      <c r="I67" s="177">
        <v>88</v>
      </c>
      <c r="J67" s="177">
        <v>80</v>
      </c>
      <c r="K67" s="177">
        <v>71</v>
      </c>
      <c r="L67" s="177">
        <v>84</v>
      </c>
      <c r="M67" s="177">
        <v>84</v>
      </c>
      <c r="N67" s="177">
        <v>58</v>
      </c>
      <c r="O67" s="177">
        <v>945</v>
      </c>
    </row>
    <row r="68" spans="2:15" customFormat="1" ht="16.350000000000001" customHeight="1" x14ac:dyDescent="0.2">
      <c r="B68" s="178" t="s">
        <v>150</v>
      </c>
      <c r="C68" s="179">
        <v>6658</v>
      </c>
      <c r="D68" s="179">
        <v>6658</v>
      </c>
      <c r="E68" s="179">
        <v>6658</v>
      </c>
      <c r="F68" s="179">
        <v>6658</v>
      </c>
      <c r="G68" s="179">
        <v>6658</v>
      </c>
      <c r="H68" s="179">
        <v>6658</v>
      </c>
      <c r="I68" s="179">
        <v>6658</v>
      </c>
      <c r="J68" s="179">
        <v>6658</v>
      </c>
      <c r="K68" s="179">
        <v>6658</v>
      </c>
      <c r="L68" s="179">
        <v>6658</v>
      </c>
      <c r="M68" s="179">
        <v>6658</v>
      </c>
      <c r="N68" s="179">
        <v>6658</v>
      </c>
      <c r="O68" s="179">
        <v>79896</v>
      </c>
    </row>
    <row r="69" spans="2:15" customFormat="1" ht="16.350000000000001" customHeight="1" x14ac:dyDescent="0.2">
      <c r="B69" s="178" t="s">
        <v>151</v>
      </c>
      <c r="C69" s="179">
        <v>3787</v>
      </c>
      <c r="D69" s="179">
        <v>3787</v>
      </c>
      <c r="E69" s="179">
        <v>3787</v>
      </c>
      <c r="F69" s="179">
        <v>3787</v>
      </c>
      <c r="G69" s="179">
        <v>3787</v>
      </c>
      <c r="H69" s="179">
        <v>3787</v>
      </c>
      <c r="I69" s="179">
        <v>3787</v>
      </c>
      <c r="J69" s="179">
        <v>3787</v>
      </c>
      <c r="K69" s="179">
        <v>3787</v>
      </c>
      <c r="L69" s="179">
        <v>3787</v>
      </c>
      <c r="M69" s="179">
        <v>3787</v>
      </c>
      <c r="N69" s="179">
        <v>3792</v>
      </c>
      <c r="O69" s="179">
        <v>45449</v>
      </c>
    </row>
    <row r="70" spans="2:15" customFormat="1" ht="16.350000000000001" customHeight="1" x14ac:dyDescent="0.2">
      <c r="B70" s="225" t="s">
        <v>152</v>
      </c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</row>
    <row r="71" spans="2:15" customFormat="1" ht="16.350000000000001" customHeight="1" x14ac:dyDescent="0.2">
      <c r="B71" s="178" t="s">
        <v>153</v>
      </c>
      <c r="C71" s="177">
        <v>488</v>
      </c>
      <c r="D71" s="177">
        <v>488</v>
      </c>
      <c r="E71" s="177">
        <v>488</v>
      </c>
      <c r="F71" s="177">
        <v>488</v>
      </c>
      <c r="G71" s="177">
        <v>488</v>
      </c>
      <c r="H71" s="177">
        <v>488</v>
      </c>
      <c r="I71" s="177">
        <v>488</v>
      </c>
      <c r="J71" s="177">
        <v>488</v>
      </c>
      <c r="K71" s="177">
        <v>488</v>
      </c>
      <c r="L71" s="177">
        <v>488</v>
      </c>
      <c r="M71" s="177">
        <v>488</v>
      </c>
      <c r="N71" s="177">
        <v>492</v>
      </c>
      <c r="O71" s="179">
        <v>5860</v>
      </c>
    </row>
    <row r="72" spans="2:15" s="130" customFormat="1" ht="16.350000000000001" customHeight="1" x14ac:dyDescent="0.25">
      <c r="B72" s="134"/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6"/>
    </row>
    <row r="73" spans="2:15" customFormat="1" ht="16.350000000000001" customHeight="1" x14ac:dyDescent="0.2">
      <c r="B73" s="229" t="s">
        <v>136</v>
      </c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</row>
    <row r="74" spans="2:15" customFormat="1" ht="16.350000000000001" customHeight="1" x14ac:dyDescent="0.2">
      <c r="B74" s="225" t="s">
        <v>137</v>
      </c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</row>
    <row r="75" spans="2:15" customFormat="1" ht="32.450000000000003" customHeight="1" x14ac:dyDescent="0.2">
      <c r="B75" s="227" t="s">
        <v>154</v>
      </c>
      <c r="C75" s="228"/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228"/>
      <c r="O75" s="228"/>
    </row>
    <row r="76" spans="2:15" customFormat="1" ht="16.350000000000001" customHeight="1" x14ac:dyDescent="0.2">
      <c r="B76" s="229" t="s">
        <v>68</v>
      </c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</row>
    <row r="77" spans="2:15" customFormat="1" ht="16.350000000000001" customHeight="1" x14ac:dyDescent="0.2">
      <c r="B77" s="178" t="s">
        <v>155</v>
      </c>
      <c r="C77" s="177">
        <v>277</v>
      </c>
      <c r="D77" s="177">
        <v>277</v>
      </c>
      <c r="E77" s="177">
        <v>277</v>
      </c>
      <c r="F77" s="177">
        <v>277</v>
      </c>
      <c r="G77" s="177">
        <v>277</v>
      </c>
      <c r="H77" s="177">
        <v>277</v>
      </c>
      <c r="I77" s="177">
        <v>277</v>
      </c>
      <c r="J77" s="177">
        <v>277</v>
      </c>
      <c r="K77" s="177">
        <v>277</v>
      </c>
      <c r="L77" s="177">
        <v>277</v>
      </c>
      <c r="M77" s="177">
        <v>277</v>
      </c>
      <c r="N77" s="177">
        <v>287</v>
      </c>
      <c r="O77" s="179">
        <v>3334</v>
      </c>
    </row>
    <row r="78" spans="2:15" customFormat="1" ht="16.350000000000001" customHeight="1" x14ac:dyDescent="0.2">
      <c r="B78" s="178" t="s">
        <v>156</v>
      </c>
      <c r="C78" s="179">
        <v>1239</v>
      </c>
      <c r="D78" s="179">
        <v>1239</v>
      </c>
      <c r="E78" s="179">
        <v>1239</v>
      </c>
      <c r="F78" s="179">
        <v>1239</v>
      </c>
      <c r="G78" s="179">
        <v>1239</v>
      </c>
      <c r="H78" s="179">
        <v>1239</v>
      </c>
      <c r="I78" s="179">
        <v>1239</v>
      </c>
      <c r="J78" s="179">
        <v>1239</v>
      </c>
      <c r="K78" s="179">
        <v>1239</v>
      </c>
      <c r="L78" s="179">
        <v>1239</v>
      </c>
      <c r="M78" s="179">
        <v>1239</v>
      </c>
      <c r="N78" s="179">
        <v>1242</v>
      </c>
      <c r="O78" s="179">
        <v>14871</v>
      </c>
    </row>
    <row r="79" spans="2:15" customFormat="1" ht="16.350000000000001" customHeight="1" x14ac:dyDescent="0.2">
      <c r="B79" s="178" t="s">
        <v>88</v>
      </c>
      <c r="C79" s="177">
        <v>821</v>
      </c>
      <c r="D79" s="177">
        <v>821</v>
      </c>
      <c r="E79" s="177">
        <v>821</v>
      </c>
      <c r="F79" s="177">
        <v>821</v>
      </c>
      <c r="G79" s="177">
        <v>821</v>
      </c>
      <c r="H79" s="177">
        <v>821</v>
      </c>
      <c r="I79" s="177">
        <v>821</v>
      </c>
      <c r="J79" s="177">
        <v>821</v>
      </c>
      <c r="K79" s="177">
        <v>821</v>
      </c>
      <c r="L79" s="177">
        <v>821</v>
      </c>
      <c r="M79" s="177">
        <v>821</v>
      </c>
      <c r="N79" s="177">
        <v>830</v>
      </c>
      <c r="O79" s="179">
        <v>9861</v>
      </c>
    </row>
    <row r="80" spans="2:15" customFormat="1" ht="16.350000000000001" customHeight="1" x14ac:dyDescent="0.2">
      <c r="B80" s="178" t="s">
        <v>157</v>
      </c>
      <c r="C80" s="177">
        <v>494</v>
      </c>
      <c r="D80" s="177">
        <v>494</v>
      </c>
      <c r="E80" s="177">
        <v>494</v>
      </c>
      <c r="F80" s="177">
        <v>494</v>
      </c>
      <c r="G80" s="177">
        <v>494</v>
      </c>
      <c r="H80" s="177">
        <v>494</v>
      </c>
      <c r="I80" s="177">
        <v>494</v>
      </c>
      <c r="J80" s="177">
        <v>494</v>
      </c>
      <c r="K80" s="177">
        <v>494</v>
      </c>
      <c r="L80" s="177">
        <v>494</v>
      </c>
      <c r="M80" s="177">
        <v>494</v>
      </c>
      <c r="N80" s="177">
        <v>500</v>
      </c>
      <c r="O80" s="179">
        <v>5934</v>
      </c>
    </row>
    <row r="81" spans="2:15" customFormat="1" ht="16.350000000000001" customHeight="1" x14ac:dyDescent="0.2">
      <c r="B81" s="229" t="s">
        <v>158</v>
      </c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</row>
    <row r="82" spans="2:15" customFormat="1" ht="16.350000000000001" customHeight="1" x14ac:dyDescent="0.2">
      <c r="B82" s="178" t="s">
        <v>155</v>
      </c>
      <c r="C82" s="177">
        <v>36</v>
      </c>
      <c r="D82" s="177">
        <v>36</v>
      </c>
      <c r="E82" s="177">
        <v>36</v>
      </c>
      <c r="F82" s="177">
        <v>36</v>
      </c>
      <c r="G82" s="177">
        <v>36</v>
      </c>
      <c r="H82" s="177">
        <v>36</v>
      </c>
      <c r="I82" s="177">
        <v>36</v>
      </c>
      <c r="J82" s="177">
        <v>36</v>
      </c>
      <c r="K82" s="177">
        <v>36</v>
      </c>
      <c r="L82" s="177">
        <v>36</v>
      </c>
      <c r="M82" s="177">
        <v>36</v>
      </c>
      <c r="N82" s="177">
        <v>40</v>
      </c>
      <c r="O82" s="177">
        <v>436</v>
      </c>
    </row>
    <row r="83" spans="2:15" customFormat="1" ht="16.350000000000001" customHeight="1" x14ac:dyDescent="0.2">
      <c r="B83" s="178" t="s">
        <v>156</v>
      </c>
      <c r="C83" s="177">
        <v>196</v>
      </c>
      <c r="D83" s="177">
        <v>196</v>
      </c>
      <c r="E83" s="177">
        <v>196</v>
      </c>
      <c r="F83" s="177">
        <v>196</v>
      </c>
      <c r="G83" s="177">
        <v>196</v>
      </c>
      <c r="H83" s="177">
        <v>196</v>
      </c>
      <c r="I83" s="177">
        <v>196</v>
      </c>
      <c r="J83" s="177">
        <v>196</v>
      </c>
      <c r="K83" s="177">
        <v>196</v>
      </c>
      <c r="L83" s="177">
        <v>196</v>
      </c>
      <c r="M83" s="177">
        <v>196</v>
      </c>
      <c r="N83" s="177">
        <v>206</v>
      </c>
      <c r="O83" s="179">
        <v>2362</v>
      </c>
    </row>
    <row r="84" spans="2:15" customFormat="1" ht="16.350000000000001" customHeight="1" x14ac:dyDescent="0.2">
      <c r="B84" s="178" t="s">
        <v>88</v>
      </c>
      <c r="C84" s="177">
        <v>109</v>
      </c>
      <c r="D84" s="177">
        <v>109</v>
      </c>
      <c r="E84" s="177">
        <v>109</v>
      </c>
      <c r="F84" s="177">
        <v>109</v>
      </c>
      <c r="G84" s="177">
        <v>109</v>
      </c>
      <c r="H84" s="177">
        <v>109</v>
      </c>
      <c r="I84" s="177">
        <v>109</v>
      </c>
      <c r="J84" s="177">
        <v>109</v>
      </c>
      <c r="K84" s="177">
        <v>109</v>
      </c>
      <c r="L84" s="177">
        <v>109</v>
      </c>
      <c r="M84" s="177">
        <v>109</v>
      </c>
      <c r="N84" s="177">
        <v>118</v>
      </c>
      <c r="O84" s="179">
        <v>1317</v>
      </c>
    </row>
    <row r="85" spans="2:15" customFormat="1" ht="16.350000000000001" customHeight="1" x14ac:dyDescent="0.2">
      <c r="B85" s="178" t="s">
        <v>157</v>
      </c>
      <c r="C85" s="177">
        <v>101</v>
      </c>
      <c r="D85" s="177">
        <v>101</v>
      </c>
      <c r="E85" s="177">
        <v>101</v>
      </c>
      <c r="F85" s="177">
        <v>101</v>
      </c>
      <c r="G85" s="177">
        <v>101</v>
      </c>
      <c r="H85" s="177">
        <v>101</v>
      </c>
      <c r="I85" s="177">
        <v>101</v>
      </c>
      <c r="J85" s="177">
        <v>101</v>
      </c>
      <c r="K85" s="177">
        <v>101</v>
      </c>
      <c r="L85" s="177">
        <v>101</v>
      </c>
      <c r="M85" s="177">
        <v>101</v>
      </c>
      <c r="N85" s="177">
        <v>103</v>
      </c>
      <c r="O85" s="179">
        <v>1214</v>
      </c>
    </row>
    <row r="86" spans="2:15" customFormat="1" ht="16.350000000000001" customHeight="1" x14ac:dyDescent="0.2">
      <c r="B86" s="229" t="s">
        <v>159</v>
      </c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</row>
    <row r="87" spans="2:15" customFormat="1" ht="16.350000000000001" customHeight="1" x14ac:dyDescent="0.2">
      <c r="B87" s="178" t="s">
        <v>155</v>
      </c>
      <c r="C87" s="177">
        <v>59</v>
      </c>
      <c r="D87" s="177">
        <v>59</v>
      </c>
      <c r="E87" s="177">
        <v>59</v>
      </c>
      <c r="F87" s="177">
        <v>59</v>
      </c>
      <c r="G87" s="177">
        <v>59</v>
      </c>
      <c r="H87" s="177">
        <v>59</v>
      </c>
      <c r="I87" s="177">
        <v>59</v>
      </c>
      <c r="J87" s="177">
        <v>59</v>
      </c>
      <c r="K87" s="177">
        <v>59</v>
      </c>
      <c r="L87" s="177">
        <v>59</v>
      </c>
      <c r="M87" s="177">
        <v>59</v>
      </c>
      <c r="N87" s="177">
        <v>68</v>
      </c>
      <c r="O87" s="177">
        <v>717</v>
      </c>
    </row>
    <row r="88" spans="2:15" customFormat="1" ht="16.350000000000001" customHeight="1" x14ac:dyDescent="0.2">
      <c r="B88" s="178" t="s">
        <v>156</v>
      </c>
      <c r="C88" s="177">
        <v>116</v>
      </c>
      <c r="D88" s="177">
        <v>116</v>
      </c>
      <c r="E88" s="177">
        <v>116</v>
      </c>
      <c r="F88" s="177">
        <v>116</v>
      </c>
      <c r="G88" s="177">
        <v>116</v>
      </c>
      <c r="H88" s="177">
        <v>116</v>
      </c>
      <c r="I88" s="177">
        <v>116</v>
      </c>
      <c r="J88" s="177">
        <v>116</v>
      </c>
      <c r="K88" s="177">
        <v>116</v>
      </c>
      <c r="L88" s="177">
        <v>116</v>
      </c>
      <c r="M88" s="177">
        <v>116</v>
      </c>
      <c r="N88" s="177">
        <v>125</v>
      </c>
      <c r="O88" s="179">
        <v>1401</v>
      </c>
    </row>
    <row r="89" spans="2:15" customFormat="1" ht="16.350000000000001" customHeight="1" x14ac:dyDescent="0.2">
      <c r="B89" s="178" t="s">
        <v>88</v>
      </c>
      <c r="C89" s="177">
        <v>60</v>
      </c>
      <c r="D89" s="177">
        <v>60</v>
      </c>
      <c r="E89" s="177">
        <v>60</v>
      </c>
      <c r="F89" s="177">
        <v>60</v>
      </c>
      <c r="G89" s="177">
        <v>60</v>
      </c>
      <c r="H89" s="177">
        <v>60</v>
      </c>
      <c r="I89" s="177">
        <v>60</v>
      </c>
      <c r="J89" s="177">
        <v>60</v>
      </c>
      <c r="K89" s="177">
        <v>60</v>
      </c>
      <c r="L89" s="177">
        <v>60</v>
      </c>
      <c r="M89" s="177">
        <v>60</v>
      </c>
      <c r="N89" s="177">
        <v>65</v>
      </c>
      <c r="O89" s="177">
        <v>725</v>
      </c>
    </row>
    <row r="90" spans="2:15" customFormat="1" ht="16.350000000000001" customHeight="1" x14ac:dyDescent="0.2">
      <c r="B90" s="178" t="s">
        <v>157</v>
      </c>
      <c r="C90" s="177">
        <v>214</v>
      </c>
      <c r="D90" s="177">
        <v>214</v>
      </c>
      <c r="E90" s="177">
        <v>214</v>
      </c>
      <c r="F90" s="177">
        <v>214</v>
      </c>
      <c r="G90" s="177">
        <v>214</v>
      </c>
      <c r="H90" s="177">
        <v>214</v>
      </c>
      <c r="I90" s="177">
        <v>214</v>
      </c>
      <c r="J90" s="177">
        <v>214</v>
      </c>
      <c r="K90" s="177">
        <v>214</v>
      </c>
      <c r="L90" s="177">
        <v>214</v>
      </c>
      <c r="M90" s="177">
        <v>214</v>
      </c>
      <c r="N90" s="177">
        <v>219</v>
      </c>
      <c r="O90" s="179">
        <v>2573</v>
      </c>
    </row>
    <row r="91" spans="2:15" customFormat="1" ht="16.350000000000001" customHeight="1" x14ac:dyDescent="0.2">
      <c r="B91" s="229" t="s">
        <v>160</v>
      </c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</row>
    <row r="92" spans="2:15" customFormat="1" ht="16.350000000000001" customHeight="1" x14ac:dyDescent="0.2">
      <c r="B92" s="178" t="s">
        <v>155</v>
      </c>
      <c r="C92" s="177">
        <v>14</v>
      </c>
      <c r="D92" s="177">
        <v>14</v>
      </c>
      <c r="E92" s="177">
        <v>14</v>
      </c>
      <c r="F92" s="177">
        <v>14</v>
      </c>
      <c r="G92" s="177">
        <v>14</v>
      </c>
      <c r="H92" s="177">
        <v>14</v>
      </c>
      <c r="I92" s="177">
        <v>14</v>
      </c>
      <c r="J92" s="177">
        <v>14</v>
      </c>
      <c r="K92" s="177">
        <v>14</v>
      </c>
      <c r="L92" s="177">
        <v>14</v>
      </c>
      <c r="M92" s="177">
        <v>14</v>
      </c>
      <c r="N92" s="177">
        <v>21</v>
      </c>
      <c r="O92" s="177">
        <v>175</v>
      </c>
    </row>
    <row r="93" spans="2:15" customFormat="1" ht="16.350000000000001" customHeight="1" x14ac:dyDescent="0.2">
      <c r="B93" s="178" t="s">
        <v>156</v>
      </c>
      <c r="C93" s="177">
        <v>57</v>
      </c>
      <c r="D93" s="177">
        <v>57</v>
      </c>
      <c r="E93" s="177">
        <v>57</v>
      </c>
      <c r="F93" s="177">
        <v>57</v>
      </c>
      <c r="G93" s="177">
        <v>57</v>
      </c>
      <c r="H93" s="177">
        <v>57</v>
      </c>
      <c r="I93" s="177">
        <v>57</v>
      </c>
      <c r="J93" s="177">
        <v>57</v>
      </c>
      <c r="K93" s="177">
        <v>57</v>
      </c>
      <c r="L93" s="177">
        <v>57</v>
      </c>
      <c r="M93" s="177">
        <v>57</v>
      </c>
      <c r="N93" s="177">
        <v>61</v>
      </c>
      <c r="O93" s="177">
        <v>688</v>
      </c>
    </row>
    <row r="94" spans="2:15" customFormat="1" ht="16.350000000000001" customHeight="1" x14ac:dyDescent="0.2">
      <c r="B94" s="178" t="s">
        <v>88</v>
      </c>
      <c r="C94" s="177">
        <v>114</v>
      </c>
      <c r="D94" s="177">
        <v>114</v>
      </c>
      <c r="E94" s="177">
        <v>114</v>
      </c>
      <c r="F94" s="177">
        <v>114</v>
      </c>
      <c r="G94" s="177">
        <v>114</v>
      </c>
      <c r="H94" s="177">
        <v>114</v>
      </c>
      <c r="I94" s="177">
        <v>114</v>
      </c>
      <c r="J94" s="177">
        <v>114</v>
      </c>
      <c r="K94" s="177">
        <v>114</v>
      </c>
      <c r="L94" s="177">
        <v>114</v>
      </c>
      <c r="M94" s="177">
        <v>114</v>
      </c>
      <c r="N94" s="177">
        <v>119</v>
      </c>
      <c r="O94" s="179">
        <v>1373</v>
      </c>
    </row>
    <row r="95" spans="2:15" customFormat="1" ht="16.350000000000001" customHeight="1" x14ac:dyDescent="0.2">
      <c r="B95" s="178" t="s">
        <v>157</v>
      </c>
      <c r="C95" s="177">
        <v>106</v>
      </c>
      <c r="D95" s="177">
        <v>106</v>
      </c>
      <c r="E95" s="177">
        <v>106</v>
      </c>
      <c r="F95" s="177">
        <v>106</v>
      </c>
      <c r="G95" s="177">
        <v>106</v>
      </c>
      <c r="H95" s="177">
        <v>106</v>
      </c>
      <c r="I95" s="177">
        <v>106</v>
      </c>
      <c r="J95" s="177">
        <v>106</v>
      </c>
      <c r="K95" s="177">
        <v>106</v>
      </c>
      <c r="L95" s="177">
        <v>106</v>
      </c>
      <c r="M95" s="177">
        <v>106</v>
      </c>
      <c r="N95" s="177">
        <v>117</v>
      </c>
      <c r="O95" s="179">
        <v>1283</v>
      </c>
    </row>
    <row r="96" spans="2:15" customFormat="1" ht="16.350000000000001" customHeight="1" x14ac:dyDescent="0.2">
      <c r="B96" s="229" t="s">
        <v>161</v>
      </c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</row>
    <row r="97" spans="2:15" customFormat="1" ht="16.350000000000001" customHeight="1" x14ac:dyDescent="0.2">
      <c r="B97" s="178" t="s">
        <v>155</v>
      </c>
      <c r="C97" s="179">
        <v>1285</v>
      </c>
      <c r="D97" s="179">
        <v>1285</v>
      </c>
      <c r="E97" s="179">
        <v>1285</v>
      </c>
      <c r="F97" s="179">
        <v>1285</v>
      </c>
      <c r="G97" s="179">
        <v>1285</v>
      </c>
      <c r="H97" s="179">
        <v>1285</v>
      </c>
      <c r="I97" s="179">
        <v>1285</v>
      </c>
      <c r="J97" s="179">
        <v>1285</v>
      </c>
      <c r="K97" s="179">
        <v>1285</v>
      </c>
      <c r="L97" s="179">
        <v>1285</v>
      </c>
      <c r="M97" s="179">
        <v>1285</v>
      </c>
      <c r="N97" s="179">
        <v>1294</v>
      </c>
      <c r="O97" s="179">
        <v>15429</v>
      </c>
    </row>
    <row r="98" spans="2:15" customFormat="1" ht="16.350000000000001" customHeight="1" x14ac:dyDescent="0.2">
      <c r="B98" s="178" t="s">
        <v>156</v>
      </c>
      <c r="C98" s="179">
        <v>1248</v>
      </c>
      <c r="D98" s="179">
        <v>1248</v>
      </c>
      <c r="E98" s="179">
        <v>1248</v>
      </c>
      <c r="F98" s="179">
        <v>1248</v>
      </c>
      <c r="G98" s="179">
        <v>1248</v>
      </c>
      <c r="H98" s="179">
        <v>1248</v>
      </c>
      <c r="I98" s="179">
        <v>1248</v>
      </c>
      <c r="J98" s="179">
        <v>1248</v>
      </c>
      <c r="K98" s="179">
        <v>1248</v>
      </c>
      <c r="L98" s="179">
        <v>1248</v>
      </c>
      <c r="M98" s="179">
        <v>1248</v>
      </c>
      <c r="N98" s="179">
        <v>1256</v>
      </c>
      <c r="O98" s="179">
        <v>14984</v>
      </c>
    </row>
    <row r="99" spans="2:15" customFormat="1" ht="16.350000000000001" customHeight="1" x14ac:dyDescent="0.2">
      <c r="B99" s="178" t="s">
        <v>88</v>
      </c>
      <c r="C99" s="179">
        <v>1681</v>
      </c>
      <c r="D99" s="179">
        <v>1681</v>
      </c>
      <c r="E99" s="179">
        <v>1681</v>
      </c>
      <c r="F99" s="179">
        <v>1681</v>
      </c>
      <c r="G99" s="179">
        <v>1681</v>
      </c>
      <c r="H99" s="179">
        <v>1681</v>
      </c>
      <c r="I99" s="179">
        <v>1681</v>
      </c>
      <c r="J99" s="179">
        <v>1681</v>
      </c>
      <c r="K99" s="179">
        <v>1681</v>
      </c>
      <c r="L99" s="179">
        <v>1681</v>
      </c>
      <c r="M99" s="179">
        <v>1681</v>
      </c>
      <c r="N99" s="179">
        <v>1682</v>
      </c>
      <c r="O99" s="179">
        <v>20173</v>
      </c>
    </row>
    <row r="100" spans="2:15" customFormat="1" ht="16.350000000000001" customHeight="1" x14ac:dyDescent="0.2">
      <c r="B100" s="178" t="s">
        <v>157</v>
      </c>
      <c r="C100" s="179">
        <v>2212</v>
      </c>
      <c r="D100" s="179">
        <v>2212</v>
      </c>
      <c r="E100" s="179">
        <v>2212</v>
      </c>
      <c r="F100" s="179">
        <v>2212</v>
      </c>
      <c r="G100" s="179">
        <v>2212</v>
      </c>
      <c r="H100" s="179">
        <v>2212</v>
      </c>
      <c r="I100" s="179">
        <v>2212</v>
      </c>
      <c r="J100" s="179">
        <v>2212</v>
      </c>
      <c r="K100" s="179">
        <v>2212</v>
      </c>
      <c r="L100" s="179">
        <v>2212</v>
      </c>
      <c r="M100" s="179">
        <v>2212</v>
      </c>
      <c r="N100" s="179">
        <v>2214</v>
      </c>
      <c r="O100" s="179">
        <v>26546</v>
      </c>
    </row>
    <row r="101" spans="2:15" customFormat="1" ht="16.350000000000001" customHeight="1" x14ac:dyDescent="0.2">
      <c r="B101" s="229" t="s">
        <v>162</v>
      </c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</row>
    <row r="102" spans="2:15" customFormat="1" ht="16.350000000000001" customHeight="1" x14ac:dyDescent="0.2">
      <c r="B102" s="178" t="s">
        <v>155</v>
      </c>
      <c r="C102" s="177">
        <v>50</v>
      </c>
      <c r="D102" s="177">
        <v>50</v>
      </c>
      <c r="E102" s="177">
        <v>50</v>
      </c>
      <c r="F102" s="177">
        <v>50</v>
      </c>
      <c r="G102" s="177">
        <v>50</v>
      </c>
      <c r="H102" s="177">
        <v>50</v>
      </c>
      <c r="I102" s="177">
        <v>50</v>
      </c>
      <c r="J102" s="177">
        <v>50</v>
      </c>
      <c r="K102" s="177">
        <v>50</v>
      </c>
      <c r="L102" s="177">
        <v>50</v>
      </c>
      <c r="M102" s="177">
        <v>50</v>
      </c>
      <c r="N102" s="177">
        <v>61</v>
      </c>
      <c r="O102" s="177">
        <v>611</v>
      </c>
    </row>
    <row r="103" spans="2:15" customFormat="1" ht="16.350000000000001" customHeight="1" x14ac:dyDescent="0.2">
      <c r="B103" s="178" t="s">
        <v>156</v>
      </c>
      <c r="C103" s="177">
        <v>142</v>
      </c>
      <c r="D103" s="177">
        <v>142</v>
      </c>
      <c r="E103" s="177">
        <v>142</v>
      </c>
      <c r="F103" s="177">
        <v>142</v>
      </c>
      <c r="G103" s="177">
        <v>142</v>
      </c>
      <c r="H103" s="177">
        <v>142</v>
      </c>
      <c r="I103" s="177">
        <v>142</v>
      </c>
      <c r="J103" s="177">
        <v>142</v>
      </c>
      <c r="K103" s="177">
        <v>142</v>
      </c>
      <c r="L103" s="177">
        <v>142</v>
      </c>
      <c r="M103" s="177">
        <v>142</v>
      </c>
      <c r="N103" s="177">
        <v>147</v>
      </c>
      <c r="O103" s="179">
        <v>1709</v>
      </c>
    </row>
    <row r="104" spans="2:15" customFormat="1" ht="16.350000000000001" customHeight="1" x14ac:dyDescent="0.2">
      <c r="B104" s="178" t="s">
        <v>88</v>
      </c>
      <c r="C104" s="177">
        <v>42</v>
      </c>
      <c r="D104" s="177">
        <v>42</v>
      </c>
      <c r="E104" s="177">
        <v>42</v>
      </c>
      <c r="F104" s="177">
        <v>42</v>
      </c>
      <c r="G104" s="177">
        <v>42</v>
      </c>
      <c r="H104" s="177">
        <v>42</v>
      </c>
      <c r="I104" s="177">
        <v>42</v>
      </c>
      <c r="J104" s="177">
        <v>42</v>
      </c>
      <c r="K104" s="177">
        <v>42</v>
      </c>
      <c r="L104" s="177">
        <v>42</v>
      </c>
      <c r="M104" s="177">
        <v>42</v>
      </c>
      <c r="N104" s="177">
        <v>50</v>
      </c>
      <c r="O104" s="177">
        <v>512</v>
      </c>
    </row>
    <row r="105" spans="2:15" customFormat="1" ht="16.350000000000001" customHeight="1" x14ac:dyDescent="0.2">
      <c r="B105" s="178" t="s">
        <v>157</v>
      </c>
      <c r="C105" s="177">
        <v>41</v>
      </c>
      <c r="D105" s="177">
        <v>41</v>
      </c>
      <c r="E105" s="177">
        <v>41</v>
      </c>
      <c r="F105" s="177">
        <v>41</v>
      </c>
      <c r="G105" s="177">
        <v>41</v>
      </c>
      <c r="H105" s="177">
        <v>41</v>
      </c>
      <c r="I105" s="177">
        <v>41</v>
      </c>
      <c r="J105" s="177">
        <v>41</v>
      </c>
      <c r="K105" s="177">
        <v>41</v>
      </c>
      <c r="L105" s="177">
        <v>41</v>
      </c>
      <c r="M105" s="177">
        <v>41</v>
      </c>
      <c r="N105" s="177">
        <v>44</v>
      </c>
      <c r="O105" s="177">
        <v>495</v>
      </c>
    </row>
    <row r="106" spans="2:15" customFormat="1" ht="16.350000000000001" customHeight="1" x14ac:dyDescent="0.2">
      <c r="B106" s="229" t="s">
        <v>163</v>
      </c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</row>
    <row r="107" spans="2:15" customFormat="1" ht="16.350000000000001" customHeight="1" x14ac:dyDescent="0.2">
      <c r="B107" s="178" t="s">
        <v>155</v>
      </c>
      <c r="C107" s="177">
        <v>74</v>
      </c>
      <c r="D107" s="177">
        <v>74</v>
      </c>
      <c r="E107" s="177">
        <v>74</v>
      </c>
      <c r="F107" s="177">
        <v>74</v>
      </c>
      <c r="G107" s="177">
        <v>74</v>
      </c>
      <c r="H107" s="177">
        <v>74</v>
      </c>
      <c r="I107" s="177">
        <v>74</v>
      </c>
      <c r="J107" s="177">
        <v>74</v>
      </c>
      <c r="K107" s="177">
        <v>74</v>
      </c>
      <c r="L107" s="177">
        <v>74</v>
      </c>
      <c r="M107" s="177">
        <v>74</v>
      </c>
      <c r="N107" s="177">
        <v>78</v>
      </c>
      <c r="O107" s="177">
        <v>892</v>
      </c>
    </row>
    <row r="108" spans="2:15" customFormat="1" ht="16.350000000000001" customHeight="1" x14ac:dyDescent="0.2">
      <c r="B108" s="178" t="s">
        <v>156</v>
      </c>
      <c r="C108" s="177">
        <v>219</v>
      </c>
      <c r="D108" s="177">
        <v>219</v>
      </c>
      <c r="E108" s="177">
        <v>219</v>
      </c>
      <c r="F108" s="177">
        <v>219</v>
      </c>
      <c r="G108" s="177">
        <v>219</v>
      </c>
      <c r="H108" s="177">
        <v>219</v>
      </c>
      <c r="I108" s="177">
        <v>219</v>
      </c>
      <c r="J108" s="177">
        <v>219</v>
      </c>
      <c r="K108" s="177">
        <v>219</v>
      </c>
      <c r="L108" s="177">
        <v>219</v>
      </c>
      <c r="M108" s="177">
        <v>219</v>
      </c>
      <c r="N108" s="177">
        <v>226</v>
      </c>
      <c r="O108" s="179">
        <v>2635</v>
      </c>
    </row>
    <row r="109" spans="2:15" customFormat="1" ht="16.350000000000001" customHeight="1" x14ac:dyDescent="0.2">
      <c r="B109" s="178" t="s">
        <v>88</v>
      </c>
      <c r="C109" s="177">
        <v>307</v>
      </c>
      <c r="D109" s="177">
        <v>307</v>
      </c>
      <c r="E109" s="177">
        <v>307</v>
      </c>
      <c r="F109" s="177">
        <v>307</v>
      </c>
      <c r="G109" s="177">
        <v>307</v>
      </c>
      <c r="H109" s="177">
        <v>307</v>
      </c>
      <c r="I109" s="177">
        <v>307</v>
      </c>
      <c r="J109" s="177">
        <v>307</v>
      </c>
      <c r="K109" s="177">
        <v>307</v>
      </c>
      <c r="L109" s="177">
        <v>307</v>
      </c>
      <c r="M109" s="177">
        <v>307</v>
      </c>
      <c r="N109" s="177">
        <v>315</v>
      </c>
      <c r="O109" s="179">
        <v>3692</v>
      </c>
    </row>
    <row r="110" spans="2:15" customFormat="1" ht="16.350000000000001" customHeight="1" x14ac:dyDescent="0.2">
      <c r="B110" s="178" t="s">
        <v>157</v>
      </c>
      <c r="C110" s="177">
        <v>198</v>
      </c>
      <c r="D110" s="177">
        <v>198</v>
      </c>
      <c r="E110" s="177">
        <v>198</v>
      </c>
      <c r="F110" s="177">
        <v>198</v>
      </c>
      <c r="G110" s="177">
        <v>198</v>
      </c>
      <c r="H110" s="177">
        <v>198</v>
      </c>
      <c r="I110" s="177">
        <v>198</v>
      </c>
      <c r="J110" s="177">
        <v>198</v>
      </c>
      <c r="K110" s="177">
        <v>198</v>
      </c>
      <c r="L110" s="177">
        <v>198</v>
      </c>
      <c r="M110" s="177">
        <v>198</v>
      </c>
      <c r="N110" s="177">
        <v>208</v>
      </c>
      <c r="O110" s="179">
        <v>2386</v>
      </c>
    </row>
    <row r="111" spans="2:15" s="130" customFormat="1" ht="16.350000000000001" customHeight="1" x14ac:dyDescent="0.25">
      <c r="B111" s="131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3"/>
    </row>
    <row r="112" spans="2:15" customFormat="1" ht="16.350000000000001" customHeight="1" x14ac:dyDescent="0.2">
      <c r="B112" s="229" t="s">
        <v>164</v>
      </c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</row>
    <row r="113" spans="2:15" customFormat="1" ht="16.350000000000001" customHeight="1" x14ac:dyDescent="0.2">
      <c r="B113" s="225" t="s">
        <v>165</v>
      </c>
      <c r="C113" s="226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26"/>
    </row>
    <row r="114" spans="2:15" customFormat="1" ht="16.350000000000001" customHeight="1" x14ac:dyDescent="0.2">
      <c r="B114" s="227" t="s">
        <v>156</v>
      </c>
      <c r="C114" s="228"/>
      <c r="D114" s="228"/>
      <c r="E114" s="228"/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</row>
    <row r="115" spans="2:15" customFormat="1" ht="16.350000000000001" customHeight="1" x14ac:dyDescent="0.2">
      <c r="B115" s="178" t="s">
        <v>166</v>
      </c>
      <c r="C115" s="177">
        <v>463</v>
      </c>
      <c r="D115" s="177">
        <v>463</v>
      </c>
      <c r="E115" s="177">
        <v>463</v>
      </c>
      <c r="F115" s="177">
        <v>463</v>
      </c>
      <c r="G115" s="177">
        <v>463</v>
      </c>
      <c r="H115" s="177">
        <v>463</v>
      </c>
      <c r="I115" s="177">
        <v>463</v>
      </c>
      <c r="J115" s="177">
        <v>463</v>
      </c>
      <c r="K115" s="177">
        <v>463</v>
      </c>
      <c r="L115" s="177">
        <v>463</v>
      </c>
      <c r="M115" s="177">
        <v>463</v>
      </c>
      <c r="N115" s="177">
        <v>473</v>
      </c>
      <c r="O115" s="179">
        <v>5566</v>
      </c>
    </row>
    <row r="116" spans="2:15" customFormat="1" ht="16.350000000000001" customHeight="1" x14ac:dyDescent="0.2">
      <c r="B116" s="178" t="s">
        <v>84</v>
      </c>
      <c r="C116" s="177">
        <v>63</v>
      </c>
      <c r="D116" s="177">
        <v>63</v>
      </c>
      <c r="E116" s="177">
        <v>63</v>
      </c>
      <c r="F116" s="177">
        <v>63</v>
      </c>
      <c r="G116" s="177">
        <v>63</v>
      </c>
      <c r="H116" s="177">
        <v>63</v>
      </c>
      <c r="I116" s="177">
        <v>63</v>
      </c>
      <c r="J116" s="177">
        <v>63</v>
      </c>
      <c r="K116" s="177">
        <v>63</v>
      </c>
      <c r="L116" s="177">
        <v>63</v>
      </c>
      <c r="M116" s="177">
        <v>63</v>
      </c>
      <c r="N116" s="177">
        <v>64</v>
      </c>
      <c r="O116" s="177">
        <v>757</v>
      </c>
    </row>
    <row r="117" spans="2:15" customFormat="1" ht="16.350000000000001" customHeight="1" x14ac:dyDescent="0.2">
      <c r="B117" s="178" t="s">
        <v>65</v>
      </c>
      <c r="C117" s="177">
        <v>0</v>
      </c>
      <c r="D117" s="177">
        <v>0</v>
      </c>
      <c r="E117" s="177">
        <v>0</v>
      </c>
      <c r="F117" s="177">
        <v>0</v>
      </c>
      <c r="G117" s="177">
        <v>0</v>
      </c>
      <c r="H117" s="177">
        <v>0</v>
      </c>
      <c r="I117" s="177">
        <v>0</v>
      </c>
      <c r="J117" s="177">
        <v>0</v>
      </c>
      <c r="K117" s="177">
        <v>0</v>
      </c>
      <c r="L117" s="177">
        <v>0</v>
      </c>
      <c r="M117" s="177">
        <v>0</v>
      </c>
      <c r="N117" s="177">
        <v>0</v>
      </c>
      <c r="O117" s="177">
        <v>0</v>
      </c>
    </row>
    <row r="118" spans="2:15" customFormat="1" ht="16.350000000000001" customHeight="1" x14ac:dyDescent="0.2">
      <c r="B118" s="178" t="s">
        <v>66</v>
      </c>
      <c r="C118" s="177">
        <v>0</v>
      </c>
      <c r="D118" s="177">
        <v>0</v>
      </c>
      <c r="E118" s="177">
        <v>0</v>
      </c>
      <c r="F118" s="177">
        <v>0</v>
      </c>
      <c r="G118" s="177">
        <v>0</v>
      </c>
      <c r="H118" s="177">
        <v>0</v>
      </c>
      <c r="I118" s="177">
        <v>0</v>
      </c>
      <c r="J118" s="177">
        <v>0</v>
      </c>
      <c r="K118" s="177">
        <v>0</v>
      </c>
      <c r="L118" s="177">
        <v>0</v>
      </c>
      <c r="M118" s="177">
        <v>0</v>
      </c>
      <c r="N118" s="177">
        <v>0</v>
      </c>
      <c r="O118" s="177">
        <v>0</v>
      </c>
    </row>
    <row r="119" spans="2:15" customFormat="1" ht="16.350000000000001" customHeight="1" x14ac:dyDescent="0.2">
      <c r="B119" s="178" t="s">
        <v>86</v>
      </c>
      <c r="C119" s="177">
        <v>278</v>
      </c>
      <c r="D119" s="177">
        <v>278</v>
      </c>
      <c r="E119" s="177">
        <v>278</v>
      </c>
      <c r="F119" s="177">
        <v>278</v>
      </c>
      <c r="G119" s="177">
        <v>278</v>
      </c>
      <c r="H119" s="177">
        <v>278</v>
      </c>
      <c r="I119" s="177">
        <v>278</v>
      </c>
      <c r="J119" s="177">
        <v>278</v>
      </c>
      <c r="K119" s="177">
        <v>278</v>
      </c>
      <c r="L119" s="177">
        <v>278</v>
      </c>
      <c r="M119" s="177">
        <v>278</v>
      </c>
      <c r="N119" s="177">
        <v>281</v>
      </c>
      <c r="O119" s="179">
        <v>3339</v>
      </c>
    </row>
    <row r="120" spans="2:15" customFormat="1" ht="16.350000000000001" customHeight="1" x14ac:dyDescent="0.2">
      <c r="B120" s="225" t="s">
        <v>167</v>
      </c>
      <c r="C120" s="226"/>
      <c r="D120" s="226"/>
      <c r="E120" s="226"/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</row>
    <row r="121" spans="2:15" customFormat="1" ht="16.350000000000001" customHeight="1" x14ac:dyDescent="0.2">
      <c r="B121" s="227" t="s">
        <v>156</v>
      </c>
      <c r="C121" s="228"/>
      <c r="D121" s="228"/>
      <c r="E121" s="228"/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</row>
    <row r="122" spans="2:15" customFormat="1" ht="16.350000000000001" customHeight="1" x14ac:dyDescent="0.2">
      <c r="B122" s="178" t="s">
        <v>166</v>
      </c>
      <c r="C122" s="179">
        <v>3236</v>
      </c>
      <c r="D122" s="179">
        <v>3236</v>
      </c>
      <c r="E122" s="179">
        <v>3236</v>
      </c>
      <c r="F122" s="179">
        <v>3236</v>
      </c>
      <c r="G122" s="179">
        <v>3236</v>
      </c>
      <c r="H122" s="179">
        <v>3236</v>
      </c>
      <c r="I122" s="179">
        <v>3236</v>
      </c>
      <c r="J122" s="179">
        <v>3236</v>
      </c>
      <c r="K122" s="179">
        <v>3236</v>
      </c>
      <c r="L122" s="179">
        <v>3236</v>
      </c>
      <c r="M122" s="179">
        <v>3236</v>
      </c>
      <c r="N122" s="179">
        <v>3236</v>
      </c>
      <c r="O122" s="179">
        <v>38832</v>
      </c>
    </row>
    <row r="123" spans="2:15" customFormat="1" ht="16.350000000000001" customHeight="1" x14ac:dyDescent="0.2">
      <c r="B123" s="178" t="s">
        <v>84</v>
      </c>
      <c r="C123" s="179">
        <v>5291</v>
      </c>
      <c r="D123" s="179">
        <v>5291</v>
      </c>
      <c r="E123" s="179">
        <v>5291</v>
      </c>
      <c r="F123" s="179">
        <v>5291</v>
      </c>
      <c r="G123" s="179">
        <v>5291</v>
      </c>
      <c r="H123" s="179">
        <v>5291</v>
      </c>
      <c r="I123" s="179">
        <v>5291</v>
      </c>
      <c r="J123" s="179">
        <v>5291</v>
      </c>
      <c r="K123" s="179">
        <v>5291</v>
      </c>
      <c r="L123" s="179">
        <v>5291</v>
      </c>
      <c r="M123" s="179">
        <v>5291</v>
      </c>
      <c r="N123" s="179">
        <v>5294</v>
      </c>
      <c r="O123" s="179">
        <v>63495</v>
      </c>
    </row>
    <row r="124" spans="2:15" customFormat="1" ht="16.350000000000001" customHeight="1" x14ac:dyDescent="0.2">
      <c r="B124" s="178" t="s">
        <v>65</v>
      </c>
      <c r="C124" s="177">
        <v>0</v>
      </c>
      <c r="D124" s="177">
        <v>0</v>
      </c>
      <c r="E124" s="177">
        <v>0</v>
      </c>
      <c r="F124" s="177">
        <v>0</v>
      </c>
      <c r="G124" s="177">
        <v>0</v>
      </c>
      <c r="H124" s="177">
        <v>0</v>
      </c>
      <c r="I124" s="177">
        <v>0</v>
      </c>
      <c r="J124" s="177">
        <v>0</v>
      </c>
      <c r="K124" s="177">
        <v>0</v>
      </c>
      <c r="L124" s="177">
        <v>0</v>
      </c>
      <c r="M124" s="177">
        <v>0</v>
      </c>
      <c r="N124" s="177">
        <v>0</v>
      </c>
      <c r="O124" s="177">
        <v>0</v>
      </c>
    </row>
    <row r="125" spans="2:15" customFormat="1" ht="16.350000000000001" customHeight="1" x14ac:dyDescent="0.2">
      <c r="B125" s="178" t="s">
        <v>66</v>
      </c>
      <c r="C125" s="177">
        <v>0</v>
      </c>
      <c r="D125" s="177">
        <v>0</v>
      </c>
      <c r="E125" s="177">
        <v>0</v>
      </c>
      <c r="F125" s="177">
        <v>0</v>
      </c>
      <c r="G125" s="177">
        <v>0</v>
      </c>
      <c r="H125" s="177">
        <v>0</v>
      </c>
      <c r="I125" s="177">
        <v>0</v>
      </c>
      <c r="J125" s="177">
        <v>0</v>
      </c>
      <c r="K125" s="177">
        <v>0</v>
      </c>
      <c r="L125" s="177">
        <v>0</v>
      </c>
      <c r="M125" s="177">
        <v>0</v>
      </c>
      <c r="N125" s="177">
        <v>0</v>
      </c>
      <c r="O125" s="177">
        <v>0</v>
      </c>
    </row>
    <row r="126" spans="2:15" customFormat="1" ht="16.350000000000001" customHeight="1" x14ac:dyDescent="0.2">
      <c r="B126" s="178" t="s">
        <v>86</v>
      </c>
      <c r="C126" s="179">
        <v>2175</v>
      </c>
      <c r="D126" s="179">
        <v>2175</v>
      </c>
      <c r="E126" s="179">
        <v>2175</v>
      </c>
      <c r="F126" s="179">
        <v>2175</v>
      </c>
      <c r="G126" s="179">
        <v>2175</v>
      </c>
      <c r="H126" s="179">
        <v>2175</v>
      </c>
      <c r="I126" s="179">
        <v>2175</v>
      </c>
      <c r="J126" s="179">
        <v>2175</v>
      </c>
      <c r="K126" s="179">
        <v>2175</v>
      </c>
      <c r="L126" s="179">
        <v>2175</v>
      </c>
      <c r="M126" s="179">
        <v>2175</v>
      </c>
      <c r="N126" s="179">
        <v>2186</v>
      </c>
      <c r="O126" s="179">
        <v>26111</v>
      </c>
    </row>
    <row r="127" spans="2:15" customFormat="1" ht="16.350000000000001" customHeight="1" x14ac:dyDescent="0.2">
      <c r="B127" s="227" t="s">
        <v>168</v>
      </c>
      <c r="C127" s="228"/>
      <c r="D127" s="228"/>
      <c r="E127" s="228"/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</row>
    <row r="128" spans="2:15" customFormat="1" ht="16.350000000000001" customHeight="1" x14ac:dyDescent="0.2">
      <c r="B128" s="178" t="s">
        <v>169</v>
      </c>
      <c r="C128" s="177">
        <v>94</v>
      </c>
      <c r="D128" s="177">
        <v>94</v>
      </c>
      <c r="E128" s="177">
        <v>94</v>
      </c>
      <c r="F128" s="177">
        <v>94</v>
      </c>
      <c r="G128" s="177">
        <v>94</v>
      </c>
      <c r="H128" s="177">
        <v>94</v>
      </c>
      <c r="I128" s="177">
        <v>94</v>
      </c>
      <c r="J128" s="177">
        <v>94</v>
      </c>
      <c r="K128" s="177">
        <v>94</v>
      </c>
      <c r="L128" s="177">
        <v>94</v>
      </c>
      <c r="M128" s="177">
        <v>94</v>
      </c>
      <c r="N128" s="177">
        <v>98</v>
      </c>
      <c r="O128" s="179">
        <v>1132</v>
      </c>
    </row>
    <row r="129" spans="1:257" ht="16.350000000000001" customHeight="1" x14ac:dyDescent="0.2">
      <c r="A129"/>
      <c r="B129" s="178" t="s">
        <v>170</v>
      </c>
      <c r="C129" s="177">
        <v>577</v>
      </c>
      <c r="D129" s="177">
        <v>577</v>
      </c>
      <c r="E129" s="177">
        <v>577</v>
      </c>
      <c r="F129" s="177">
        <v>577</v>
      </c>
      <c r="G129" s="177">
        <v>577</v>
      </c>
      <c r="H129" s="177">
        <v>577</v>
      </c>
      <c r="I129" s="177">
        <v>577</v>
      </c>
      <c r="J129" s="177">
        <v>577</v>
      </c>
      <c r="K129" s="177">
        <v>577</v>
      </c>
      <c r="L129" s="177">
        <v>577</v>
      </c>
      <c r="M129" s="177">
        <v>577</v>
      </c>
      <c r="N129" s="177">
        <v>586</v>
      </c>
      <c r="O129" s="179">
        <v>6933</v>
      </c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</row>
    <row r="130" spans="1:257" ht="16.350000000000001" customHeight="1" x14ac:dyDescent="0.2">
      <c r="A130"/>
      <c r="B130" s="227" t="s">
        <v>122</v>
      </c>
      <c r="C130" s="228"/>
      <c r="D130" s="228"/>
      <c r="E130" s="228"/>
      <c r="F130" s="228"/>
      <c r="G130" s="228"/>
      <c r="H130" s="228"/>
      <c r="I130" s="228"/>
      <c r="J130" s="228"/>
      <c r="K130" s="228"/>
      <c r="L130" s="228"/>
      <c r="M130" s="228"/>
      <c r="N130" s="228"/>
      <c r="O130" s="228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</row>
    <row r="131" spans="1:257" ht="16.350000000000001" customHeight="1" x14ac:dyDescent="0.2">
      <c r="A131"/>
      <c r="B131" s="178" t="s">
        <v>122</v>
      </c>
      <c r="C131" s="179">
        <v>3517</v>
      </c>
      <c r="D131" s="179">
        <v>3517</v>
      </c>
      <c r="E131" s="179">
        <v>3517</v>
      </c>
      <c r="F131" s="179">
        <v>3517</v>
      </c>
      <c r="G131" s="179">
        <v>3517</v>
      </c>
      <c r="H131" s="179">
        <v>3517</v>
      </c>
      <c r="I131" s="179">
        <v>3517</v>
      </c>
      <c r="J131" s="179">
        <v>3517</v>
      </c>
      <c r="K131" s="179">
        <v>3517</v>
      </c>
      <c r="L131" s="179">
        <v>3517</v>
      </c>
      <c r="M131" s="179">
        <v>3517</v>
      </c>
      <c r="N131" s="179">
        <v>3522</v>
      </c>
      <c r="O131" s="179">
        <v>42209</v>
      </c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</row>
    <row r="132" spans="1:257" ht="32.450000000000003" customHeight="1" x14ac:dyDescent="0.2">
      <c r="A132"/>
      <c r="B132" s="225" t="s">
        <v>171</v>
      </c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</row>
    <row r="133" spans="1:257" ht="16.350000000000001" customHeight="1" x14ac:dyDescent="0.2">
      <c r="A133"/>
      <c r="B133" s="117" t="s">
        <v>172</v>
      </c>
      <c r="C133" s="118">
        <v>20</v>
      </c>
      <c r="D133" s="118">
        <v>20</v>
      </c>
      <c r="E133" s="118">
        <v>20</v>
      </c>
      <c r="F133" s="118">
        <v>20</v>
      </c>
      <c r="G133" s="118">
        <v>20</v>
      </c>
      <c r="H133" s="118">
        <v>20</v>
      </c>
      <c r="I133" s="118">
        <v>20</v>
      </c>
      <c r="J133" s="118">
        <v>20</v>
      </c>
      <c r="K133" s="118">
        <v>20</v>
      </c>
      <c r="L133" s="118">
        <v>20</v>
      </c>
      <c r="M133" s="118">
        <v>20</v>
      </c>
      <c r="N133" s="118">
        <v>20</v>
      </c>
      <c r="O133" s="119">
        <v>240</v>
      </c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</row>
    <row r="134" spans="1:257" ht="16.350000000000001" customHeight="1" x14ac:dyDescent="0.2">
      <c r="A134"/>
      <c r="B134" s="225" t="s">
        <v>173</v>
      </c>
      <c r="C134" s="226"/>
      <c r="D134" s="226"/>
      <c r="E134" s="226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</row>
    <row r="135" spans="1:257" ht="16.350000000000001" customHeight="1" x14ac:dyDescent="0.2">
      <c r="A135"/>
      <c r="B135" s="178" t="s">
        <v>174</v>
      </c>
      <c r="C135" s="179">
        <v>11760</v>
      </c>
      <c r="D135" s="179">
        <v>11760</v>
      </c>
      <c r="E135" s="179">
        <v>11760</v>
      </c>
      <c r="F135" s="179">
        <v>11760</v>
      </c>
      <c r="G135" s="179">
        <v>11760</v>
      </c>
      <c r="H135" s="179">
        <v>11760</v>
      </c>
      <c r="I135" s="179">
        <v>11760</v>
      </c>
      <c r="J135" s="179">
        <v>11760</v>
      </c>
      <c r="K135" s="179">
        <v>11760</v>
      </c>
      <c r="L135" s="179">
        <v>11760</v>
      </c>
      <c r="M135" s="179">
        <v>11760</v>
      </c>
      <c r="N135" s="179">
        <v>11761</v>
      </c>
      <c r="O135" s="179">
        <v>141121</v>
      </c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</row>
    <row r="136" spans="1:257" s="130" customFormat="1" ht="16.350000000000001" customHeight="1" x14ac:dyDescent="0.25">
      <c r="B136" s="137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</row>
    <row r="137" spans="1:257" ht="16.350000000000001" customHeight="1" x14ac:dyDescent="0.25">
      <c r="B137" s="139" t="s">
        <v>175</v>
      </c>
      <c r="C137" s="139"/>
    </row>
    <row r="138" spans="1:257" ht="16.350000000000001" customHeight="1" x14ac:dyDescent="0.25">
      <c r="B138" s="139"/>
    </row>
    <row r="139" spans="1:257" ht="15.6" customHeight="1" x14ac:dyDescent="0.25">
      <c r="B139" s="49"/>
    </row>
    <row r="140" spans="1:257" ht="16.350000000000001" customHeight="1" x14ac:dyDescent="0.25">
      <c r="B140" s="140"/>
    </row>
    <row r="141" spans="1:257" ht="15.6" customHeight="1" x14ac:dyDescent="0.25">
      <c r="B141" s="141" t="s">
        <v>176</v>
      </c>
    </row>
  </sheetData>
  <mergeCells count="39">
    <mergeCell ref="B1:O1"/>
    <mergeCell ref="B2:O2"/>
    <mergeCell ref="B3:O3"/>
    <mergeCell ref="B4:O4"/>
    <mergeCell ref="B6:B7"/>
    <mergeCell ref="B50:O50"/>
    <mergeCell ref="B8:O8"/>
    <mergeCell ref="B9:O9"/>
    <mergeCell ref="B10:O10"/>
    <mergeCell ref="B12:O12"/>
    <mergeCell ref="B13:O13"/>
    <mergeCell ref="B20:O20"/>
    <mergeCell ref="B29:O29"/>
    <mergeCell ref="B33:O33"/>
    <mergeCell ref="B34:O34"/>
    <mergeCell ref="B41:O41"/>
    <mergeCell ref="B44:O44"/>
    <mergeCell ref="B49:O49"/>
    <mergeCell ref="B63:O63"/>
    <mergeCell ref="B70:O70"/>
    <mergeCell ref="B73:O73"/>
    <mergeCell ref="B74:O74"/>
    <mergeCell ref="B75:O75"/>
    <mergeCell ref="B76:O76"/>
    <mergeCell ref="B81:O81"/>
    <mergeCell ref="B86:O86"/>
    <mergeCell ref="B91:O91"/>
    <mergeCell ref="B96:O96"/>
    <mergeCell ref="B101:O101"/>
    <mergeCell ref="B106:O106"/>
    <mergeCell ref="B112:O112"/>
    <mergeCell ref="B113:O113"/>
    <mergeCell ref="B114:O114"/>
    <mergeCell ref="B134:O134"/>
    <mergeCell ref="B120:O120"/>
    <mergeCell ref="B121:O121"/>
    <mergeCell ref="B127:O127"/>
    <mergeCell ref="B130:O130"/>
    <mergeCell ref="B132:O132"/>
  </mergeCells>
  <printOptions horizontalCentered="1"/>
  <pageMargins left="0.23611111111111099" right="0.27569444444444402" top="0.72847222222222197" bottom="0.72847222222222197" header="0.51180555555555496" footer="0.51180555555555496"/>
  <pageSetup paperSize="0" scale="0" firstPageNumber="0" pageOrder="overThenDown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ANEXO_2_Datos Generales</vt:lpstr>
      <vt:lpstr>ANEXO_3_Denomi, Natu, y Función</vt:lpstr>
      <vt:lpstr>ANEXO_4_Valoración Riesgo</vt:lpstr>
      <vt:lpstr>ANEXO_5_Programación Gestión</vt:lpstr>
      <vt:lpstr>ANEXO_6A_Cap Consultorios</vt:lpstr>
      <vt:lpstr>ANEXO_6B_Cap Camas</vt:lpstr>
      <vt:lpstr>ANEXO _6C_Cap Quirófanos</vt:lpstr>
      <vt:lpstr>ANEXO_6D_Estándar Infraestruc</vt:lpstr>
      <vt:lpstr>ANEXO_6E_EJEMPLO_Prog Asistenci</vt:lpstr>
      <vt:lpstr>ANEXO_7_Medidas</vt:lpstr>
      <vt:lpstr>'ANEXO_5_Programación Gestión'!__xlnm_Print_Area</vt:lpstr>
      <vt:lpstr>'ANEXO_6E_EJEMPLO_Prog Asistenci'!__xlnm_Print_Area</vt:lpstr>
      <vt:lpstr>ANEXO_7_Medidas!__xlnm_Print_Area</vt:lpstr>
      <vt:lpstr>'ANEXO_5_Programación Gestión'!__xlnm_Print_Titles</vt:lpstr>
      <vt:lpstr>'ANEXO_6E_EJEMPLO_Prog Asistenci'!__xlnm_Print_Titles</vt:lpstr>
      <vt:lpstr>ANEXO_7_Medidas!__xlnm_Print_Titles</vt:lpstr>
      <vt:lpstr>'ANEXO_5_Programación Gestión'!Área_de_impresión</vt:lpstr>
      <vt:lpstr>'ANEXO_6E_EJEMPLO_Prog Asistenci'!Área_de_impresión</vt:lpstr>
      <vt:lpstr>ANEXO_7_Medidas!Área_de_impresión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Anibal Quijano</dc:creator>
  <cp:lastModifiedBy>PCHNILOBASCO</cp:lastModifiedBy>
  <cp:revision>0</cp:revision>
  <cp:lastPrinted>2014-12-19T16:30:08Z</cp:lastPrinted>
  <dcterms:created xsi:type="dcterms:W3CDTF">2007-01-08T13:29:51Z</dcterms:created>
  <dcterms:modified xsi:type="dcterms:W3CDTF">2021-04-19T17:18:17Z</dcterms:modified>
  <dc:language>es-SV</dc:language>
</cp:coreProperties>
</file>