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21075" windowHeight="9240" activeTab="2"/>
  </bookViews>
  <sheets>
    <sheet name="JD-ABRIL-JUNIO 2011" sheetId="1" r:id="rId1"/>
    <sheet name="JD-JULIO-SEPTIEMBRE 2011" sheetId="4" r:id="rId2"/>
    <sheet name="JD-OCTUBRE-DICIEMBRE 2011" sheetId="6" r:id="rId3"/>
  </sheets>
  <calcPr calcId="144525"/>
</workbook>
</file>

<file path=xl/calcChain.xml><?xml version="1.0" encoding="utf-8"?>
<calcChain xmlns="http://schemas.openxmlformats.org/spreadsheetml/2006/main">
  <c r="D18" i="6" l="1"/>
  <c r="G18" i="6"/>
  <c r="D27" i="6"/>
  <c r="G27" i="6"/>
  <c r="D33" i="6"/>
  <c r="G33" i="6"/>
  <c r="D38" i="4"/>
  <c r="D39" i="4" s="1"/>
  <c r="G37" i="4"/>
  <c r="G39" i="4" s="1"/>
  <c r="G33" i="4"/>
  <c r="D33" i="4"/>
  <c r="G49" i="1"/>
  <c r="D49" i="1"/>
  <c r="G39" i="1"/>
  <c r="G41" i="1" s="1"/>
  <c r="D39" i="1"/>
  <c r="D41" i="1" s="1"/>
  <c r="D33" i="1"/>
  <c r="G33" i="1"/>
  <c r="G10" i="6" l="1"/>
  <c r="D10" i="6"/>
  <c r="G24" i="4"/>
  <c r="D24" i="4"/>
  <c r="G17" i="4"/>
  <c r="D17" i="4"/>
  <c r="G11" i="4"/>
  <c r="D11" i="4"/>
  <c r="D24" i="1"/>
  <c r="G23" i="1"/>
  <c r="G27" i="1" s="1"/>
  <c r="D23" i="1"/>
  <c r="D27" i="1" s="1"/>
  <c r="G18" i="1"/>
  <c r="D18" i="1"/>
  <c r="G17" i="1"/>
  <c r="G19" i="1" s="1"/>
  <c r="D17" i="1"/>
  <c r="D19" i="1" s="1"/>
  <c r="D12" i="1"/>
  <c r="D11" i="1"/>
  <c r="D13" i="1" s="1"/>
  <c r="G10" i="1"/>
  <c r="G13" i="1" s="1"/>
</calcChain>
</file>

<file path=xl/sharedStrings.xml><?xml version="1.0" encoding="utf-8"?>
<sst xmlns="http://schemas.openxmlformats.org/spreadsheetml/2006/main" count="216" uniqueCount="47">
  <si>
    <t>1. TRANSFERENCIA ENTRE LA MISMA UNIDAD PRESUPUETARIA, DIFERENTES LINEAS DE TRABAJO Y ESPECIFICOS</t>
  </si>
  <si>
    <t>AUMENTA</t>
  </si>
  <si>
    <t>DISMINUYE</t>
  </si>
  <si>
    <t>0201</t>
  </si>
  <si>
    <t>SERVICIO DE LA DEUDA INTERNA (INTERESES)</t>
  </si>
  <si>
    <t>SERVICIOS DE LA DEUDA INTERNA (INTERESES)</t>
  </si>
  <si>
    <t>0202</t>
  </si>
  <si>
    <t>SERVICIO DE LA DEUDA INTERNA (AMORTIZACION)</t>
  </si>
  <si>
    <t>0101</t>
  </si>
  <si>
    <t>ADMINISTRACION Y DIRECCIÓN SUPERIOR</t>
  </si>
  <si>
    <t>0102</t>
  </si>
  <si>
    <t>EMISION DE TITULOS VALORES A LARGO PLAZO Y COTIZACIONES</t>
  </si>
  <si>
    <t>0103</t>
  </si>
  <si>
    <t>RECUPERACION DE LA CARTERA HIPOTECARIA</t>
  </si>
  <si>
    <t>TOTAL</t>
  </si>
  <si>
    <t>2. TRANSFERENCIA ENTRE LA MISMA UNIDAD PRESUPUETARIA, LINEAS DE TRABAJO Y DIFERENTES ESPECIFICOS</t>
  </si>
  <si>
    <t>0301</t>
  </si>
  <si>
    <t>FINANCIAMIENTO DE SOLUCIONES HABITACIONALES</t>
  </si>
  <si>
    <t>ADMINISTRACION Y DIRECCION SUPERIOR</t>
  </si>
  <si>
    <t>3. TRANSFERENCIA ENTRE DIFERENTES UNIDADES PRESUPUESTARIA, LINEAS DE TRABAJO Y DIFERENTES ESPECIFICOS</t>
  </si>
  <si>
    <t>0302</t>
  </si>
  <si>
    <t>FINANCIAMIENTO DE ACTIVOS EXTRAORDINARIOS</t>
  </si>
  <si>
    <t>0401</t>
  </si>
  <si>
    <t>INVERSION</t>
  </si>
  <si>
    <t>1. TRANSFERENCIA ENTRE LA MISMA UNIDAD PRESUPUETARIA, LINEAS DE TRABAJO Y DIFERENTES ESPECIFICOS</t>
  </si>
  <si>
    <t>2. TRANSFERENCIA ENTRE DIFERENTES UNIDADES PRESUPUETARIAS, LINEAS DE TRABAJO Y ESPECIFICOS</t>
  </si>
  <si>
    <t>EMISION TITULOS VALORES A LARGO PLAZO Y COTIZACIONES</t>
  </si>
  <si>
    <t>1. TRANSFERENCIA ENTRE LA MISMA UNIDAD PRESUPUESTARIA, LINEAS DE TRABAJO Y DIFERENTES ESPECIFICOS</t>
  </si>
  <si>
    <t>ADMINISTRACIÓN Y DIRECCION SUPERIOR</t>
  </si>
  <si>
    <t>2. TRANSFERENCIA DIFERENTES UNIDADES PRESUPUESTARIAS, LINEAS DE TRABAJO Y ESPECIFICOS</t>
  </si>
  <si>
    <t>3. TRANSFERENCIA ENTRE DIFERENTES UNIDADES PRESUPUESTARIA, LINEAS DE TRABAJO Y LOS MISMOS ESPECIFICOS</t>
  </si>
  <si>
    <t>FINANCIAMIENTO ACTIVOS EXTRAORDINARIOS</t>
  </si>
  <si>
    <t>EMISION DE TITULOSVALORES A LARGO PLAZO Y COTIZCIONES</t>
  </si>
  <si>
    <t>SERVICIOS DE LA DEUDA INTERNA (AMORTIZACIÓN)</t>
  </si>
  <si>
    <t>FONDO SOCIAL PARA LA VIVIENDA</t>
  </si>
  <si>
    <t>AUTORIZACIÓN POR JUNTA DIRECTIVA</t>
  </si>
  <si>
    <t>(MONTO EN US$)</t>
  </si>
  <si>
    <t>AUTORIZACIÓN SEGÚN PUNTO VI) DEL ACTA DE SESIÓN DE JUNTA DIRECTIVA N° JD-096/2011 DEL 1 DE JUNIO 2011</t>
  </si>
  <si>
    <t>AUTORIZACIÓN SEGÚN PUNTO XIII) DEL ACTA DE SESIÓN DE JUNTA DIRECTIVA N° JD-091/2011 DEL 25 DE MAYO 2011</t>
  </si>
  <si>
    <t>AUTORIZACIÓN SEGÚN PUNTO IX) DEL ACTA DE SESIÓN DE JUNTA DIRECTIVA N° JD-106/2011 DEL 15 DE JUNIO 2011</t>
  </si>
  <si>
    <t>PERÍODO DE JULIO A SEPTIEMBRE 2011</t>
  </si>
  <si>
    <t>PERÍODO DE ABRIL A JUNIO 2011</t>
  </si>
  <si>
    <t>AUTORIZACIÓN SEGÚN PUNTO XII) DEL ACTA DE SESIÓN DE JUNTA DIRECTIVA N° JD-148/2011 DEL 24 DE AGOSTO 2011</t>
  </si>
  <si>
    <t>AUTORIZACIÓN SEGÚN PUNTO VI) DEL ACTA DE SESIÓN DE JUNTA DIRECTIVA N° JD-164/2011 DEL 14 DE SEPTIEMBRE 2011</t>
  </si>
  <si>
    <t>PERÍODO DE OCTUBRE A DICIEMBRE 2011</t>
  </si>
  <si>
    <t>AUTORIZACIÓN SEGÚN PUNTO X) DEL ACTA DE SESIÓN DE JUNTA DIRECTIVA N° JD-183/2011 DEL 1 DE NOVIEMBRE 2011</t>
  </si>
  <si>
    <t>AUTORIZACIÓN SEGÚN PUNTO VIII) DEL ACTA DE SESIÓN DE JUNTA DIRECTIVA N° JD-213/2011 DEL 14 DE DICIEMBRE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</si>
</sst>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44" fontId="4" fillId="0" borderId="6" xfId="1" applyFont="1" applyBorder="1"/>
    <xf numFmtId="49" fontId="4" fillId="0" borderId="8" xfId="0" applyNumberFormat="1" applyFont="1" applyBorder="1" applyAlignment="1">
      <alignment horizontal="center"/>
    </xf>
    <xf numFmtId="0" fontId="4" fillId="0" borderId="0" xfId="0" applyFont="1" applyBorder="1"/>
    <xf numFmtId="44" fontId="4" fillId="0" borderId="9" xfId="1" applyFont="1" applyBorder="1"/>
    <xf numFmtId="49" fontId="4" fillId="0" borderId="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4" fontId="4" fillId="0" borderId="9" xfId="1" applyFont="1" applyBorder="1" applyAlignment="1">
      <alignment vertical="center" wrapText="1"/>
    </xf>
    <xf numFmtId="49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49" fontId="4" fillId="0" borderId="1" xfId="0" applyNumberFormat="1" applyFont="1" applyBorder="1"/>
    <xf numFmtId="0" fontId="5" fillId="0" borderId="2" xfId="0" applyFont="1" applyBorder="1" applyAlignment="1">
      <alignment horizontal="right"/>
    </xf>
    <xf numFmtId="44" fontId="5" fillId="0" borderId="12" xfId="1" applyFont="1" applyBorder="1"/>
    <xf numFmtId="0" fontId="4" fillId="0" borderId="2" xfId="0" applyFont="1" applyBorder="1"/>
    <xf numFmtId="49" fontId="0" fillId="0" borderId="0" xfId="0" applyNumberFormat="1"/>
    <xf numFmtId="49" fontId="4" fillId="0" borderId="0" xfId="0" applyNumberFormat="1" applyFont="1" applyBorder="1"/>
    <xf numFmtId="0" fontId="5" fillId="0" borderId="0" xfId="0" applyFont="1" applyBorder="1" applyAlignment="1">
      <alignment horizontal="right"/>
    </xf>
    <xf numFmtId="44" fontId="5" fillId="0" borderId="0" xfId="0" applyNumberFormat="1" applyFont="1" applyBorder="1"/>
    <xf numFmtId="44" fontId="0" fillId="0" borderId="0" xfId="0" applyNumberFormat="1"/>
    <xf numFmtId="44" fontId="4" fillId="0" borderId="6" xfId="1" applyFont="1" applyBorder="1" applyAlignment="1">
      <alignment vertical="center" wrapText="1"/>
    </xf>
    <xf numFmtId="44" fontId="4" fillId="0" borderId="11" xfId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Fill="1" applyAlignment="1">
      <alignment vertical="center" readingOrder="1"/>
    </xf>
    <xf numFmtId="0" fontId="0" fillId="0" borderId="0" xfId="0" applyFill="1"/>
    <xf numFmtId="0" fontId="5" fillId="0" borderId="0" xfId="0" applyFont="1"/>
    <xf numFmtId="0" fontId="4" fillId="0" borderId="0" xfId="0" applyFont="1"/>
    <xf numFmtId="0" fontId="2" fillId="0" borderId="0" xfId="0" applyFont="1"/>
    <xf numFmtId="0" fontId="0" fillId="0" borderId="0" xfId="0" applyFont="1"/>
    <xf numFmtId="49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44" fontId="0" fillId="0" borderId="6" xfId="1" applyFont="1" applyBorder="1"/>
    <xf numFmtId="0" fontId="0" fillId="0" borderId="7" xfId="0" applyFont="1" applyBorder="1"/>
    <xf numFmtId="49" fontId="0" fillId="0" borderId="8" xfId="0" applyNumberFormat="1" applyFont="1" applyBorder="1" applyAlignment="1">
      <alignment horizontal="center"/>
    </xf>
    <xf numFmtId="0" fontId="0" fillId="0" borderId="0" xfId="0" applyFont="1" applyBorder="1"/>
    <xf numFmtId="44" fontId="0" fillId="0" borderId="9" xfId="1" applyFont="1" applyBorder="1"/>
    <xf numFmtId="49" fontId="0" fillId="0" borderId="8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4" fontId="0" fillId="0" borderId="9" xfId="1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0" fontId="0" fillId="0" borderId="10" xfId="0" applyFont="1" applyBorder="1"/>
    <xf numFmtId="49" fontId="0" fillId="0" borderId="1" xfId="0" applyNumberFormat="1" applyFont="1" applyBorder="1"/>
    <xf numFmtId="0" fontId="2" fillId="0" borderId="2" xfId="0" applyFont="1" applyBorder="1" applyAlignment="1">
      <alignment horizontal="right"/>
    </xf>
    <xf numFmtId="44" fontId="2" fillId="0" borderId="12" xfId="1" applyFont="1" applyBorder="1"/>
    <xf numFmtId="0" fontId="0" fillId="0" borderId="2" xfId="0" applyFont="1" applyBorder="1"/>
    <xf numFmtId="0" fontId="0" fillId="0" borderId="9" xfId="0" applyFont="1" applyBorder="1"/>
    <xf numFmtId="44" fontId="2" fillId="0" borderId="12" xfId="0" applyNumberFormat="1" applyFont="1" applyBorder="1"/>
    <xf numFmtId="49" fontId="0" fillId="0" borderId="4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49" fontId="0" fillId="0" borderId="8" xfId="0" applyNumberFormat="1" applyFont="1" applyBorder="1" applyAlignment="1">
      <alignment horizontal="center" vertical="center"/>
    </xf>
    <xf numFmtId="44" fontId="0" fillId="0" borderId="6" xfId="1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4" fontId="4" fillId="0" borderId="9" xfId="1" applyFont="1" applyBorder="1" applyAlignment="1">
      <alignment vertical="top" wrapText="1"/>
    </xf>
    <xf numFmtId="44" fontId="4" fillId="0" borderId="6" xfId="1" applyFont="1" applyBorder="1" applyAlignment="1">
      <alignment vertical="top" wrapText="1"/>
    </xf>
    <xf numFmtId="49" fontId="4" fillId="0" borderId="8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4" fontId="4" fillId="0" borderId="9" xfId="1" applyFont="1" applyBorder="1" applyAlignment="1">
      <alignment vertical="top"/>
    </xf>
    <xf numFmtId="0" fontId="4" fillId="0" borderId="13" xfId="0" applyFont="1" applyBorder="1" applyAlignment="1">
      <alignment vertical="top" wrapText="1"/>
    </xf>
    <xf numFmtId="0" fontId="5" fillId="0" borderId="2" xfId="0" applyFont="1" applyBorder="1" applyAlignment="1">
      <alignment horizontal="right" vertical="center"/>
    </xf>
    <xf numFmtId="44" fontId="5" fillId="0" borderId="1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5" fillId="0" borderId="12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49" fontId="0" fillId="0" borderId="0" xfId="0" applyNumberFormat="1" applyFont="1"/>
    <xf numFmtId="44" fontId="0" fillId="0" borderId="0" xfId="0" applyNumberFormat="1" applyFont="1"/>
    <xf numFmtId="49" fontId="0" fillId="0" borderId="4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44" fontId="0" fillId="0" borderId="9" xfId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4" fontId="2" fillId="0" borderId="12" xfId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showGridLines="0" topLeftCell="A46" workbookViewId="0">
      <selection activeCell="C68" sqref="C68"/>
    </sheetView>
  </sheetViews>
  <sheetFormatPr baseColWidth="10" defaultRowHeight="15" x14ac:dyDescent="0.25"/>
  <cols>
    <col min="1" max="1" width="1.28515625" customWidth="1"/>
    <col min="2" max="2" width="5.7109375" customWidth="1"/>
    <col min="3" max="3" width="50" customWidth="1"/>
    <col min="4" max="4" width="13.7109375" customWidth="1"/>
    <col min="5" max="5" width="5.7109375" customWidth="1"/>
    <col min="6" max="6" width="50.140625" customWidth="1"/>
    <col min="7" max="7" width="13.7109375" customWidth="1"/>
  </cols>
  <sheetData>
    <row r="1" spans="2:7" ht="18.75" x14ac:dyDescent="0.3">
      <c r="B1" s="83" t="s">
        <v>34</v>
      </c>
      <c r="C1" s="83"/>
      <c r="D1" s="83"/>
      <c r="E1" s="83"/>
      <c r="F1" s="83"/>
      <c r="G1" s="83"/>
    </row>
    <row r="2" spans="2:7" ht="18.75" x14ac:dyDescent="0.3">
      <c r="B2" s="26" t="s">
        <v>41</v>
      </c>
      <c r="C2" s="26"/>
      <c r="D2" s="26"/>
      <c r="E2" s="26"/>
      <c r="F2" s="26"/>
      <c r="G2" s="26"/>
    </row>
    <row r="3" spans="2:7" ht="18.75" x14ac:dyDescent="0.3">
      <c r="B3" s="26" t="s">
        <v>35</v>
      </c>
      <c r="C3" s="26"/>
      <c r="D3" s="26"/>
      <c r="E3" s="26"/>
      <c r="F3" s="26"/>
      <c r="G3" s="26"/>
    </row>
    <row r="4" spans="2:7" ht="18.75" x14ac:dyDescent="0.3">
      <c r="B4" s="26" t="s">
        <v>36</v>
      </c>
      <c r="C4" s="27"/>
      <c r="D4" s="27"/>
      <c r="E4" s="27"/>
      <c r="F4" s="27"/>
      <c r="G4" s="27"/>
    </row>
    <row r="5" spans="2:7" ht="18.75" x14ac:dyDescent="0.3">
      <c r="B5" s="26"/>
      <c r="C5" s="27"/>
      <c r="D5" s="27"/>
      <c r="E5" s="27"/>
      <c r="F5" s="27"/>
      <c r="G5" s="27"/>
    </row>
    <row r="6" spans="2:7" x14ac:dyDescent="0.25">
      <c r="B6" s="28" t="s">
        <v>38</v>
      </c>
      <c r="C6" s="29"/>
      <c r="D6" s="29"/>
      <c r="E6" s="29"/>
      <c r="F6" s="29"/>
      <c r="G6" s="29"/>
    </row>
    <row r="7" spans="2:7" ht="15.75" thickBot="1" x14ac:dyDescent="0.3">
      <c r="B7" s="32" t="s">
        <v>0</v>
      </c>
      <c r="C7" s="33"/>
      <c r="D7" s="33"/>
      <c r="E7" s="33"/>
      <c r="F7" s="33"/>
      <c r="G7" s="33"/>
    </row>
    <row r="8" spans="2:7" ht="18" customHeight="1" thickBot="1" x14ac:dyDescent="0.3">
      <c r="B8" s="80" t="s">
        <v>1</v>
      </c>
      <c r="C8" s="81"/>
      <c r="D8" s="82"/>
      <c r="E8" s="80" t="s">
        <v>2</v>
      </c>
      <c r="F8" s="81"/>
      <c r="G8" s="82"/>
    </row>
    <row r="9" spans="2:7" ht="20.100000000000001" customHeight="1" x14ac:dyDescent="0.25">
      <c r="B9" s="34" t="s">
        <v>3</v>
      </c>
      <c r="C9" s="35" t="s">
        <v>4</v>
      </c>
      <c r="D9" s="36">
        <v>290140</v>
      </c>
      <c r="E9" s="34" t="s">
        <v>3</v>
      </c>
      <c r="F9" s="37" t="s">
        <v>5</v>
      </c>
      <c r="G9" s="36">
        <v>500640</v>
      </c>
    </row>
    <row r="10" spans="2:7" ht="20.100000000000001" customHeight="1" x14ac:dyDescent="0.25">
      <c r="B10" s="38" t="s">
        <v>6</v>
      </c>
      <c r="C10" s="39" t="s">
        <v>7</v>
      </c>
      <c r="D10" s="40">
        <v>210500</v>
      </c>
      <c r="E10" s="38" t="s">
        <v>8</v>
      </c>
      <c r="F10" s="39" t="s">
        <v>9</v>
      </c>
      <c r="G10" s="40">
        <f>15420+13525+5500</f>
        <v>34445</v>
      </c>
    </row>
    <row r="11" spans="2:7" ht="34.5" customHeight="1" x14ac:dyDescent="0.25">
      <c r="B11" s="41" t="s">
        <v>10</v>
      </c>
      <c r="C11" s="42" t="s">
        <v>11</v>
      </c>
      <c r="D11" s="43">
        <f>8225+730+3850+725+815+1075</f>
        <v>15420</v>
      </c>
      <c r="E11" s="44"/>
      <c r="F11" s="42"/>
      <c r="G11" s="43"/>
    </row>
    <row r="12" spans="2:7" ht="20.100000000000001" customHeight="1" thickBot="1" x14ac:dyDescent="0.3">
      <c r="B12" s="38" t="s">
        <v>12</v>
      </c>
      <c r="C12" s="39" t="s">
        <v>13</v>
      </c>
      <c r="D12" s="40">
        <f>7445+630+4520+930+1000+1000+2500+1000</f>
        <v>19025</v>
      </c>
      <c r="E12" s="45"/>
      <c r="F12" s="39"/>
      <c r="G12" s="40"/>
    </row>
    <row r="13" spans="2:7" ht="24.95" customHeight="1" thickBot="1" x14ac:dyDescent="0.3">
      <c r="B13" s="48"/>
      <c r="C13" s="49" t="s">
        <v>14</v>
      </c>
      <c r="D13" s="50">
        <f>SUM(D9:D12)</f>
        <v>535085</v>
      </c>
      <c r="E13" s="51"/>
      <c r="F13" s="49" t="s">
        <v>14</v>
      </c>
      <c r="G13" s="50">
        <f>SUM(G9:G12)</f>
        <v>535085</v>
      </c>
    </row>
    <row r="14" spans="2:7" ht="6" customHeight="1" x14ac:dyDescent="0.25">
      <c r="B14" s="17"/>
    </row>
    <row r="15" spans="2:7" ht="16.5" thickBot="1" x14ac:dyDescent="0.3">
      <c r="B15" s="30" t="s">
        <v>15</v>
      </c>
      <c r="C15" s="31"/>
      <c r="D15" s="31"/>
      <c r="E15" s="31"/>
      <c r="F15" s="31"/>
      <c r="G15" s="31"/>
    </row>
    <row r="16" spans="2:7" ht="18" customHeight="1" thickBot="1" x14ac:dyDescent="0.3">
      <c r="B16" s="84" t="s">
        <v>1</v>
      </c>
      <c r="C16" s="85"/>
      <c r="D16" s="86"/>
      <c r="E16" s="84" t="s">
        <v>2</v>
      </c>
      <c r="F16" s="85"/>
      <c r="G16" s="86"/>
    </row>
    <row r="17" spans="2:7" ht="20.100000000000001" customHeight="1" x14ac:dyDescent="0.25">
      <c r="B17" s="2" t="s">
        <v>16</v>
      </c>
      <c r="C17" s="3" t="s">
        <v>17</v>
      </c>
      <c r="D17" s="4">
        <f>2625+200</f>
        <v>2825</v>
      </c>
      <c r="E17" s="2" t="s">
        <v>16</v>
      </c>
      <c r="F17" s="3" t="s">
        <v>17</v>
      </c>
      <c r="G17" s="4">
        <f>2825+183765</f>
        <v>186590</v>
      </c>
    </row>
    <row r="18" spans="2:7" ht="20.100000000000001" customHeight="1" thickBot="1" x14ac:dyDescent="0.3">
      <c r="B18" s="5" t="s">
        <v>8</v>
      </c>
      <c r="C18" s="6" t="s">
        <v>18</v>
      </c>
      <c r="D18" s="7">
        <f>79845+11190+48105+8205+3700+3160+16945+12615+23000</f>
        <v>206765</v>
      </c>
      <c r="E18" s="5" t="s">
        <v>8</v>
      </c>
      <c r="F18" s="6" t="s">
        <v>9</v>
      </c>
      <c r="G18" s="7">
        <f>23000</f>
        <v>23000</v>
      </c>
    </row>
    <row r="19" spans="2:7" ht="24.95" customHeight="1" thickBot="1" x14ac:dyDescent="0.3">
      <c r="B19" s="13"/>
      <c r="C19" s="14" t="s">
        <v>14</v>
      </c>
      <c r="D19" s="15">
        <f>SUM(D17:D18)</f>
        <v>209590</v>
      </c>
      <c r="E19" s="16"/>
      <c r="F19" s="14" t="s">
        <v>14</v>
      </c>
      <c r="G19" s="15">
        <f>SUM(G17:G18)</f>
        <v>209590</v>
      </c>
    </row>
    <row r="20" spans="2:7" ht="6" customHeight="1" x14ac:dyDescent="0.25">
      <c r="B20" s="17"/>
    </row>
    <row r="21" spans="2:7" ht="18" customHeight="1" thickBot="1" x14ac:dyDescent="0.3">
      <c r="B21" s="32" t="s">
        <v>19</v>
      </c>
      <c r="C21" s="33"/>
      <c r="D21" s="33"/>
      <c r="E21" s="33"/>
      <c r="F21" s="33"/>
      <c r="G21" s="33"/>
    </row>
    <row r="22" spans="2:7" ht="24.95" customHeight="1" thickBot="1" x14ac:dyDescent="0.3">
      <c r="B22" s="80" t="s">
        <v>1</v>
      </c>
      <c r="C22" s="81"/>
      <c r="D22" s="82"/>
      <c r="E22" s="80" t="s">
        <v>2</v>
      </c>
      <c r="F22" s="81"/>
      <c r="G22" s="82"/>
    </row>
    <row r="23" spans="2:7" ht="20.100000000000001" customHeight="1" x14ac:dyDescent="0.25">
      <c r="B23" s="34" t="s">
        <v>16</v>
      </c>
      <c r="C23" s="35" t="s">
        <v>17</v>
      </c>
      <c r="D23" s="36">
        <f>54830+5690+50780+4000+4485+1995+11290+8160</f>
        <v>141230</v>
      </c>
      <c r="E23" s="38" t="s">
        <v>8</v>
      </c>
      <c r="F23" s="39" t="s">
        <v>9</v>
      </c>
      <c r="G23" s="36">
        <f>141230+12555+15000+2500</f>
        <v>171285</v>
      </c>
    </row>
    <row r="24" spans="2:7" ht="20.100000000000001" customHeight="1" x14ac:dyDescent="0.25">
      <c r="B24" s="38" t="s">
        <v>20</v>
      </c>
      <c r="C24" s="39" t="s">
        <v>21</v>
      </c>
      <c r="D24" s="40">
        <f>4945+415+3065+2720+795+615+2500</f>
        <v>15055</v>
      </c>
      <c r="E24" s="45"/>
      <c r="F24" s="39"/>
      <c r="G24" s="52"/>
    </row>
    <row r="25" spans="2:7" ht="20.100000000000001" customHeight="1" x14ac:dyDescent="0.25">
      <c r="B25" s="38" t="s">
        <v>22</v>
      </c>
      <c r="C25" s="39" t="s">
        <v>23</v>
      </c>
      <c r="D25" s="40">
        <v>15000</v>
      </c>
      <c r="E25" s="45"/>
      <c r="F25" s="39"/>
      <c r="G25" s="52"/>
    </row>
    <row r="26" spans="2:7" ht="7.5" customHeight="1" thickBot="1" x14ac:dyDescent="0.3">
      <c r="B26" s="46"/>
      <c r="C26" s="39"/>
      <c r="D26" s="52"/>
      <c r="E26" s="47"/>
      <c r="F26" s="39"/>
      <c r="G26" s="52"/>
    </row>
    <row r="27" spans="2:7" ht="24.95" customHeight="1" thickBot="1" x14ac:dyDescent="0.3">
      <c r="B27" s="48"/>
      <c r="C27" s="49" t="s">
        <v>14</v>
      </c>
      <c r="D27" s="53">
        <f>SUM(D23:D26)</f>
        <v>171285</v>
      </c>
      <c r="E27" s="51"/>
      <c r="F27" s="49" t="s">
        <v>14</v>
      </c>
      <c r="G27" s="53">
        <f>SUM(G23:G26)</f>
        <v>171285</v>
      </c>
    </row>
    <row r="28" spans="2:7" ht="33" customHeight="1" x14ac:dyDescent="0.25">
      <c r="B28" s="18"/>
      <c r="C28" s="19"/>
      <c r="D28" s="20"/>
      <c r="E28" s="6"/>
      <c r="F28" s="19"/>
      <c r="G28" s="20"/>
    </row>
    <row r="29" spans="2:7" ht="15" customHeight="1" x14ac:dyDescent="0.25">
      <c r="B29" s="28" t="s">
        <v>37</v>
      </c>
    </row>
    <row r="30" spans="2:7" ht="15" customHeight="1" thickBot="1" x14ac:dyDescent="0.3">
      <c r="B30" s="32" t="s">
        <v>24</v>
      </c>
      <c r="C30" s="33"/>
      <c r="D30" s="33"/>
      <c r="E30" s="33"/>
      <c r="F30" s="33"/>
      <c r="G30" s="33"/>
    </row>
    <row r="31" spans="2:7" ht="24.95" customHeight="1" thickBot="1" x14ac:dyDescent="0.3">
      <c r="B31" s="80" t="s">
        <v>1</v>
      </c>
      <c r="C31" s="81"/>
      <c r="D31" s="82"/>
      <c r="E31" s="80" t="s">
        <v>2</v>
      </c>
      <c r="F31" s="81"/>
      <c r="G31" s="82"/>
    </row>
    <row r="32" spans="2:7" ht="24.95" customHeight="1" thickBot="1" x14ac:dyDescent="0.3">
      <c r="B32" s="54" t="s">
        <v>8</v>
      </c>
      <c r="C32" s="55" t="s">
        <v>9</v>
      </c>
      <c r="D32" s="56">
        <v>50000</v>
      </c>
      <c r="E32" s="57" t="s">
        <v>8</v>
      </c>
      <c r="F32" s="55" t="s">
        <v>9</v>
      </c>
      <c r="G32" s="56">
        <v>50000</v>
      </c>
    </row>
    <row r="33" spans="2:7" ht="24.95" customHeight="1" thickBot="1" x14ac:dyDescent="0.3">
      <c r="B33" s="48"/>
      <c r="C33" s="49" t="s">
        <v>14</v>
      </c>
      <c r="D33" s="50">
        <f>SUM(D32:D32)</f>
        <v>50000</v>
      </c>
      <c r="E33" s="51"/>
      <c r="F33" s="49" t="s">
        <v>14</v>
      </c>
      <c r="G33" s="50">
        <f>SUM(G32:G32)</f>
        <v>50000</v>
      </c>
    </row>
    <row r="36" spans="2:7" ht="18" customHeight="1" x14ac:dyDescent="0.25">
      <c r="B36" s="28" t="s">
        <v>39</v>
      </c>
    </row>
    <row r="37" spans="2:7" ht="18" customHeight="1" thickBot="1" x14ac:dyDescent="0.3">
      <c r="B37" s="32" t="s">
        <v>24</v>
      </c>
      <c r="C37" s="33"/>
      <c r="D37" s="33"/>
      <c r="E37" s="33"/>
      <c r="F37" s="33"/>
      <c r="G37" s="33"/>
    </row>
    <row r="38" spans="2:7" ht="24.95" customHeight="1" thickBot="1" x14ac:dyDescent="0.3">
      <c r="B38" s="80" t="s">
        <v>1</v>
      </c>
      <c r="C38" s="81"/>
      <c r="D38" s="82"/>
      <c r="E38" s="80" t="s">
        <v>2</v>
      </c>
      <c r="F38" s="81"/>
      <c r="G38" s="82"/>
    </row>
    <row r="39" spans="2:7" ht="24.95" customHeight="1" x14ac:dyDescent="0.25">
      <c r="B39" s="34" t="s">
        <v>8</v>
      </c>
      <c r="C39" s="39" t="s">
        <v>9</v>
      </c>
      <c r="D39" s="36">
        <f>31250+1115</f>
        <v>32365</v>
      </c>
      <c r="E39" s="38" t="s">
        <v>8</v>
      </c>
      <c r="F39" s="39" t="s">
        <v>9</v>
      </c>
      <c r="G39" s="36">
        <f>31250+1115</f>
        <v>32365</v>
      </c>
    </row>
    <row r="40" spans="2:7" ht="24.95" customHeight="1" thickBot="1" x14ac:dyDescent="0.3">
      <c r="B40" s="38" t="s">
        <v>16</v>
      </c>
      <c r="C40" s="39" t="s">
        <v>17</v>
      </c>
      <c r="D40" s="40">
        <v>2000</v>
      </c>
      <c r="E40" s="38" t="s">
        <v>16</v>
      </c>
      <c r="F40" s="39" t="s">
        <v>17</v>
      </c>
      <c r="G40" s="40">
        <v>2000</v>
      </c>
    </row>
    <row r="41" spans="2:7" ht="24.95" customHeight="1" thickBot="1" x14ac:dyDescent="0.3">
      <c r="B41" s="48"/>
      <c r="C41" s="49" t="s">
        <v>14</v>
      </c>
      <c r="D41" s="50">
        <f>SUM(D39:D40)</f>
        <v>34365</v>
      </c>
      <c r="E41" s="51"/>
      <c r="F41" s="49" t="s">
        <v>14</v>
      </c>
      <c r="G41" s="50">
        <f>SUM(G39:G40)</f>
        <v>34365</v>
      </c>
    </row>
    <row r="42" spans="2:7" ht="6.75" customHeight="1" x14ac:dyDescent="0.25"/>
    <row r="43" spans="2:7" ht="24.95" customHeight="1" thickBot="1" x14ac:dyDescent="0.3">
      <c r="B43" s="32" t="s">
        <v>25</v>
      </c>
      <c r="C43" s="33"/>
      <c r="D43" s="33"/>
      <c r="E43" s="33"/>
      <c r="F43" s="33"/>
      <c r="G43" s="33"/>
    </row>
    <row r="44" spans="2:7" ht="24.95" customHeight="1" thickBot="1" x14ac:dyDescent="0.3">
      <c r="B44" s="80" t="s">
        <v>1</v>
      </c>
      <c r="C44" s="81"/>
      <c r="D44" s="82"/>
      <c r="E44" s="80" t="s">
        <v>2</v>
      </c>
      <c r="F44" s="81"/>
      <c r="G44" s="82"/>
    </row>
    <row r="45" spans="2:7" ht="24.95" customHeight="1" x14ac:dyDescent="0.25">
      <c r="B45" s="41" t="s">
        <v>10</v>
      </c>
      <c r="C45" s="42" t="s">
        <v>26</v>
      </c>
      <c r="D45" s="43">
        <v>410</v>
      </c>
      <c r="E45" s="41" t="s">
        <v>8</v>
      </c>
      <c r="F45" s="42" t="s">
        <v>9</v>
      </c>
      <c r="G45" s="58">
        <v>30100</v>
      </c>
    </row>
    <row r="46" spans="2:7" ht="24.95" customHeight="1" x14ac:dyDescent="0.25">
      <c r="B46" s="38" t="s">
        <v>12</v>
      </c>
      <c r="C46" s="39" t="s">
        <v>13</v>
      </c>
      <c r="D46" s="40">
        <v>740</v>
      </c>
      <c r="E46" s="38"/>
      <c r="F46" s="39"/>
      <c r="G46" s="40"/>
    </row>
    <row r="47" spans="2:7" ht="24.95" customHeight="1" x14ac:dyDescent="0.25">
      <c r="B47" s="38" t="s">
        <v>16</v>
      </c>
      <c r="C47" s="39" t="s">
        <v>17</v>
      </c>
      <c r="D47" s="40">
        <v>28230</v>
      </c>
      <c r="E47" s="38"/>
      <c r="F47" s="39"/>
      <c r="G47" s="40"/>
    </row>
    <row r="48" spans="2:7" ht="24.95" customHeight="1" thickBot="1" x14ac:dyDescent="0.3">
      <c r="B48" s="38" t="s">
        <v>20</v>
      </c>
      <c r="C48" s="39" t="s">
        <v>21</v>
      </c>
      <c r="D48" s="40">
        <v>720</v>
      </c>
      <c r="E48" s="38"/>
      <c r="F48" s="39"/>
      <c r="G48" s="40"/>
    </row>
    <row r="49" spans="2:7" ht="24.95" customHeight="1" thickBot="1" x14ac:dyDescent="0.3">
      <c r="B49" s="48"/>
      <c r="C49" s="49" t="s">
        <v>14</v>
      </c>
      <c r="D49" s="50">
        <f>SUM(D45:D48)</f>
        <v>30100</v>
      </c>
      <c r="E49" s="51"/>
      <c r="F49" s="49" t="s">
        <v>14</v>
      </c>
      <c r="G49" s="50">
        <f>SUM(G45:G48)</f>
        <v>30100</v>
      </c>
    </row>
    <row r="50" spans="2:7" x14ac:dyDescent="0.25">
      <c r="B50" s="17"/>
    </row>
  </sheetData>
  <mergeCells count="13">
    <mergeCell ref="E44:G44"/>
    <mergeCell ref="B1:G1"/>
    <mergeCell ref="B31:D31"/>
    <mergeCell ref="E31:G31"/>
    <mergeCell ref="B38:D38"/>
    <mergeCell ref="E38:G38"/>
    <mergeCell ref="B44:D44"/>
    <mergeCell ref="B8:D8"/>
    <mergeCell ref="E8:G8"/>
    <mergeCell ref="B16:D16"/>
    <mergeCell ref="E16:G16"/>
    <mergeCell ref="B22:D22"/>
    <mergeCell ref="E22:G22"/>
  </mergeCells>
  <pageMargins left="0.31496062992125984" right="0" top="0.98425196850393704" bottom="0.98425196850393704" header="0.31496062992125984" footer="0.31496062992125984"/>
  <pageSetup scale="95" orientation="landscape" r:id="rId1"/>
  <ignoredErrors>
    <ignoredError sqref="B9:B12 E9:E10 B17:B18 E17:E18 B23:B25 E23 B32 E32 B45:B48 E45 E39:E40 B39:B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showGridLines="0" topLeftCell="A25" workbookViewId="0">
      <selection activeCell="F40" sqref="F40"/>
    </sheetView>
  </sheetViews>
  <sheetFormatPr baseColWidth="10" defaultRowHeight="15" x14ac:dyDescent="0.25"/>
  <cols>
    <col min="1" max="1" width="1.28515625" customWidth="1"/>
    <col min="2" max="2" width="5.7109375" customWidth="1"/>
    <col min="3" max="3" width="50" customWidth="1"/>
    <col min="4" max="4" width="13.7109375" customWidth="1"/>
    <col min="5" max="5" width="5.7109375" customWidth="1"/>
    <col min="6" max="6" width="50.140625" customWidth="1"/>
    <col min="7" max="7" width="13.7109375" customWidth="1"/>
    <col min="8" max="8" width="2" customWidth="1"/>
  </cols>
  <sheetData>
    <row r="1" spans="2:10" ht="18.75" x14ac:dyDescent="0.3">
      <c r="B1" s="83" t="s">
        <v>34</v>
      </c>
      <c r="C1" s="83"/>
      <c r="D1" s="83"/>
      <c r="E1" s="83"/>
      <c r="F1" s="83"/>
      <c r="G1" s="83"/>
    </row>
    <row r="2" spans="2:10" ht="18.75" x14ac:dyDescent="0.3">
      <c r="B2" s="26" t="s">
        <v>40</v>
      </c>
      <c r="C2" s="26"/>
      <c r="D2" s="26"/>
      <c r="E2" s="26"/>
      <c r="F2" s="26"/>
      <c r="G2" s="26"/>
    </row>
    <row r="3" spans="2:10" ht="18.75" x14ac:dyDescent="0.3">
      <c r="B3" s="26" t="s">
        <v>35</v>
      </c>
      <c r="C3" s="26"/>
      <c r="D3" s="26"/>
      <c r="E3" s="26"/>
      <c r="F3" s="26"/>
      <c r="G3" s="26"/>
    </row>
    <row r="4" spans="2:10" ht="18.75" x14ac:dyDescent="0.3">
      <c r="B4" s="26" t="s">
        <v>36</v>
      </c>
      <c r="C4" s="27"/>
      <c r="D4" s="27"/>
      <c r="E4" s="27"/>
      <c r="F4" s="27"/>
      <c r="G4" s="27"/>
    </row>
    <row r="5" spans="2:10" ht="18.75" x14ac:dyDescent="0.3">
      <c r="B5" s="26"/>
      <c r="C5" s="27"/>
      <c r="D5" s="27"/>
      <c r="E5" s="27"/>
      <c r="F5" s="27"/>
      <c r="G5" s="27"/>
    </row>
    <row r="6" spans="2:10" x14ac:dyDescent="0.25">
      <c r="B6" s="28" t="s">
        <v>42</v>
      </c>
      <c r="C6" s="29"/>
      <c r="D6" s="29"/>
      <c r="E6" s="29"/>
      <c r="F6" s="29"/>
      <c r="G6" s="29"/>
    </row>
    <row r="7" spans="2:10" ht="19.5" thickBot="1" x14ac:dyDescent="0.35">
      <c r="B7" s="1" t="s">
        <v>27</v>
      </c>
    </row>
    <row r="8" spans="2:10" ht="18" customHeight="1" thickBot="1" x14ac:dyDescent="0.3">
      <c r="B8" s="87" t="s">
        <v>1</v>
      </c>
      <c r="C8" s="88"/>
      <c r="D8" s="89"/>
      <c r="E8" s="87" t="s">
        <v>2</v>
      </c>
      <c r="F8" s="88"/>
      <c r="G8" s="89"/>
    </row>
    <row r="9" spans="2:10" ht="20.100000000000001" customHeight="1" x14ac:dyDescent="0.25">
      <c r="B9" s="63" t="s">
        <v>8</v>
      </c>
      <c r="C9" s="64" t="s">
        <v>28</v>
      </c>
      <c r="D9" s="65">
        <v>44615</v>
      </c>
      <c r="E9" s="63" t="s">
        <v>8</v>
      </c>
      <c r="F9" s="64" t="s">
        <v>18</v>
      </c>
      <c r="G9" s="65">
        <v>44615</v>
      </c>
    </row>
    <row r="10" spans="2:10" ht="20.100000000000001" customHeight="1" thickBot="1" x14ac:dyDescent="0.3">
      <c r="B10" s="59" t="s">
        <v>16</v>
      </c>
      <c r="C10" s="66" t="s">
        <v>17</v>
      </c>
      <c r="D10" s="65">
        <v>2500</v>
      </c>
      <c r="E10" s="59" t="s">
        <v>16</v>
      </c>
      <c r="F10" s="66" t="s">
        <v>17</v>
      </c>
      <c r="G10" s="65">
        <v>2500</v>
      </c>
      <c r="J10" s="21"/>
    </row>
    <row r="11" spans="2:10" ht="24.95" customHeight="1" thickBot="1" x14ac:dyDescent="0.3">
      <c r="B11" s="13"/>
      <c r="C11" s="67" t="s">
        <v>14</v>
      </c>
      <c r="D11" s="68">
        <f>SUM(D9:D10)</f>
        <v>47115</v>
      </c>
      <c r="E11" s="69"/>
      <c r="F11" s="67" t="s">
        <v>14</v>
      </c>
      <c r="G11" s="68">
        <f>SUM(G9:G10)</f>
        <v>47115</v>
      </c>
      <c r="J11" s="21"/>
    </row>
    <row r="13" spans="2:10" ht="19.5" thickBot="1" x14ac:dyDescent="0.35">
      <c r="B13" s="1" t="s">
        <v>29</v>
      </c>
    </row>
    <row r="14" spans="2:10" ht="18" customHeight="1" thickBot="1" x14ac:dyDescent="0.3">
      <c r="B14" s="87" t="s">
        <v>1</v>
      </c>
      <c r="C14" s="88"/>
      <c r="D14" s="89"/>
      <c r="E14" s="87" t="s">
        <v>2</v>
      </c>
      <c r="F14" s="88"/>
      <c r="G14" s="89"/>
    </row>
    <row r="15" spans="2:10" ht="20.100000000000001" customHeight="1" x14ac:dyDescent="0.25">
      <c r="B15" s="59" t="s">
        <v>12</v>
      </c>
      <c r="C15" s="60" t="s">
        <v>13</v>
      </c>
      <c r="D15" s="61">
        <v>3350</v>
      </c>
      <c r="E15" s="59" t="s">
        <v>8</v>
      </c>
      <c r="F15" s="60" t="s">
        <v>18</v>
      </c>
      <c r="G15" s="62">
        <v>5350</v>
      </c>
    </row>
    <row r="16" spans="2:10" ht="31.5" customHeight="1" thickBot="1" x14ac:dyDescent="0.3">
      <c r="B16" s="59" t="s">
        <v>10</v>
      </c>
      <c r="C16" s="60" t="s">
        <v>11</v>
      </c>
      <c r="D16" s="61">
        <v>2000</v>
      </c>
      <c r="E16" s="8"/>
      <c r="F16" s="9"/>
      <c r="G16" s="23"/>
    </row>
    <row r="17" spans="2:7" ht="24.95" customHeight="1" thickBot="1" x14ac:dyDescent="0.3">
      <c r="B17" s="13"/>
      <c r="C17" s="67" t="s">
        <v>14</v>
      </c>
      <c r="D17" s="68">
        <f>SUM(D15:D16)</f>
        <v>5350</v>
      </c>
      <c r="E17" s="69"/>
      <c r="F17" s="67" t="s">
        <v>14</v>
      </c>
      <c r="G17" s="68">
        <f>SUM(G15:G15)</f>
        <v>5350</v>
      </c>
    </row>
    <row r="18" spans="2:7" x14ac:dyDescent="0.25">
      <c r="B18" s="17"/>
    </row>
    <row r="19" spans="2:7" ht="18" customHeight="1" thickBot="1" x14ac:dyDescent="0.35">
      <c r="B19" s="1" t="s">
        <v>30</v>
      </c>
    </row>
    <row r="20" spans="2:7" ht="24.95" customHeight="1" thickBot="1" x14ac:dyDescent="0.3">
      <c r="B20" s="87" t="s">
        <v>1</v>
      </c>
      <c r="C20" s="88"/>
      <c r="D20" s="89"/>
      <c r="E20" s="87" t="s">
        <v>2</v>
      </c>
      <c r="F20" s="88"/>
      <c r="G20" s="89"/>
    </row>
    <row r="21" spans="2:7" ht="20.100000000000001" customHeight="1" x14ac:dyDescent="0.25">
      <c r="B21" s="24" t="s">
        <v>16</v>
      </c>
      <c r="C21" s="25" t="s">
        <v>17</v>
      </c>
      <c r="D21" s="22">
        <v>21350</v>
      </c>
      <c r="E21" s="8" t="s">
        <v>8</v>
      </c>
      <c r="F21" s="9" t="s">
        <v>18</v>
      </c>
      <c r="G21" s="22">
        <v>17180</v>
      </c>
    </row>
    <row r="22" spans="2:7" ht="30" customHeight="1" x14ac:dyDescent="0.25">
      <c r="B22" s="5"/>
      <c r="C22" s="6"/>
      <c r="D22" s="7"/>
      <c r="E22" s="8" t="s">
        <v>10</v>
      </c>
      <c r="F22" s="9" t="s">
        <v>11</v>
      </c>
      <c r="G22" s="10">
        <v>3300</v>
      </c>
    </row>
    <row r="23" spans="2:7" ht="20.100000000000001" customHeight="1" thickBot="1" x14ac:dyDescent="0.3">
      <c r="B23" s="5"/>
      <c r="C23" s="6"/>
      <c r="D23" s="7"/>
      <c r="E23" s="8" t="s">
        <v>20</v>
      </c>
      <c r="F23" s="9" t="s">
        <v>21</v>
      </c>
      <c r="G23" s="10">
        <v>870</v>
      </c>
    </row>
    <row r="24" spans="2:7" ht="24.95" customHeight="1" thickBot="1" x14ac:dyDescent="0.3">
      <c r="B24" s="13"/>
      <c r="C24" s="67" t="s">
        <v>14</v>
      </c>
      <c r="D24" s="70">
        <f>SUM(D21:D23)</f>
        <v>21350</v>
      </c>
      <c r="E24" s="69"/>
      <c r="F24" s="67" t="s">
        <v>14</v>
      </c>
      <c r="G24" s="70">
        <f>SUM(G21:G23)</f>
        <v>21350</v>
      </c>
    </row>
    <row r="25" spans="2:7" ht="7.5" customHeight="1" x14ac:dyDescent="0.25">
      <c r="B25" s="18"/>
      <c r="C25" s="19"/>
      <c r="D25" s="20"/>
      <c r="E25" s="6"/>
      <c r="F25" s="19"/>
      <c r="G25" s="20"/>
    </row>
    <row r="28" spans="2:7" x14ac:dyDescent="0.25">
      <c r="B28" s="28" t="s">
        <v>43</v>
      </c>
    </row>
    <row r="29" spans="2:7" ht="19.5" thickBot="1" x14ac:dyDescent="0.35">
      <c r="B29" s="1" t="s">
        <v>27</v>
      </c>
    </row>
    <row r="30" spans="2:7" ht="19.5" thickBot="1" x14ac:dyDescent="0.3">
      <c r="B30" s="87" t="s">
        <v>1</v>
      </c>
      <c r="C30" s="88"/>
      <c r="D30" s="89"/>
      <c r="E30" s="87" t="s">
        <v>2</v>
      </c>
      <c r="F30" s="88"/>
      <c r="G30" s="89"/>
    </row>
    <row r="31" spans="2:7" ht="15.75" x14ac:dyDescent="0.25">
      <c r="B31" s="5" t="s">
        <v>8</v>
      </c>
      <c r="C31" s="6" t="s">
        <v>28</v>
      </c>
      <c r="D31" s="7">
        <v>30000</v>
      </c>
      <c r="E31" s="5" t="s">
        <v>8</v>
      </c>
      <c r="F31" s="6" t="s">
        <v>18</v>
      </c>
      <c r="G31" s="7">
        <v>30000</v>
      </c>
    </row>
    <row r="32" spans="2:7" ht="16.5" thickBot="1" x14ac:dyDescent="0.3">
      <c r="B32" s="11"/>
      <c r="C32" s="6"/>
      <c r="D32" s="7"/>
      <c r="E32" s="12"/>
      <c r="F32" s="6"/>
      <c r="G32" s="7"/>
    </row>
    <row r="33" spans="2:7" ht="16.5" thickBot="1" x14ac:dyDescent="0.3">
      <c r="B33" s="13"/>
      <c r="C33" s="14" t="s">
        <v>14</v>
      </c>
      <c r="D33" s="15">
        <f>SUM(D31:D32)</f>
        <v>30000</v>
      </c>
      <c r="E33" s="16"/>
      <c r="F33" s="14" t="s">
        <v>14</v>
      </c>
      <c r="G33" s="15">
        <f>SUM(G31:G32)</f>
        <v>30000</v>
      </c>
    </row>
    <row r="35" spans="2:7" ht="19.5" thickBot="1" x14ac:dyDescent="0.35">
      <c r="B35" s="1" t="s">
        <v>29</v>
      </c>
    </row>
    <row r="36" spans="2:7" ht="19.5" thickBot="1" x14ac:dyDescent="0.3">
      <c r="B36" s="87" t="s">
        <v>1</v>
      </c>
      <c r="C36" s="88"/>
      <c r="D36" s="89"/>
      <c r="E36" s="87" t="s">
        <v>2</v>
      </c>
      <c r="F36" s="88"/>
      <c r="G36" s="89"/>
    </row>
    <row r="37" spans="2:7" ht="31.5" x14ac:dyDescent="0.25">
      <c r="B37" s="8" t="s">
        <v>10</v>
      </c>
      <c r="C37" s="9" t="s">
        <v>11</v>
      </c>
      <c r="D37" s="10">
        <v>3000</v>
      </c>
      <c r="E37" s="8" t="s">
        <v>8</v>
      </c>
      <c r="F37" s="9" t="s">
        <v>18</v>
      </c>
      <c r="G37" s="22">
        <f>3000+2200</f>
        <v>5200</v>
      </c>
    </row>
    <row r="38" spans="2:7" ht="32.25" thickBot="1" x14ac:dyDescent="0.3">
      <c r="B38" s="8" t="s">
        <v>16</v>
      </c>
      <c r="C38" s="9" t="s">
        <v>17</v>
      </c>
      <c r="D38" s="10">
        <f>1200+1000</f>
        <v>2200</v>
      </c>
      <c r="E38" s="8"/>
      <c r="F38" s="9"/>
      <c r="G38" s="23"/>
    </row>
    <row r="39" spans="2:7" ht="16.5" thickBot="1" x14ac:dyDescent="0.3">
      <c r="B39" s="13"/>
      <c r="C39" s="14" t="s">
        <v>14</v>
      </c>
      <c r="D39" s="15">
        <f>SUM(D37:D38)</f>
        <v>5200</v>
      </c>
      <c r="E39" s="16"/>
      <c r="F39" s="14" t="s">
        <v>14</v>
      </c>
      <c r="G39" s="15">
        <f>SUM(G37:G37)</f>
        <v>5200</v>
      </c>
    </row>
    <row r="40" spans="2:7" x14ac:dyDescent="0.25">
      <c r="B40" s="17"/>
    </row>
  </sheetData>
  <mergeCells count="11">
    <mergeCell ref="B30:D30"/>
    <mergeCell ref="E30:G30"/>
    <mergeCell ref="B36:D36"/>
    <mergeCell ref="E36:G36"/>
    <mergeCell ref="B1:G1"/>
    <mergeCell ref="B8:D8"/>
    <mergeCell ref="E8:G8"/>
    <mergeCell ref="B14:D14"/>
    <mergeCell ref="E14:G14"/>
    <mergeCell ref="B20:D20"/>
    <mergeCell ref="E20:G20"/>
  </mergeCells>
  <pageMargins left="0.31496062992125984" right="0" top="0.98425196850393704" bottom="0.98425196850393704" header="0.31496062992125984" footer="0.31496062992125984"/>
  <pageSetup scale="95" orientation="landscape" r:id="rId1"/>
  <ignoredErrors>
    <ignoredError sqref="B9:B10 E9:E10 B15:B16 E15 E21:E23 B21 B31:E31 B37:F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showGridLines="0" tabSelected="1" topLeftCell="A10" workbookViewId="0">
      <selection activeCell="C25" sqref="C25"/>
    </sheetView>
  </sheetViews>
  <sheetFormatPr baseColWidth="10" defaultRowHeight="15" x14ac:dyDescent="0.25"/>
  <cols>
    <col min="1" max="1" width="1.28515625" customWidth="1"/>
    <col min="2" max="2" width="5.7109375" customWidth="1"/>
    <col min="3" max="3" width="50" customWidth="1"/>
    <col min="4" max="4" width="14.42578125" customWidth="1"/>
    <col min="5" max="5" width="5.7109375" customWidth="1"/>
    <col min="6" max="6" width="47.7109375" customWidth="1"/>
    <col min="7" max="7" width="14.42578125" customWidth="1"/>
    <col min="8" max="8" width="2" customWidth="1"/>
  </cols>
  <sheetData>
    <row r="1" spans="2:10" ht="15" customHeight="1" x14ac:dyDescent="0.3">
      <c r="B1" s="83" t="s">
        <v>34</v>
      </c>
      <c r="C1" s="83"/>
      <c r="D1" s="83"/>
      <c r="E1" s="83"/>
      <c r="F1" s="83"/>
      <c r="G1" s="83"/>
    </row>
    <row r="2" spans="2:10" ht="15" customHeight="1" x14ac:dyDescent="0.3">
      <c r="B2" s="26" t="s">
        <v>44</v>
      </c>
      <c r="C2" s="26"/>
      <c r="D2" s="26"/>
      <c r="E2" s="26"/>
      <c r="F2" s="26"/>
      <c r="G2" s="26"/>
    </row>
    <row r="3" spans="2:10" ht="15" customHeight="1" x14ac:dyDescent="0.3">
      <c r="B3" s="26" t="s">
        <v>35</v>
      </c>
      <c r="C3" s="26"/>
      <c r="D3" s="26"/>
      <c r="E3" s="26"/>
      <c r="F3" s="26"/>
      <c r="G3" s="26"/>
    </row>
    <row r="4" spans="2:10" ht="15" customHeight="1" x14ac:dyDescent="0.3">
      <c r="B4" s="26" t="s">
        <v>36</v>
      </c>
      <c r="C4" s="27"/>
      <c r="D4" s="27"/>
      <c r="E4" s="27"/>
      <c r="F4" s="27"/>
      <c r="G4" s="27"/>
    </row>
    <row r="5" spans="2:10" ht="9.9499999999999993" customHeight="1" x14ac:dyDescent="0.3">
      <c r="B5" s="26"/>
      <c r="C5" s="27"/>
      <c r="D5" s="27"/>
      <c r="E5" s="27"/>
      <c r="F5" s="27"/>
      <c r="G5" s="27"/>
    </row>
    <row r="6" spans="2:10" x14ac:dyDescent="0.25">
      <c r="B6" s="28" t="s">
        <v>45</v>
      </c>
      <c r="C6" s="29"/>
      <c r="D6" s="29"/>
      <c r="E6" s="29"/>
      <c r="F6" s="29"/>
      <c r="G6" s="29"/>
    </row>
    <row r="7" spans="2:10" ht="15.75" thickBot="1" x14ac:dyDescent="0.3">
      <c r="B7" s="32" t="s">
        <v>27</v>
      </c>
      <c r="C7" s="33"/>
      <c r="D7" s="33"/>
      <c r="E7" s="33"/>
      <c r="F7" s="33"/>
      <c r="G7" s="33"/>
    </row>
    <row r="8" spans="2:10" ht="15" customHeight="1" thickBot="1" x14ac:dyDescent="0.3">
      <c r="B8" s="80" t="s">
        <v>1</v>
      </c>
      <c r="C8" s="81"/>
      <c r="D8" s="82"/>
      <c r="E8" s="80" t="s">
        <v>2</v>
      </c>
      <c r="F8" s="81"/>
      <c r="G8" s="82"/>
    </row>
    <row r="9" spans="2:10" ht="15" customHeight="1" thickBot="1" x14ac:dyDescent="0.3">
      <c r="B9" s="57" t="s">
        <v>8</v>
      </c>
      <c r="C9" s="55" t="s">
        <v>28</v>
      </c>
      <c r="D9" s="76">
        <v>34000</v>
      </c>
      <c r="E9" s="57" t="s">
        <v>8</v>
      </c>
      <c r="F9" s="55" t="s">
        <v>18</v>
      </c>
      <c r="G9" s="76">
        <v>34000</v>
      </c>
    </row>
    <row r="10" spans="2:10" ht="15" customHeight="1" thickBot="1" x14ac:dyDescent="0.3">
      <c r="B10" s="48"/>
      <c r="C10" s="49" t="s">
        <v>14</v>
      </c>
      <c r="D10" s="50">
        <f>SUM(D9:D9)</f>
        <v>34000</v>
      </c>
      <c r="E10" s="51"/>
      <c r="F10" s="49" t="s">
        <v>14</v>
      </c>
      <c r="G10" s="50">
        <f>SUM(G9:G9)</f>
        <v>34000</v>
      </c>
      <c r="J10" s="21"/>
    </row>
    <row r="11" spans="2:10" ht="9.9499999999999993" customHeight="1" x14ac:dyDescent="0.25"/>
    <row r="12" spans="2:10" x14ac:dyDescent="0.25">
      <c r="B12" s="28" t="s">
        <v>46</v>
      </c>
    </row>
    <row r="13" spans="2:10" ht="15.75" thickBot="1" x14ac:dyDescent="0.3">
      <c r="B13" s="32" t="s">
        <v>24</v>
      </c>
      <c r="C13" s="33"/>
      <c r="D13" s="33"/>
      <c r="E13" s="33"/>
      <c r="F13" s="33"/>
      <c r="G13" s="33"/>
    </row>
    <row r="14" spans="2:10" ht="18" customHeight="1" thickBot="1" x14ac:dyDescent="0.3">
      <c r="B14" s="80" t="s">
        <v>1</v>
      </c>
      <c r="C14" s="81"/>
      <c r="D14" s="82"/>
      <c r="E14" s="80" t="s">
        <v>2</v>
      </c>
      <c r="F14" s="81"/>
      <c r="G14" s="82"/>
    </row>
    <row r="15" spans="2:10" ht="15" customHeight="1" x14ac:dyDescent="0.25">
      <c r="B15" s="34" t="s">
        <v>16</v>
      </c>
      <c r="C15" s="35" t="s">
        <v>17</v>
      </c>
      <c r="D15" s="36">
        <v>60500</v>
      </c>
      <c r="E15" s="34" t="s">
        <v>16</v>
      </c>
      <c r="F15" s="35" t="s">
        <v>17</v>
      </c>
      <c r="G15" s="36">
        <v>60500</v>
      </c>
    </row>
    <row r="16" spans="2:10" ht="15" customHeight="1" x14ac:dyDescent="0.25">
      <c r="B16" s="38" t="s">
        <v>20</v>
      </c>
      <c r="C16" s="39" t="s">
        <v>31</v>
      </c>
      <c r="D16" s="40">
        <v>600</v>
      </c>
      <c r="E16" s="38" t="s">
        <v>20</v>
      </c>
      <c r="F16" s="39" t="s">
        <v>31</v>
      </c>
      <c r="G16" s="40">
        <v>600</v>
      </c>
    </row>
    <row r="17" spans="2:7" ht="27.75" customHeight="1" thickBot="1" x14ac:dyDescent="0.3">
      <c r="B17" s="41" t="s">
        <v>10</v>
      </c>
      <c r="C17" s="42" t="s">
        <v>11</v>
      </c>
      <c r="D17" s="40">
        <v>3000</v>
      </c>
      <c r="E17" s="41" t="s">
        <v>10</v>
      </c>
      <c r="F17" s="42" t="s">
        <v>11</v>
      </c>
      <c r="G17" s="40">
        <v>3000</v>
      </c>
    </row>
    <row r="18" spans="2:7" ht="15" customHeight="1" thickBot="1" x14ac:dyDescent="0.3">
      <c r="B18" s="48"/>
      <c r="C18" s="49" t="s">
        <v>14</v>
      </c>
      <c r="D18" s="50">
        <f>SUM(D15:D17)</f>
        <v>64100</v>
      </c>
      <c r="E18" s="51"/>
      <c r="F18" s="49" t="s">
        <v>14</v>
      </c>
      <c r="G18" s="50">
        <f>SUM(G15:G17)</f>
        <v>64100</v>
      </c>
    </row>
    <row r="19" spans="2:7" ht="8.1" customHeight="1" x14ac:dyDescent="0.25">
      <c r="B19" s="17"/>
    </row>
    <row r="20" spans="2:7" ht="18" customHeight="1" thickBot="1" x14ac:dyDescent="0.3">
      <c r="B20" s="32" t="s">
        <v>25</v>
      </c>
      <c r="C20" s="33"/>
      <c r="D20" s="33"/>
      <c r="E20" s="33"/>
      <c r="F20" s="33"/>
      <c r="G20" s="33"/>
    </row>
    <row r="21" spans="2:7" ht="18" customHeight="1" thickBot="1" x14ac:dyDescent="0.3">
      <c r="B21" s="80" t="s">
        <v>1</v>
      </c>
      <c r="C21" s="81"/>
      <c r="D21" s="82"/>
      <c r="E21" s="80" t="s">
        <v>2</v>
      </c>
      <c r="F21" s="81"/>
      <c r="G21" s="82"/>
    </row>
    <row r="22" spans="2:7" ht="18" customHeight="1" x14ac:dyDescent="0.25">
      <c r="B22" s="34" t="s">
        <v>16</v>
      </c>
      <c r="C22" s="35" t="s">
        <v>17</v>
      </c>
      <c r="D22" s="36">
        <v>806495</v>
      </c>
      <c r="E22" s="34" t="s">
        <v>3</v>
      </c>
      <c r="F22" s="35" t="s">
        <v>5</v>
      </c>
      <c r="G22" s="36">
        <v>1085095</v>
      </c>
    </row>
    <row r="23" spans="2:7" ht="15" customHeight="1" x14ac:dyDescent="0.25">
      <c r="B23" s="41" t="s">
        <v>10</v>
      </c>
      <c r="C23" s="42" t="s">
        <v>11</v>
      </c>
      <c r="D23" s="43">
        <v>250000</v>
      </c>
      <c r="E23" s="41" t="s">
        <v>8</v>
      </c>
      <c r="F23" s="42" t="s">
        <v>18</v>
      </c>
      <c r="G23" s="43">
        <v>4400</v>
      </c>
    </row>
    <row r="24" spans="2:7" ht="24.75" customHeight="1" x14ac:dyDescent="0.25">
      <c r="B24" s="41" t="s">
        <v>12</v>
      </c>
      <c r="C24" s="42" t="s">
        <v>13</v>
      </c>
      <c r="D24" s="43">
        <v>8400</v>
      </c>
      <c r="E24" s="41" t="s">
        <v>10</v>
      </c>
      <c r="F24" s="42" t="s">
        <v>32</v>
      </c>
      <c r="G24" s="43">
        <v>795</v>
      </c>
    </row>
    <row r="25" spans="2:7" ht="15" customHeight="1" x14ac:dyDescent="0.25">
      <c r="B25" s="57" t="s">
        <v>6</v>
      </c>
      <c r="C25" s="71" t="s">
        <v>33</v>
      </c>
      <c r="D25" s="43">
        <v>35095</v>
      </c>
      <c r="E25" s="41" t="s">
        <v>16</v>
      </c>
      <c r="F25" s="42" t="s">
        <v>17</v>
      </c>
      <c r="G25" s="43">
        <v>8400</v>
      </c>
    </row>
    <row r="26" spans="2:7" ht="15" customHeight="1" thickBot="1" x14ac:dyDescent="0.3">
      <c r="B26" s="41"/>
      <c r="C26" s="42"/>
      <c r="D26" s="43"/>
      <c r="E26" s="41" t="s">
        <v>20</v>
      </c>
      <c r="F26" s="42" t="s">
        <v>31</v>
      </c>
      <c r="G26" s="43">
        <v>1300</v>
      </c>
    </row>
    <row r="27" spans="2:7" ht="15" customHeight="1" thickBot="1" x14ac:dyDescent="0.3">
      <c r="B27" s="48"/>
      <c r="C27" s="77" t="s">
        <v>14</v>
      </c>
      <c r="D27" s="78">
        <f>SUM(D22:D26)</f>
        <v>1099990</v>
      </c>
      <c r="E27" s="79"/>
      <c r="F27" s="77" t="s">
        <v>14</v>
      </c>
      <c r="G27" s="78">
        <f>SUM(G22:G26)</f>
        <v>1099990</v>
      </c>
    </row>
    <row r="28" spans="2:7" ht="8.1" customHeight="1" x14ac:dyDescent="0.25">
      <c r="B28" s="72"/>
      <c r="C28" s="33"/>
      <c r="D28" s="73"/>
      <c r="E28" s="33"/>
      <c r="F28" s="33"/>
      <c r="G28" s="33"/>
    </row>
    <row r="29" spans="2:7" ht="18" customHeight="1" thickBot="1" x14ac:dyDescent="0.3">
      <c r="B29" s="32" t="s">
        <v>30</v>
      </c>
      <c r="C29" s="33"/>
      <c r="D29" s="33"/>
      <c r="E29" s="33"/>
      <c r="F29" s="33"/>
      <c r="G29" s="33"/>
    </row>
    <row r="30" spans="2:7" ht="15" customHeight="1" thickBot="1" x14ac:dyDescent="0.3">
      <c r="B30" s="80" t="s">
        <v>1</v>
      </c>
      <c r="C30" s="81"/>
      <c r="D30" s="82"/>
      <c r="E30" s="80" t="s">
        <v>2</v>
      </c>
      <c r="F30" s="81"/>
      <c r="G30" s="82"/>
    </row>
    <row r="31" spans="2:7" ht="15" customHeight="1" x14ac:dyDescent="0.25">
      <c r="B31" s="74" t="s">
        <v>12</v>
      </c>
      <c r="C31" s="75" t="s">
        <v>13</v>
      </c>
      <c r="D31" s="43">
        <v>2100</v>
      </c>
      <c r="E31" s="41" t="s">
        <v>8</v>
      </c>
      <c r="F31" s="42" t="s">
        <v>18</v>
      </c>
      <c r="G31" s="43">
        <v>5600</v>
      </c>
    </row>
    <row r="32" spans="2:7" ht="15" customHeight="1" thickBot="1" x14ac:dyDescent="0.3">
      <c r="B32" s="38" t="s">
        <v>16</v>
      </c>
      <c r="C32" s="39" t="s">
        <v>17</v>
      </c>
      <c r="D32" s="43">
        <v>3500</v>
      </c>
      <c r="E32" s="41"/>
      <c r="F32" s="42"/>
      <c r="G32" s="43"/>
    </row>
    <row r="33" spans="2:7" ht="15" customHeight="1" thickBot="1" x14ac:dyDescent="0.3">
      <c r="B33" s="48"/>
      <c r="C33" s="49" t="s">
        <v>14</v>
      </c>
      <c r="D33" s="53">
        <f>SUM(D31:D32)</f>
        <v>5600</v>
      </c>
      <c r="E33" s="51"/>
      <c r="F33" s="49" t="s">
        <v>14</v>
      </c>
      <c r="G33" s="53">
        <f>SUM(G31:G32)</f>
        <v>5600</v>
      </c>
    </row>
  </sheetData>
  <mergeCells count="9">
    <mergeCell ref="B1:G1"/>
    <mergeCell ref="B8:D8"/>
    <mergeCell ref="E8:G8"/>
    <mergeCell ref="B14:D14"/>
    <mergeCell ref="E14:G14"/>
    <mergeCell ref="B21:D21"/>
    <mergeCell ref="E21:G21"/>
    <mergeCell ref="B30:D30"/>
    <mergeCell ref="E30:G30"/>
  </mergeCells>
  <pageMargins left="0.31496062992125984" right="0" top="0.98425196850393704" bottom="0.98425196850393704" header="0.31496062992125984" footer="0.31496062992125984"/>
  <pageSetup scale="95" orientation="landscape" r:id="rId1"/>
  <ignoredErrors>
    <ignoredError sqref="E15:E17 B15:B17 E22:E26 E31 B31:B32 B22:B25 B9 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JD-ABRIL-JUNIO 2011</vt:lpstr>
      <vt:lpstr>JD-JULIO-SEPTIEMBRE 2011</vt:lpstr>
      <vt:lpstr>JD-OCTUBRE-DICIEMBRE 2011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Alba Alicia Coto de Rivas</cp:lastModifiedBy>
  <cp:lastPrinted>2018-03-16T20:14:50Z</cp:lastPrinted>
  <dcterms:created xsi:type="dcterms:W3CDTF">2018-03-15T14:48:11Z</dcterms:created>
  <dcterms:modified xsi:type="dcterms:W3CDTF">2018-03-16T20:18:25Z</dcterms:modified>
</cp:coreProperties>
</file>