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0700" windowHeight="9210"/>
  </bookViews>
  <sheets>
    <sheet name="Resum web" sheetId="1" r:id="rId1"/>
  </sheets>
  <calcPr calcId="145621"/>
</workbook>
</file>

<file path=xl/calcChain.xml><?xml version="1.0" encoding="utf-8"?>
<calcChain xmlns="http://schemas.openxmlformats.org/spreadsheetml/2006/main">
  <c r="E71" i="1" l="1"/>
  <c r="F71" i="1"/>
  <c r="E72" i="1"/>
  <c r="F72" i="1"/>
  <c r="E73" i="1"/>
  <c r="F73" i="1"/>
  <c r="E79" i="1"/>
  <c r="E81" i="1" s="1"/>
  <c r="E83" i="1" s="1"/>
  <c r="F79" i="1"/>
  <c r="E80" i="1"/>
  <c r="F80" i="1"/>
  <c r="B81" i="1"/>
  <c r="B83" i="1" s="1"/>
  <c r="C81" i="1"/>
  <c r="D81" i="1"/>
  <c r="F81" i="1"/>
  <c r="F83" i="1" s="1"/>
  <c r="C83" i="1"/>
  <c r="D83" i="1"/>
  <c r="G118" i="1"/>
  <c r="G120" i="1"/>
  <c r="G122" i="1" s="1"/>
  <c r="B143" i="1"/>
  <c r="C143" i="1"/>
  <c r="D143" i="1"/>
  <c r="E143" i="1"/>
  <c r="F143" i="1"/>
  <c r="G143" i="1"/>
  <c r="G147" i="1"/>
  <c r="B148" i="1"/>
  <c r="B150" i="1" s="1"/>
  <c r="C148" i="1"/>
  <c r="C150" i="1" s="1"/>
  <c r="D148" i="1"/>
  <c r="E148" i="1"/>
  <c r="F148" i="1"/>
  <c r="F150" i="1" s="1"/>
  <c r="G148" i="1"/>
  <c r="G150" i="1" s="1"/>
  <c r="D150" i="1"/>
  <c r="E150" i="1"/>
  <c r="B151" i="1"/>
  <c r="C151" i="1"/>
  <c r="D151" i="1"/>
  <c r="E151" i="1"/>
  <c r="F151" i="1"/>
  <c r="G151" i="1"/>
  <c r="B152" i="1"/>
  <c r="C152" i="1"/>
  <c r="D152" i="1"/>
  <c r="E152" i="1"/>
  <c r="F152" i="1"/>
  <c r="G152" i="1"/>
</calcChain>
</file>

<file path=xl/sharedStrings.xml><?xml version="1.0" encoding="utf-8"?>
<sst xmlns="http://schemas.openxmlformats.org/spreadsheetml/2006/main" count="56" uniqueCount="48">
  <si>
    <t>Comercialización de Activos Ext.</t>
  </si>
  <si>
    <t>Recuperación de cartera</t>
  </si>
  <si>
    <t>% CUMPLIMIENTO</t>
  </si>
  <si>
    <t>Total realizado anual</t>
  </si>
  <si>
    <t>RALIZADO</t>
  </si>
  <si>
    <t>Total de meta anual</t>
  </si>
  <si>
    <t>META ANUAL</t>
  </si>
  <si>
    <t>Meta 2014</t>
  </si>
  <si>
    <t>Meta 2013</t>
  </si>
  <si>
    <t>Meta 2012</t>
  </si>
  <si>
    <t>Meta 2011</t>
  </si>
  <si>
    <t>Meta 2010</t>
  </si>
  <si>
    <t>Al 31 de diciembre (En miles de US$)</t>
  </si>
  <si>
    <t>CUMPLIMIENTO DE PLANES DE NEGOCIO</t>
  </si>
  <si>
    <t> 11,311,21</t>
  </si>
  <si>
    <t>Total Neto</t>
  </si>
  <si>
    <t>(8,644,43)</t>
  </si>
  <si>
    <t>Reserva de Saneamiento</t>
  </si>
  <si>
    <t>Sub total</t>
  </si>
  <si>
    <t>Cartera FOSAFFI</t>
  </si>
  <si>
    <t xml:space="preserve">    348,17 </t>
  </si>
  <si>
    <t>En Administración</t>
  </si>
  <si>
    <t>Activos Extraordinarios</t>
  </si>
  <si>
    <t>CARTERA DE ACTIVOS EXTRAORDINARIOS</t>
  </si>
  <si>
    <t>Cartera Neta</t>
  </si>
  <si>
    <t>Reservas de Saneamiento</t>
  </si>
  <si>
    <t>Aporte BCR</t>
  </si>
  <si>
    <t>Acciones</t>
  </si>
  <si>
    <t>Transferida</t>
  </si>
  <si>
    <t>Permutada</t>
  </si>
  <si>
    <t>Carteras de Prestamos</t>
  </si>
  <si>
    <t>CARTERA DE CREDITOS</t>
  </si>
  <si>
    <t>Pérdida Neta</t>
  </si>
  <si>
    <t>Otros</t>
  </si>
  <si>
    <t>Utilidad de Operación</t>
  </si>
  <si>
    <t>Gastos de Operación</t>
  </si>
  <si>
    <t>Ingresos de Operación</t>
  </si>
  <si>
    <t>En miles de US$</t>
  </si>
  <si>
    <t>Estado de Resultado, periodo terminado al 31 de diciembre</t>
  </si>
  <si>
    <t>Capital</t>
  </si>
  <si>
    <t>Pasivos</t>
  </si>
  <si>
    <t>Activos</t>
  </si>
  <si>
    <t>Rubros</t>
  </si>
  <si>
    <t>Balance General al 31 de diciembre</t>
  </si>
  <si>
    <t>SITUACION FINANCIERA Y RESULTADOS</t>
  </si>
  <si>
    <t>2015 (1)</t>
  </si>
  <si>
    <t>(1) Dato publicado de diciembre 2015 contenía error que se corrige en publicación en junio 2016</t>
  </si>
  <si>
    <t>FONDO SE SANEAMIENTO Y FORTALECIMIENTO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</si>
</sst>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20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2" borderId="0" xfId="0" applyFont="1" applyFill="1" applyBorder="1"/>
    <xf numFmtId="43" fontId="3" fillId="2" borderId="0" xfId="1" applyFont="1" applyFill="1" applyAlignment="1">
      <alignment horizontal="center"/>
    </xf>
    <xf numFmtId="0" fontId="0" fillId="2" borderId="0" xfId="0" applyFill="1"/>
    <xf numFmtId="0" fontId="0" fillId="0" borderId="0" xfId="0" applyFill="1" applyBorder="1"/>
    <xf numFmtId="43" fontId="1" fillId="2" borderId="0" xfId="1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43" fontId="0" fillId="0" borderId="0" xfId="0" applyNumberFormat="1" applyFill="1"/>
    <xf numFmtId="43" fontId="4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/>
    </xf>
    <xf numFmtId="0" fontId="4" fillId="2" borderId="0" xfId="0" applyFont="1" applyFill="1" applyBorder="1"/>
    <xf numFmtId="8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39" fontId="9" fillId="2" borderId="1" xfId="1" applyNumberFormat="1" applyFont="1" applyFill="1" applyBorder="1" applyAlignment="1">
      <alignment horizontal="center" vertical="top" wrapText="1"/>
    </xf>
    <xf numFmtId="39" fontId="9" fillId="2" borderId="1" xfId="1" applyNumberFormat="1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center" wrapText="1" indent="2"/>
    </xf>
    <xf numFmtId="0" fontId="9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0" fillId="0" borderId="0" xfId="0" applyNumberFormat="1"/>
    <xf numFmtId="0" fontId="0" fillId="0" borderId="0" xfId="0" applyAlignment="1">
      <alignment horizontal="left"/>
    </xf>
    <xf numFmtId="43" fontId="13" fillId="2" borderId="0" xfId="1" applyFont="1" applyFill="1"/>
    <xf numFmtId="4" fontId="10" fillId="2" borderId="0" xfId="0" applyNumberFormat="1" applyFont="1" applyFill="1" applyBorder="1" applyAlignment="1">
      <alignment horizontal="left" vertical="center" wrapText="1" indent="6"/>
    </xf>
    <xf numFmtId="39" fontId="12" fillId="2" borderId="0" xfId="1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 indent="2"/>
    </xf>
    <xf numFmtId="39" fontId="14" fillId="2" borderId="1" xfId="1" applyNumberFormat="1" applyFont="1" applyFill="1" applyBorder="1" applyAlignment="1">
      <alignment horizontal="center" vertical="center" wrapText="1"/>
    </xf>
    <xf numFmtId="39" fontId="14" fillId="2" borderId="1" xfId="1" applyNumberFormat="1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2" borderId="0" xfId="0" applyFont="1" applyFill="1"/>
    <xf numFmtId="39" fontId="9" fillId="2" borderId="6" xfId="1" applyNumberFormat="1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left" vertical="center" wrapText="1" indent="2"/>
    </xf>
    <xf numFmtId="0" fontId="7" fillId="2" borderId="0" xfId="0" applyFont="1" applyFill="1" applyAlignment="1"/>
    <xf numFmtId="4" fontId="16" fillId="2" borderId="6" xfId="0" applyNumberFormat="1" applyFont="1" applyFill="1" applyBorder="1" applyAlignment="1">
      <alignment horizontal="left" vertical="center" wrapText="1" indent="2"/>
    </xf>
    <xf numFmtId="4" fontId="16" fillId="2" borderId="6" xfId="0" applyNumberFormat="1" applyFont="1" applyFill="1" applyBorder="1" applyAlignment="1">
      <alignment vertical="center" wrapText="1"/>
    </xf>
    <xf numFmtId="43" fontId="16" fillId="2" borderId="0" xfId="1" applyFont="1" applyFill="1" applyBorder="1" applyAlignment="1">
      <alignment vertical="center" wrapText="1"/>
    </xf>
    <xf numFmtId="43" fontId="16" fillId="2" borderId="6" xfId="1" applyFont="1" applyFill="1" applyBorder="1" applyAlignment="1">
      <alignment horizontal="left" vertical="center" wrapText="1" indent="2"/>
    </xf>
    <xf numFmtId="39" fontId="16" fillId="2" borderId="6" xfId="0" applyNumberFormat="1" applyFont="1" applyFill="1" applyBorder="1" applyAlignment="1">
      <alignment horizontal="left" vertical="center" wrapText="1" indent="2"/>
    </xf>
    <xf numFmtId="39" fontId="16" fillId="2" borderId="6" xfId="0" applyNumberFormat="1" applyFont="1" applyFill="1" applyBorder="1" applyAlignment="1">
      <alignment vertical="center" wrapText="1"/>
    </xf>
    <xf numFmtId="39" fontId="16" fillId="2" borderId="0" xfId="1" applyNumberFormat="1" applyFont="1" applyFill="1" applyBorder="1" applyAlignment="1">
      <alignment vertical="center" wrapText="1"/>
    </xf>
    <xf numFmtId="39" fontId="16" fillId="2" borderId="6" xfId="1" applyNumberFormat="1" applyFont="1" applyFill="1" applyBorder="1" applyAlignment="1">
      <alignment horizontal="left" vertical="center" wrapText="1" indent="2"/>
    </xf>
    <xf numFmtId="39" fontId="9" fillId="2" borderId="8" xfId="1" applyNumberFormat="1" applyFont="1" applyFill="1" applyBorder="1" applyAlignment="1">
      <alignment horizontal="center" vertical="top" wrapText="1"/>
    </xf>
    <xf numFmtId="39" fontId="9" fillId="2" borderId="9" xfId="1" applyNumberFormat="1" applyFont="1" applyFill="1" applyBorder="1" applyAlignment="1">
      <alignment horizontal="center" vertical="top" wrapText="1"/>
    </xf>
    <xf numFmtId="39" fontId="0" fillId="0" borderId="0" xfId="0" applyNumberFormat="1" applyFill="1"/>
    <xf numFmtId="0" fontId="11" fillId="2" borderId="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2" borderId="0" xfId="0" applyFill="1" applyAlignment="1"/>
    <xf numFmtId="39" fontId="18" fillId="2" borderId="0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4</xdr:row>
      <xdr:rowOff>171450</xdr:rowOff>
    </xdr:from>
    <xdr:to>
      <xdr:col>6</xdr:col>
      <xdr:colOff>380999</xdr:colOff>
      <xdr:row>42</xdr:row>
      <xdr:rowOff>171450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619125" y="942975"/>
          <a:ext cx="6381749" cy="7600950"/>
          <a:chOff x="317" y="245"/>
          <a:chExt cx="9440" cy="1175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317" y="245"/>
            <a:ext cx="9440" cy="11750"/>
          </a:xfrm>
          <a:custGeom>
            <a:avLst/>
            <a:gdLst>
              <a:gd name="T0" fmla="+- 0 317 317"/>
              <a:gd name="T1" fmla="*/ T0 w 10930"/>
              <a:gd name="T2" fmla="+- 0 11995 245"/>
              <a:gd name="T3" fmla="*/ 11995 h 11750"/>
              <a:gd name="T4" fmla="+- 0 11247 317"/>
              <a:gd name="T5" fmla="*/ T4 w 10930"/>
              <a:gd name="T6" fmla="+- 0 11995 245"/>
              <a:gd name="T7" fmla="*/ 11995 h 11750"/>
              <a:gd name="T8" fmla="+- 0 11247 317"/>
              <a:gd name="T9" fmla="*/ T8 w 10930"/>
              <a:gd name="T10" fmla="+- 0 245 245"/>
              <a:gd name="T11" fmla="*/ 245 h 11750"/>
              <a:gd name="T12" fmla="+- 0 317 317"/>
              <a:gd name="T13" fmla="*/ T12 w 10930"/>
              <a:gd name="T14" fmla="+- 0 245 245"/>
              <a:gd name="T15" fmla="*/ 245 h 11750"/>
              <a:gd name="T16" fmla="+- 0 317 317"/>
              <a:gd name="T17" fmla="*/ T16 w 10930"/>
              <a:gd name="T18" fmla="+- 0 11995 245"/>
              <a:gd name="T19" fmla="*/ 11995 h 1175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930" h="11750">
                <a:moveTo>
                  <a:pt x="0" y="11750"/>
                </a:moveTo>
                <a:lnTo>
                  <a:pt x="10930" y="11750"/>
                </a:lnTo>
                <a:lnTo>
                  <a:pt x="10930" y="0"/>
                </a:lnTo>
                <a:lnTo>
                  <a:pt x="0" y="0"/>
                </a:lnTo>
                <a:lnTo>
                  <a:pt x="0" y="11750"/>
                </a:lnTo>
                <a:close/>
              </a:path>
            </a:pathLst>
          </a:custGeom>
          <a:solidFill>
            <a:srgbClr val="4F81B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2105025</xdr:colOff>
      <xdr:row>11</xdr:row>
      <xdr:rowOff>19050</xdr:rowOff>
    </xdr:from>
    <xdr:to>
      <xdr:col>5</xdr:col>
      <xdr:colOff>28575</xdr:colOff>
      <xdr:row>21</xdr:row>
      <xdr:rowOff>76200</xdr:rowOff>
    </xdr:to>
    <xdr:sp macro="" textlink="">
      <xdr:nvSpPr>
        <xdr:cNvPr id="9" name="8 CuadroTexto"/>
        <xdr:cNvSpPr txBox="1"/>
      </xdr:nvSpPr>
      <xdr:spPr>
        <a:xfrm>
          <a:off x="2105025" y="2190750"/>
          <a:ext cx="3657600" cy="205740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3000" b="1">
              <a:solidFill>
                <a:schemeClr val="tx2">
                  <a:lumMod val="75000"/>
                </a:schemeClr>
              </a:solidFill>
            </a:rPr>
            <a:t>RESUMEN ESTADISTICO</a:t>
          </a:r>
        </a:p>
        <a:p>
          <a:pPr algn="ctr"/>
          <a:endParaRPr lang="es-ES_tradnl" sz="3000" b="1">
            <a:solidFill>
              <a:schemeClr val="tx2">
                <a:lumMod val="75000"/>
              </a:schemeClr>
            </a:solidFill>
          </a:endParaRPr>
        </a:p>
        <a:p>
          <a:pPr algn="ctr"/>
          <a:r>
            <a:rPr lang="es-ES_tradnl" sz="3000" b="1">
              <a:solidFill>
                <a:schemeClr val="tx2">
                  <a:lumMod val="75000"/>
                </a:schemeClr>
              </a:solidFill>
            </a:rPr>
            <a:t>2010 - 2015</a:t>
          </a:r>
        </a:p>
      </xdr:txBody>
    </xdr:sp>
    <xdr:clientData/>
  </xdr:twoCellAnchor>
  <xdr:twoCellAnchor editAs="oneCell">
    <xdr:from>
      <xdr:col>1</xdr:col>
      <xdr:colOff>333375</xdr:colOff>
      <xdr:row>25</xdr:row>
      <xdr:rowOff>104775</xdr:rowOff>
    </xdr:from>
    <xdr:to>
      <xdr:col>4</xdr:col>
      <xdr:colOff>406908</xdr:colOff>
      <xdr:row>29</xdr:row>
      <xdr:rowOff>48387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5076825"/>
          <a:ext cx="2731008" cy="743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abSelected="1" showWhiteSpace="0" view="pageLayout" zoomScaleNormal="100" workbookViewId="0">
      <selection activeCell="I12" sqref="I12"/>
    </sheetView>
  </sheetViews>
  <sheetFormatPr baseColWidth="10" defaultRowHeight="15.75" x14ac:dyDescent="0.25"/>
  <cols>
    <col min="1" max="1" width="31.140625" style="2" customWidth="1"/>
    <col min="2" max="7" width="12.5703125" style="1" customWidth="1"/>
    <col min="8" max="8" width="11.42578125" style="1"/>
    <col min="9" max="9" width="17.140625" style="1" customWidth="1"/>
    <col min="10" max="11" width="11.42578125" style="1"/>
    <col min="12" max="12" width="17.140625" style="1" customWidth="1"/>
    <col min="13" max="16384" width="11.42578125" style="1"/>
  </cols>
  <sheetData>
    <row r="1" spans="1:7" x14ac:dyDescent="0.25">
      <c r="A1" s="9"/>
      <c r="B1" s="5"/>
      <c r="C1" s="5"/>
      <c r="D1" s="5"/>
      <c r="E1" s="5"/>
      <c r="F1" s="5"/>
      <c r="G1" s="5"/>
    </row>
    <row r="2" spans="1:7" ht="15" customHeight="1" x14ac:dyDescent="0.25">
      <c r="A2" s="63" t="s">
        <v>47</v>
      </c>
      <c r="B2" s="63"/>
      <c r="C2" s="63"/>
      <c r="D2" s="63"/>
      <c r="E2" s="63"/>
      <c r="F2" s="63"/>
      <c r="G2" s="63"/>
    </row>
    <row r="3" spans="1:7" ht="15" customHeight="1" x14ac:dyDescent="0.25">
      <c r="A3" s="63"/>
      <c r="B3" s="63"/>
      <c r="C3" s="63"/>
      <c r="D3" s="63"/>
      <c r="E3" s="63"/>
      <c r="F3" s="63"/>
      <c r="G3" s="63"/>
    </row>
    <row r="4" spans="1:7" ht="15" customHeight="1" x14ac:dyDescent="0.25">
      <c r="A4" s="63"/>
      <c r="B4" s="63"/>
      <c r="C4" s="63"/>
      <c r="D4" s="63"/>
      <c r="E4" s="63"/>
      <c r="F4" s="63"/>
      <c r="G4" s="63"/>
    </row>
    <row r="5" spans="1:7" x14ac:dyDescent="0.25">
      <c r="A5" s="9"/>
      <c r="B5" s="5"/>
      <c r="C5" s="5"/>
      <c r="D5" s="5"/>
      <c r="E5" s="5"/>
      <c r="F5" s="5"/>
      <c r="G5" s="5"/>
    </row>
    <row r="6" spans="1:7" x14ac:dyDescent="0.25">
      <c r="A6" s="9"/>
      <c r="B6" s="5"/>
      <c r="C6" s="5"/>
      <c r="D6" s="5"/>
      <c r="E6" s="5"/>
      <c r="F6" s="5"/>
      <c r="G6" s="5"/>
    </row>
    <row r="7" spans="1:7" x14ac:dyDescent="0.25">
      <c r="A7" s="9"/>
      <c r="B7" s="5"/>
      <c r="C7" s="5"/>
      <c r="D7" s="5"/>
      <c r="E7" s="5"/>
      <c r="F7" s="5"/>
      <c r="G7" s="5"/>
    </row>
    <row r="8" spans="1:7" x14ac:dyDescent="0.25">
      <c r="A8" s="9"/>
      <c r="B8" s="5"/>
      <c r="C8" s="5"/>
      <c r="D8" s="5"/>
      <c r="E8" s="5"/>
      <c r="F8" s="5"/>
      <c r="G8" s="5"/>
    </row>
    <row r="9" spans="1:7" x14ac:dyDescent="0.25">
      <c r="A9" s="9"/>
      <c r="B9" s="5"/>
      <c r="C9" s="5"/>
      <c r="D9" s="5"/>
      <c r="E9" s="5"/>
      <c r="F9" s="5"/>
      <c r="G9" s="5"/>
    </row>
    <row r="10" spans="1:7" x14ac:dyDescent="0.25">
      <c r="A10" s="9"/>
      <c r="B10" s="5"/>
      <c r="C10" s="5"/>
      <c r="D10" s="5"/>
      <c r="E10" s="5"/>
      <c r="F10" s="5"/>
      <c r="G10" s="5"/>
    </row>
    <row r="11" spans="1:7" x14ac:dyDescent="0.25">
      <c r="A11" s="9"/>
      <c r="B11" s="5"/>
      <c r="C11" s="5"/>
      <c r="D11" s="5"/>
      <c r="E11" s="5"/>
      <c r="F11" s="5"/>
      <c r="G11" s="5"/>
    </row>
    <row r="12" spans="1:7" x14ac:dyDescent="0.25">
      <c r="A12" s="9"/>
      <c r="B12" s="5"/>
      <c r="C12" s="5"/>
      <c r="D12" s="5"/>
      <c r="E12" s="5"/>
      <c r="F12" s="5"/>
      <c r="G12" s="5"/>
    </row>
    <row r="13" spans="1:7" x14ac:dyDescent="0.25">
      <c r="A13" s="9"/>
      <c r="B13" s="5"/>
      <c r="C13" s="5"/>
      <c r="D13" s="5"/>
      <c r="E13" s="5"/>
      <c r="F13" s="5"/>
      <c r="G13" s="5"/>
    </row>
    <row r="14" spans="1:7" x14ac:dyDescent="0.25">
      <c r="A14" s="9"/>
      <c r="B14" s="5"/>
      <c r="C14" s="5"/>
      <c r="D14" s="5"/>
      <c r="E14" s="5"/>
      <c r="F14" s="5"/>
      <c r="G14" s="5"/>
    </row>
    <row r="15" spans="1:7" x14ac:dyDescent="0.25">
      <c r="A15" s="9"/>
      <c r="B15" s="5"/>
      <c r="C15" s="5"/>
      <c r="D15" s="5"/>
      <c r="E15" s="5"/>
      <c r="F15" s="5"/>
      <c r="G15" s="5"/>
    </row>
    <row r="16" spans="1:7" x14ac:dyDescent="0.25">
      <c r="A16" s="9"/>
      <c r="B16" s="5"/>
      <c r="C16" s="5"/>
      <c r="D16" s="5"/>
      <c r="E16" s="5"/>
      <c r="F16" s="5"/>
      <c r="G16" s="5"/>
    </row>
    <row r="17" spans="1:7" x14ac:dyDescent="0.25">
      <c r="A17" s="9"/>
      <c r="B17" s="5"/>
      <c r="C17" s="5"/>
      <c r="D17" s="5"/>
      <c r="E17" s="5"/>
      <c r="F17" s="5"/>
      <c r="G17" s="5"/>
    </row>
    <row r="18" spans="1:7" x14ac:dyDescent="0.25">
      <c r="A18" s="9"/>
      <c r="B18" s="5"/>
      <c r="C18" s="5"/>
      <c r="D18" s="5"/>
      <c r="E18" s="5"/>
      <c r="F18" s="5"/>
      <c r="G18" s="5"/>
    </row>
    <row r="19" spans="1:7" x14ac:dyDescent="0.25">
      <c r="A19" s="9"/>
      <c r="B19" s="5"/>
      <c r="C19" s="5"/>
      <c r="D19" s="5"/>
      <c r="E19" s="5"/>
      <c r="F19" s="5"/>
      <c r="G19" s="5"/>
    </row>
    <row r="20" spans="1:7" x14ac:dyDescent="0.25">
      <c r="A20" s="9"/>
      <c r="B20" s="5"/>
      <c r="C20" s="5"/>
      <c r="D20" s="5"/>
      <c r="E20" s="5"/>
      <c r="F20" s="5"/>
      <c r="G20" s="5"/>
    </row>
    <row r="21" spans="1:7" x14ac:dyDescent="0.25">
      <c r="A21" s="9"/>
      <c r="B21" s="5"/>
      <c r="C21" s="5"/>
      <c r="D21" s="5"/>
      <c r="E21" s="5"/>
      <c r="F21" s="5"/>
      <c r="G21" s="5"/>
    </row>
    <row r="22" spans="1:7" x14ac:dyDescent="0.25">
      <c r="A22" s="9"/>
      <c r="B22" s="5"/>
      <c r="C22" s="5"/>
      <c r="D22" s="5"/>
      <c r="E22" s="5"/>
      <c r="F22" s="5"/>
      <c r="G22" s="5"/>
    </row>
    <row r="23" spans="1:7" x14ac:dyDescent="0.25">
      <c r="A23" s="9"/>
      <c r="B23" s="5"/>
      <c r="C23" s="5"/>
      <c r="D23" s="5"/>
      <c r="E23" s="5"/>
      <c r="F23" s="5"/>
      <c r="G23" s="5"/>
    </row>
    <row r="24" spans="1:7" x14ac:dyDescent="0.25">
      <c r="A24" s="9"/>
      <c r="B24" s="5"/>
      <c r="C24" s="5"/>
      <c r="D24" s="5"/>
      <c r="E24" s="5"/>
      <c r="F24" s="5"/>
      <c r="G24" s="5"/>
    </row>
    <row r="25" spans="1:7" x14ac:dyDescent="0.25">
      <c r="A25" s="9"/>
      <c r="B25" s="5"/>
      <c r="C25" s="5"/>
      <c r="D25" s="5"/>
      <c r="E25" s="5"/>
      <c r="F25" s="5"/>
      <c r="G25" s="5"/>
    </row>
    <row r="26" spans="1:7" x14ac:dyDescent="0.25">
      <c r="A26" s="9"/>
      <c r="B26" s="5"/>
      <c r="C26" s="5"/>
      <c r="D26" s="5"/>
      <c r="E26" s="5"/>
      <c r="F26" s="5"/>
      <c r="G26" s="5"/>
    </row>
    <row r="27" spans="1:7" x14ac:dyDescent="0.25">
      <c r="A27" s="9"/>
      <c r="B27" s="5"/>
      <c r="C27" s="5"/>
      <c r="D27" s="5"/>
      <c r="E27" s="5"/>
      <c r="F27" s="5"/>
      <c r="G27" s="5"/>
    </row>
    <row r="28" spans="1:7" x14ac:dyDescent="0.25">
      <c r="A28" s="9"/>
      <c r="B28" s="5"/>
      <c r="C28" s="5"/>
      <c r="D28" s="5"/>
      <c r="E28" s="5"/>
      <c r="F28" s="5"/>
      <c r="G28" s="5"/>
    </row>
    <row r="29" spans="1:7" x14ac:dyDescent="0.25">
      <c r="A29" s="9"/>
      <c r="B29" s="5"/>
      <c r="C29" s="5"/>
      <c r="D29" s="5"/>
      <c r="E29" s="5"/>
      <c r="F29" s="5"/>
      <c r="G29" s="5"/>
    </row>
    <row r="30" spans="1:7" x14ac:dyDescent="0.25">
      <c r="A30" s="9"/>
      <c r="B30" s="5"/>
      <c r="C30" s="5"/>
      <c r="D30" s="5"/>
      <c r="E30" s="5"/>
      <c r="F30" s="5"/>
      <c r="G30" s="5"/>
    </row>
    <row r="31" spans="1:7" x14ac:dyDescent="0.25">
      <c r="A31" s="9"/>
      <c r="B31" s="5"/>
      <c r="C31" s="5"/>
      <c r="D31" s="5"/>
      <c r="E31" s="5"/>
      <c r="F31" s="5"/>
      <c r="G31" s="5"/>
    </row>
    <row r="32" spans="1:7" x14ac:dyDescent="0.25">
      <c r="A32" s="9"/>
      <c r="B32" s="5"/>
      <c r="C32" s="5"/>
      <c r="D32" s="5"/>
      <c r="E32" s="5"/>
      <c r="F32" s="5"/>
      <c r="G32" s="5"/>
    </row>
    <row r="33" spans="1:7" x14ac:dyDescent="0.25">
      <c r="A33" s="9"/>
      <c r="B33" s="5"/>
      <c r="C33" s="5"/>
      <c r="D33" s="5"/>
      <c r="E33" s="5"/>
      <c r="F33" s="5"/>
      <c r="G33" s="5"/>
    </row>
    <row r="34" spans="1:7" x14ac:dyDescent="0.25">
      <c r="A34" s="9"/>
      <c r="B34" s="5"/>
      <c r="C34" s="5"/>
      <c r="D34" s="5"/>
      <c r="E34" s="5"/>
      <c r="F34" s="5"/>
      <c r="G34" s="5"/>
    </row>
    <row r="35" spans="1:7" x14ac:dyDescent="0.25">
      <c r="A35" s="9"/>
      <c r="B35" s="5"/>
      <c r="C35" s="5"/>
      <c r="D35" s="5"/>
      <c r="E35" s="5"/>
      <c r="F35" s="5"/>
      <c r="G35" s="5"/>
    </row>
    <row r="36" spans="1:7" x14ac:dyDescent="0.25">
      <c r="A36" s="9"/>
      <c r="B36" s="5"/>
      <c r="C36" s="5"/>
      <c r="D36" s="5"/>
      <c r="E36" s="5"/>
      <c r="F36" s="5"/>
      <c r="G36" s="5"/>
    </row>
    <row r="37" spans="1:7" x14ac:dyDescent="0.25">
      <c r="A37" s="9"/>
      <c r="B37" s="5"/>
      <c r="C37" s="5"/>
      <c r="D37" s="5"/>
      <c r="E37" s="5"/>
      <c r="F37" s="5"/>
      <c r="G37" s="5"/>
    </row>
    <row r="38" spans="1:7" x14ac:dyDescent="0.25">
      <c r="A38" s="9"/>
      <c r="B38" s="5"/>
      <c r="C38" s="5"/>
      <c r="D38" s="5"/>
      <c r="E38" s="5"/>
      <c r="F38" s="5"/>
      <c r="G38" s="5"/>
    </row>
    <row r="39" spans="1:7" x14ac:dyDescent="0.25">
      <c r="A39" s="9"/>
      <c r="B39" s="5"/>
      <c r="C39" s="5"/>
      <c r="D39" s="5"/>
      <c r="E39" s="5"/>
      <c r="F39" s="5"/>
      <c r="G39" s="5"/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9"/>
      <c r="B41" s="5"/>
      <c r="C41" s="5"/>
      <c r="D41" s="5"/>
      <c r="E41" s="5"/>
      <c r="F41" s="5"/>
      <c r="G41" s="5"/>
    </row>
    <row r="42" spans="1:7" x14ac:dyDescent="0.25">
      <c r="A42" s="9"/>
      <c r="B42" s="5"/>
      <c r="C42" s="5"/>
      <c r="D42" s="5"/>
      <c r="E42" s="5"/>
      <c r="F42" s="5"/>
      <c r="G42" s="5"/>
    </row>
    <row r="43" spans="1:7" x14ac:dyDescent="0.25">
      <c r="A43" s="9"/>
      <c r="B43" s="5"/>
      <c r="C43" s="5"/>
      <c r="D43" s="5"/>
      <c r="E43" s="5"/>
      <c r="F43" s="5"/>
      <c r="G43" s="5"/>
    </row>
    <row r="44" spans="1:7" x14ac:dyDescent="0.25">
      <c r="A44" s="9"/>
      <c r="B44" s="5"/>
      <c r="C44" s="5"/>
      <c r="D44" s="5"/>
      <c r="E44" s="5"/>
      <c r="F44" s="5"/>
      <c r="G44" s="5"/>
    </row>
    <row r="45" spans="1:7" x14ac:dyDescent="0.25">
      <c r="A45" s="9"/>
      <c r="B45" s="5"/>
      <c r="C45" s="5"/>
      <c r="D45" s="5"/>
      <c r="E45" s="5"/>
      <c r="F45" s="5"/>
      <c r="G45" s="5"/>
    </row>
    <row r="46" spans="1:7" x14ac:dyDescent="0.25">
      <c r="A46" s="9"/>
      <c r="B46" s="5"/>
      <c r="C46" s="5"/>
      <c r="D46" s="5"/>
      <c r="E46" s="5"/>
      <c r="F46" s="5"/>
      <c r="G46" s="5"/>
    </row>
    <row r="47" spans="1:7" x14ac:dyDescent="0.25">
      <c r="A47" s="9"/>
      <c r="B47" s="5"/>
      <c r="C47" s="5"/>
      <c r="D47" s="5"/>
      <c r="E47" s="5"/>
      <c r="F47" s="5"/>
      <c r="G47" s="5"/>
    </row>
    <row r="48" spans="1:7" x14ac:dyDescent="0.25">
      <c r="A48" s="9"/>
      <c r="B48" s="5"/>
      <c r="C48" s="5"/>
      <c r="D48" s="5"/>
      <c r="E48" s="5"/>
      <c r="F48" s="5"/>
      <c r="G48" s="5"/>
    </row>
    <row r="49" spans="1:7" x14ac:dyDescent="0.25">
      <c r="A49" s="9"/>
      <c r="B49" s="5"/>
      <c r="C49" s="5"/>
      <c r="D49" s="5"/>
      <c r="E49" s="5"/>
      <c r="F49" s="5"/>
      <c r="G49" s="5"/>
    </row>
    <row r="50" spans="1:7" x14ac:dyDescent="0.25">
      <c r="A50" s="9"/>
      <c r="B50" s="5"/>
      <c r="C50" s="5"/>
      <c r="D50" s="5"/>
      <c r="E50" s="5"/>
      <c r="F50" s="5"/>
      <c r="G50" s="5"/>
    </row>
    <row r="51" spans="1:7" x14ac:dyDescent="0.25">
      <c r="A51" s="9"/>
      <c r="B51" s="5"/>
      <c r="C51" s="5"/>
      <c r="D51" s="5"/>
      <c r="E51" s="5"/>
      <c r="F51" s="5"/>
      <c r="G51" s="5"/>
    </row>
    <row r="52" spans="1:7" x14ac:dyDescent="0.25">
      <c r="A52" s="9"/>
      <c r="B52" s="5"/>
      <c r="C52" s="5"/>
      <c r="D52" s="5"/>
      <c r="E52" s="5"/>
      <c r="F52" s="5"/>
      <c r="G52" s="5"/>
    </row>
    <row r="53" spans="1:7" x14ac:dyDescent="0.25">
      <c r="A53" s="9"/>
      <c r="B53" s="5"/>
      <c r="C53" s="5"/>
      <c r="D53" s="5"/>
      <c r="E53" s="5"/>
      <c r="F53" s="5"/>
      <c r="G53" s="5"/>
    </row>
    <row r="54" spans="1:7" x14ac:dyDescent="0.25">
      <c r="A54" s="9"/>
      <c r="B54" s="5"/>
      <c r="C54" s="5"/>
      <c r="D54" s="5"/>
      <c r="E54" s="5"/>
      <c r="F54" s="5"/>
      <c r="G54" s="5"/>
    </row>
    <row r="55" spans="1:7" x14ac:dyDescent="0.25">
      <c r="A55" s="9"/>
      <c r="B55" s="5"/>
      <c r="C55" s="5"/>
      <c r="D55" s="5"/>
      <c r="E55" s="5"/>
      <c r="F55" s="5"/>
      <c r="G55" s="5"/>
    </row>
    <row r="56" spans="1:7" x14ac:dyDescent="0.25">
      <c r="A56" s="9"/>
      <c r="B56" s="5"/>
      <c r="C56" s="5"/>
      <c r="D56" s="5"/>
      <c r="E56" s="5"/>
      <c r="F56" s="5"/>
      <c r="G56" s="5"/>
    </row>
    <row r="57" spans="1:7" x14ac:dyDescent="0.25">
      <c r="A57" s="9"/>
      <c r="B57" s="5"/>
      <c r="C57" s="5"/>
      <c r="D57" s="5"/>
      <c r="E57" s="5"/>
      <c r="F57" s="5"/>
      <c r="G57" s="5"/>
    </row>
    <row r="58" spans="1:7" ht="15" x14ac:dyDescent="0.25">
      <c r="A58" s="62" t="s">
        <v>44</v>
      </c>
      <c r="B58" s="62"/>
      <c r="C58" s="62"/>
      <c r="D58" s="62"/>
      <c r="E58" s="62"/>
      <c r="F58" s="62"/>
      <c r="G58" s="5"/>
    </row>
    <row r="59" spans="1:7" ht="15" x14ac:dyDescent="0.25">
      <c r="A59" s="62"/>
      <c r="B59" s="62"/>
      <c r="C59" s="62"/>
      <c r="D59" s="62"/>
      <c r="E59" s="62"/>
      <c r="F59" s="62"/>
      <c r="G59" s="5"/>
    </row>
    <row r="60" spans="1:7" ht="15" x14ac:dyDescent="0.25">
      <c r="A60" s="62"/>
      <c r="B60" s="62"/>
      <c r="C60" s="62"/>
      <c r="D60" s="62"/>
      <c r="E60" s="62"/>
      <c r="F60" s="62"/>
      <c r="G60" s="5"/>
    </row>
    <row r="61" spans="1:7" ht="15" x14ac:dyDescent="0.25">
      <c r="A61" s="62"/>
      <c r="B61" s="62"/>
      <c r="C61" s="62"/>
      <c r="D61" s="62"/>
      <c r="E61" s="62"/>
      <c r="F61" s="62"/>
      <c r="G61" s="5"/>
    </row>
    <row r="62" spans="1:7" ht="15" x14ac:dyDescent="0.25">
      <c r="A62" s="62"/>
      <c r="B62" s="62"/>
      <c r="C62" s="62"/>
      <c r="D62" s="62"/>
      <c r="E62" s="62"/>
      <c r="F62" s="62"/>
      <c r="G62" s="5"/>
    </row>
    <row r="63" spans="1:7" x14ac:dyDescent="0.25">
      <c r="A63" s="9"/>
      <c r="B63" s="5"/>
      <c r="C63" s="5"/>
      <c r="D63" s="5"/>
      <c r="E63" s="5"/>
      <c r="F63" s="5"/>
      <c r="G63" s="5"/>
    </row>
    <row r="64" spans="1:7" x14ac:dyDescent="0.25">
      <c r="A64" s="9"/>
      <c r="B64" s="5"/>
      <c r="C64" s="5"/>
      <c r="D64" s="5"/>
      <c r="E64" s="5"/>
      <c r="F64" s="5"/>
      <c r="G64" s="5"/>
    </row>
    <row r="65" spans="1:8" x14ac:dyDescent="0.25">
      <c r="A65" s="9"/>
      <c r="B65" s="59"/>
      <c r="C65" s="59"/>
      <c r="D65" s="59"/>
      <c r="E65" s="59"/>
      <c r="F65" s="59"/>
      <c r="G65" s="5"/>
    </row>
    <row r="66" spans="1:8" ht="18.75" x14ac:dyDescent="0.3">
      <c r="A66" s="9"/>
      <c r="B66" s="61" t="s">
        <v>43</v>
      </c>
      <c r="C66" s="61"/>
      <c r="D66" s="61"/>
      <c r="E66" s="61"/>
      <c r="F66" s="61"/>
      <c r="G66" s="5"/>
    </row>
    <row r="67" spans="1:8" ht="18.75" x14ac:dyDescent="0.3">
      <c r="A67" s="9"/>
      <c r="B67" s="43"/>
      <c r="C67" s="43"/>
      <c r="D67" s="43"/>
      <c r="E67" s="43"/>
      <c r="F67" s="43"/>
      <c r="G67" s="5"/>
    </row>
    <row r="68" spans="1:8" ht="18.75" x14ac:dyDescent="0.3">
      <c r="A68" s="9"/>
      <c r="B68" s="61" t="s">
        <v>37</v>
      </c>
      <c r="C68" s="61"/>
      <c r="D68" s="61"/>
      <c r="E68" s="61"/>
      <c r="F68" s="61"/>
      <c r="G68" s="5"/>
    </row>
    <row r="69" spans="1:8" ht="16.5" thickBot="1" x14ac:dyDescent="0.3">
      <c r="A69" s="9"/>
      <c r="B69" s="5"/>
      <c r="C69" s="5"/>
      <c r="D69" s="5"/>
      <c r="E69" s="5"/>
      <c r="F69" s="5"/>
      <c r="G69" s="5"/>
    </row>
    <row r="70" spans="1:8" ht="20.25" thickTop="1" thickBot="1" x14ac:dyDescent="0.3">
      <c r="A70" s="58" t="s">
        <v>42</v>
      </c>
      <c r="B70" s="56">
        <v>2010</v>
      </c>
      <c r="C70" s="56">
        <v>2011</v>
      </c>
      <c r="D70" s="57">
        <v>2012</v>
      </c>
      <c r="E70" s="56">
        <v>2013</v>
      </c>
      <c r="F70" s="56">
        <v>2014</v>
      </c>
      <c r="G70" s="55">
        <v>2015</v>
      </c>
    </row>
    <row r="71" spans="1:8" ht="17.25" thickTop="1" thickBot="1" x14ac:dyDescent="0.3">
      <c r="A71" s="42" t="s">
        <v>41</v>
      </c>
      <c r="B71" s="41">
        <v>88645.5</v>
      </c>
      <c r="C71" s="41">
        <v>83746.899999999994</v>
      </c>
      <c r="D71" s="53">
        <v>83979.4</v>
      </c>
      <c r="E71" s="52">
        <f>88774467.8399999/1000</f>
        <v>88774.467839999896</v>
      </c>
      <c r="F71" s="52">
        <f>96326879/1000</f>
        <v>96326.879000000001</v>
      </c>
      <c r="G71" s="52">
        <v>103061.57788000001</v>
      </c>
    </row>
    <row r="72" spans="1:8" ht="17.25" thickTop="1" thickBot="1" x14ac:dyDescent="0.3">
      <c r="A72" s="42" t="s">
        <v>40</v>
      </c>
      <c r="B72" s="41">
        <v>116129.1</v>
      </c>
      <c r="C72" s="41">
        <v>115586.5</v>
      </c>
      <c r="D72" s="53">
        <v>115083.9</v>
      </c>
      <c r="E72" s="52">
        <f>114683060.73/1000</f>
        <v>114683.06073</v>
      </c>
      <c r="F72" s="52">
        <f>114275466/1000</f>
        <v>114275.466</v>
      </c>
      <c r="G72" s="52">
        <v>112936.13333</v>
      </c>
      <c r="H72" s="54"/>
    </row>
    <row r="73" spans="1:8" ht="17.25" thickTop="1" thickBot="1" x14ac:dyDescent="0.3">
      <c r="A73" s="42" t="s">
        <v>39</v>
      </c>
      <c r="B73" s="41">
        <v>-27483.599999999999</v>
      </c>
      <c r="C73" s="41">
        <v>-31839.599999999999</v>
      </c>
      <c r="D73" s="53">
        <v>-31104.400000000001</v>
      </c>
      <c r="E73" s="52">
        <f>-25908592.89/1000</f>
        <v>-25908.59289</v>
      </c>
      <c r="F73" s="52">
        <f>-17948587/1000</f>
        <v>-17948.587</v>
      </c>
      <c r="G73" s="52">
        <v>-9874.5554499999962</v>
      </c>
    </row>
    <row r="74" spans="1:8" ht="17.25" thickTop="1" thickBot="1" x14ac:dyDescent="0.3">
      <c r="A74" s="42"/>
      <c r="B74" s="51"/>
      <c r="C74" s="51"/>
      <c r="D74" s="50"/>
      <c r="E74" s="49"/>
      <c r="F74" s="48"/>
      <c r="G74" s="5"/>
    </row>
    <row r="75" spans="1:8" ht="17.25" thickTop="1" thickBot="1" x14ac:dyDescent="0.3">
      <c r="A75" s="42"/>
      <c r="B75" s="47"/>
      <c r="C75" s="47"/>
      <c r="D75" s="46"/>
      <c r="E75" s="45"/>
      <c r="F75" s="44"/>
      <c r="G75" s="5"/>
    </row>
    <row r="76" spans="1:8" ht="20.25" thickTop="1" thickBot="1" x14ac:dyDescent="0.35">
      <c r="A76" s="42"/>
      <c r="B76" s="61" t="s">
        <v>38</v>
      </c>
      <c r="C76" s="61"/>
      <c r="D76" s="61"/>
      <c r="E76" s="61"/>
      <c r="F76" s="61"/>
      <c r="G76" s="5"/>
    </row>
    <row r="77" spans="1:8" ht="20.25" thickTop="1" thickBot="1" x14ac:dyDescent="0.35">
      <c r="A77" s="42"/>
      <c r="B77" s="43"/>
      <c r="C77" s="43"/>
      <c r="D77" s="43"/>
      <c r="E77" s="43"/>
      <c r="F77" s="43"/>
      <c r="G77" s="5"/>
    </row>
    <row r="78" spans="1:8" ht="20.25" thickTop="1" thickBot="1" x14ac:dyDescent="0.35">
      <c r="A78" s="42"/>
      <c r="B78" s="61" t="s">
        <v>37</v>
      </c>
      <c r="C78" s="61"/>
      <c r="D78" s="61"/>
      <c r="E78" s="61"/>
      <c r="F78" s="61"/>
      <c r="G78" s="5"/>
    </row>
    <row r="79" spans="1:8" ht="20.25" customHeight="1" thickTop="1" thickBot="1" x14ac:dyDescent="0.3">
      <c r="A79" s="42" t="s">
        <v>36</v>
      </c>
      <c r="B79" s="41">
        <v>3849.7</v>
      </c>
      <c r="C79" s="41">
        <v>4483.1000000000004</v>
      </c>
      <c r="D79" s="41">
        <v>3826.7</v>
      </c>
      <c r="E79" s="41">
        <f>3046294.29/1000</f>
        <v>3046.2942899999998</v>
      </c>
      <c r="F79" s="41">
        <f>3148150/1000</f>
        <v>3148.15</v>
      </c>
      <c r="G79" s="41">
        <v>5792.9104200000002</v>
      </c>
    </row>
    <row r="80" spans="1:8" ht="17.25" thickTop="1" thickBot="1" x14ac:dyDescent="0.3">
      <c r="A80" s="42" t="s">
        <v>35</v>
      </c>
      <c r="B80" s="41">
        <v>-4195</v>
      </c>
      <c r="C80" s="41">
        <v>-5338</v>
      </c>
      <c r="D80" s="41">
        <v>-5147.5</v>
      </c>
      <c r="E80" s="41">
        <f>-4151402.76/1000</f>
        <v>-4151.4027599999999</v>
      </c>
      <c r="F80" s="41">
        <f>-3198393/1000</f>
        <v>-3198.393</v>
      </c>
      <c r="G80" s="41">
        <v>-5304.8339299999998</v>
      </c>
    </row>
    <row r="81" spans="1:12" ht="17.25" thickTop="1" thickBot="1" x14ac:dyDescent="0.3">
      <c r="A81" s="42" t="s">
        <v>34</v>
      </c>
      <c r="B81" s="41">
        <f>+B79+B80</f>
        <v>-345.30000000000018</v>
      </c>
      <c r="C81" s="41">
        <f>+C79+C80</f>
        <v>-854.89999999999964</v>
      </c>
      <c r="D81" s="41">
        <f>+D79+D80</f>
        <v>-1320.8000000000002</v>
      </c>
      <c r="E81" s="41">
        <f>+E79+E80</f>
        <v>-1105.1084700000001</v>
      </c>
      <c r="F81" s="41">
        <f>+F79+F80</f>
        <v>-50.242999999999938</v>
      </c>
      <c r="G81" s="41">
        <v>488.07649000000038</v>
      </c>
    </row>
    <row r="82" spans="1:12" ht="17.25" thickTop="1" thickBot="1" x14ac:dyDescent="0.3">
      <c r="A82" s="42" t="s">
        <v>33</v>
      </c>
      <c r="B82" s="41">
        <v>251.2</v>
      </c>
      <c r="C82" s="41">
        <v>-23</v>
      </c>
      <c r="D82" s="41">
        <v>0</v>
      </c>
      <c r="E82" s="41">
        <v>0</v>
      </c>
      <c r="F82" s="41">
        <v>0</v>
      </c>
      <c r="G82" s="41">
        <v>-1192.47828</v>
      </c>
    </row>
    <row r="83" spans="1:12" ht="17.25" thickTop="1" thickBot="1" x14ac:dyDescent="0.3">
      <c r="A83" s="42" t="s">
        <v>32</v>
      </c>
      <c r="B83" s="41">
        <f>+B81+B82</f>
        <v>-94.100000000000193</v>
      </c>
      <c r="C83" s="41">
        <f>+C81+C82</f>
        <v>-877.89999999999964</v>
      </c>
      <c r="D83" s="41">
        <f>+D81+D82</f>
        <v>-1320.8000000000002</v>
      </c>
      <c r="E83" s="41">
        <f>+E81+E82</f>
        <v>-1105.1084700000001</v>
      </c>
      <c r="F83" s="41">
        <f>+F81+F82</f>
        <v>-50.242999999999938</v>
      </c>
      <c r="G83" s="41">
        <v>-704.40178999999966</v>
      </c>
    </row>
    <row r="84" spans="1:12" ht="16.5" thickTop="1" x14ac:dyDescent="0.25">
      <c r="A84" s="9"/>
      <c r="B84" s="40"/>
      <c r="C84" s="40"/>
      <c r="D84" s="40"/>
      <c r="E84" s="40"/>
      <c r="F84" s="5"/>
      <c r="G84" s="5"/>
    </row>
    <row r="85" spans="1:12" x14ac:dyDescent="0.25">
      <c r="A85" s="9"/>
      <c r="B85" s="5"/>
      <c r="C85" s="5"/>
      <c r="D85" s="5"/>
      <c r="E85" s="5"/>
      <c r="F85" s="5"/>
      <c r="G85" s="5"/>
    </row>
    <row r="86" spans="1:12" x14ac:dyDescent="0.25">
      <c r="A86" s="9"/>
      <c r="B86" s="5"/>
      <c r="C86" s="5"/>
      <c r="D86" s="5"/>
      <c r="E86" s="5"/>
      <c r="F86" s="5"/>
      <c r="G86" s="5"/>
    </row>
    <row r="87" spans="1:12" x14ac:dyDescent="0.25">
      <c r="A87" s="9"/>
      <c r="B87" s="5"/>
      <c r="C87" s="5"/>
      <c r="D87" s="5"/>
      <c r="E87" s="5"/>
      <c r="F87" s="5"/>
      <c r="G87" s="5"/>
    </row>
    <row r="88" spans="1:12" x14ac:dyDescent="0.25">
      <c r="A88" s="9"/>
      <c r="B88" s="5"/>
      <c r="C88" s="5"/>
      <c r="D88" s="5"/>
      <c r="E88" s="5"/>
      <c r="F88" s="5"/>
      <c r="G88" s="5"/>
    </row>
    <row r="89" spans="1:12" ht="15" x14ac:dyDescent="0.25">
      <c r="A89" s="62" t="s">
        <v>31</v>
      </c>
      <c r="B89" s="62"/>
      <c r="C89" s="62"/>
      <c r="D89" s="62"/>
      <c r="E89" s="62"/>
      <c r="F89" s="62"/>
      <c r="G89" s="5"/>
    </row>
    <row r="90" spans="1:12" ht="15" x14ac:dyDescent="0.25">
      <c r="A90" s="62"/>
      <c r="B90" s="62"/>
      <c r="C90" s="62"/>
      <c r="D90" s="62"/>
      <c r="E90" s="62"/>
      <c r="F90" s="62"/>
      <c r="G90" s="5"/>
    </row>
    <row r="91" spans="1:12" ht="15" x14ac:dyDescent="0.25">
      <c r="A91" s="62"/>
      <c r="B91" s="62"/>
      <c r="C91" s="62"/>
      <c r="D91" s="62"/>
      <c r="E91" s="62"/>
      <c r="F91" s="62"/>
      <c r="G91" s="5"/>
    </row>
    <row r="92" spans="1:12" ht="15" x14ac:dyDescent="0.25">
      <c r="A92" s="62"/>
      <c r="B92" s="62"/>
      <c r="C92" s="62"/>
      <c r="D92" s="62"/>
      <c r="E92" s="62"/>
      <c r="F92" s="62"/>
      <c r="G92" s="5"/>
    </row>
    <row r="93" spans="1:12" ht="15" x14ac:dyDescent="0.25">
      <c r="A93" s="62"/>
      <c r="B93" s="62"/>
      <c r="C93" s="62"/>
      <c r="D93" s="62"/>
      <c r="E93" s="62"/>
      <c r="F93" s="62"/>
      <c r="G93" s="5"/>
    </row>
    <row r="94" spans="1:12" x14ac:dyDescent="0.25">
      <c r="A94" s="9"/>
      <c r="B94" s="5"/>
      <c r="C94" s="5"/>
      <c r="D94" s="5"/>
      <c r="E94" s="5"/>
      <c r="F94" s="5"/>
      <c r="G94" s="5"/>
    </row>
    <row r="95" spans="1:12" ht="19.5" thickBot="1" x14ac:dyDescent="0.35">
      <c r="A95" s="9"/>
      <c r="B95" s="61" t="s">
        <v>12</v>
      </c>
      <c r="C95" s="61"/>
      <c r="D95" s="61"/>
      <c r="E95" s="61"/>
      <c r="F95" s="61"/>
      <c r="G95" s="5"/>
    </row>
    <row r="96" spans="1:12" ht="16.5" thickBot="1" x14ac:dyDescent="0.3">
      <c r="A96" s="27" t="s">
        <v>30</v>
      </c>
      <c r="B96" s="39">
        <v>2010</v>
      </c>
      <c r="C96" s="39">
        <v>2011</v>
      </c>
      <c r="D96" s="39">
        <v>2012</v>
      </c>
      <c r="E96" s="39">
        <v>2013</v>
      </c>
      <c r="F96" s="38">
        <v>2014</v>
      </c>
      <c r="G96" s="38" t="s">
        <v>45</v>
      </c>
      <c r="I96" s="31"/>
      <c r="J96" s="30"/>
      <c r="K96" s="29"/>
      <c r="L96" s="29"/>
    </row>
    <row r="97" spans="1:12" ht="16.5" thickBot="1" x14ac:dyDescent="0.3">
      <c r="A97" s="23" t="s">
        <v>29</v>
      </c>
      <c r="B97" s="36">
        <v>136005.1</v>
      </c>
      <c r="C97" s="36">
        <v>134948.70000000001</v>
      </c>
      <c r="D97" s="36">
        <v>133815.79999999999</v>
      </c>
      <c r="E97" s="36">
        <v>133392.82438000001</v>
      </c>
      <c r="F97" s="36">
        <v>131995.39418</v>
      </c>
      <c r="G97" s="36">
        <v>106626.91232999999</v>
      </c>
      <c r="I97" s="31"/>
      <c r="J97" s="30"/>
      <c r="K97" s="29"/>
      <c r="L97" s="29"/>
    </row>
    <row r="98" spans="1:12" ht="16.5" thickBot="1" x14ac:dyDescent="0.3">
      <c r="A98" s="23" t="s">
        <v>28</v>
      </c>
      <c r="B98" s="36">
        <v>209991.1</v>
      </c>
      <c r="C98" s="36">
        <v>208650.6</v>
      </c>
      <c r="D98" s="36">
        <v>206426.1</v>
      </c>
      <c r="E98" s="36">
        <v>161013.56230000002</v>
      </c>
      <c r="F98" s="36">
        <v>160864.25485</v>
      </c>
      <c r="G98" s="36">
        <v>79366.512329999998</v>
      </c>
      <c r="I98" s="31"/>
      <c r="J98" s="30"/>
      <c r="K98" s="29"/>
      <c r="L98" s="29"/>
    </row>
    <row r="99" spans="1:12" ht="16.5" thickBot="1" x14ac:dyDescent="0.3">
      <c r="A99" s="23" t="s">
        <v>27</v>
      </c>
      <c r="B99" s="36">
        <v>449.4</v>
      </c>
      <c r="C99" s="36">
        <v>39.4</v>
      </c>
      <c r="D99" s="36">
        <v>38.799999999999997</v>
      </c>
      <c r="E99" s="36">
        <v>37.516589999999994</v>
      </c>
      <c r="F99" s="36">
        <v>36.009360000000001</v>
      </c>
      <c r="G99" s="36">
        <v>32.792250000000003</v>
      </c>
      <c r="I99" s="31"/>
      <c r="J99" s="30"/>
      <c r="K99" s="29"/>
      <c r="L99" s="29"/>
    </row>
    <row r="100" spans="1:12" ht="16.5" thickBot="1" x14ac:dyDescent="0.3">
      <c r="A100" s="23" t="s">
        <v>26</v>
      </c>
      <c r="B100" s="36">
        <v>92841</v>
      </c>
      <c r="C100" s="36">
        <v>91300</v>
      </c>
      <c r="D100" s="36">
        <v>80969.2</v>
      </c>
      <c r="E100" s="36">
        <v>84655.980629999991</v>
      </c>
      <c r="F100" s="36">
        <v>78992.878219999999</v>
      </c>
      <c r="G100" s="36">
        <v>45488.909930000002</v>
      </c>
      <c r="I100" s="31"/>
      <c r="J100" s="30"/>
      <c r="K100" s="29"/>
      <c r="L100" s="29"/>
    </row>
    <row r="101" spans="1:12" ht="16.5" thickBot="1" x14ac:dyDescent="0.3">
      <c r="A101" s="24" t="s">
        <v>18</v>
      </c>
      <c r="B101" s="36">
        <v>439286.6</v>
      </c>
      <c r="C101" s="36">
        <v>434938.7</v>
      </c>
      <c r="D101" s="36">
        <v>421249.9</v>
      </c>
      <c r="E101" s="36">
        <v>379099.88390000002</v>
      </c>
      <c r="F101" s="36">
        <v>371888.53661000001</v>
      </c>
      <c r="G101" s="36">
        <v>231515.12683999998</v>
      </c>
      <c r="I101" s="31"/>
      <c r="J101" s="30"/>
      <c r="K101" s="29"/>
      <c r="L101" s="29"/>
    </row>
    <row r="102" spans="1:12" ht="16.5" thickBot="1" x14ac:dyDescent="0.3">
      <c r="A102" s="23" t="s">
        <v>25</v>
      </c>
      <c r="B102" s="37">
        <v>-414391.8</v>
      </c>
      <c r="C102" s="37">
        <v>-419166.9</v>
      </c>
      <c r="D102" s="37">
        <v>-407443.3</v>
      </c>
      <c r="E102" s="37">
        <v>-367682.84401</v>
      </c>
      <c r="F102" s="36">
        <v>-361112.56906999997</v>
      </c>
      <c r="G102" s="36">
        <v>220617.66250999999</v>
      </c>
      <c r="I102" s="31"/>
      <c r="J102" s="30"/>
      <c r="K102" s="29"/>
      <c r="L102" s="29"/>
    </row>
    <row r="103" spans="1:12" ht="16.5" thickBot="1" x14ac:dyDescent="0.3">
      <c r="A103" s="35" t="s">
        <v>24</v>
      </c>
      <c r="B103" s="36">
        <v>24894.799999999999</v>
      </c>
      <c r="C103" s="36">
        <v>15771.8</v>
      </c>
      <c r="D103" s="36">
        <v>13806.6</v>
      </c>
      <c r="E103" s="36">
        <v>11417.039890000015</v>
      </c>
      <c r="F103" s="36">
        <v>10775.967540000041</v>
      </c>
      <c r="G103" s="36">
        <v>10897.464329999988</v>
      </c>
      <c r="I103" s="31"/>
      <c r="J103" s="30"/>
      <c r="K103" s="29"/>
      <c r="L103" s="29"/>
    </row>
    <row r="104" spans="1:12" ht="21" x14ac:dyDescent="0.25">
      <c r="A104" s="35"/>
      <c r="B104" s="34"/>
      <c r="C104" s="34"/>
      <c r="D104" s="34"/>
      <c r="E104" s="33"/>
      <c r="F104" s="32"/>
      <c r="G104" s="5"/>
      <c r="I104" s="31"/>
      <c r="J104" s="30"/>
      <c r="K104" s="29"/>
      <c r="L104" s="29"/>
    </row>
    <row r="105" spans="1:12" ht="21" x14ac:dyDescent="0.25">
      <c r="A105" s="35"/>
      <c r="B105" s="60" t="s">
        <v>46</v>
      </c>
      <c r="C105" s="34"/>
      <c r="D105" s="34"/>
      <c r="E105" s="33"/>
      <c r="F105" s="32"/>
      <c r="G105" s="5"/>
      <c r="I105" s="31"/>
      <c r="J105" s="30"/>
      <c r="K105" s="29"/>
      <c r="L105" s="29"/>
    </row>
    <row r="106" spans="1:12" ht="21" x14ac:dyDescent="0.25">
      <c r="A106" s="35"/>
      <c r="B106" s="34"/>
      <c r="C106" s="34"/>
      <c r="D106" s="34"/>
      <c r="E106" s="33"/>
      <c r="F106" s="32"/>
      <c r="G106" s="5"/>
      <c r="I106" s="31"/>
      <c r="J106" s="30"/>
      <c r="K106" s="29"/>
      <c r="L106" s="29"/>
    </row>
    <row r="107" spans="1:12" ht="21" x14ac:dyDescent="0.25">
      <c r="A107" s="35"/>
      <c r="B107" s="34"/>
      <c r="C107" s="34"/>
      <c r="D107" s="34"/>
      <c r="E107" s="33"/>
      <c r="F107" s="32"/>
      <c r="G107" s="5"/>
      <c r="I107" s="31"/>
      <c r="J107" s="30"/>
      <c r="K107" s="29"/>
      <c r="L107" s="29"/>
    </row>
    <row r="108" spans="1:12" x14ac:dyDescent="0.25">
      <c r="A108" s="9"/>
      <c r="B108" s="5"/>
      <c r="C108" s="5"/>
      <c r="D108" s="5"/>
      <c r="E108" s="5"/>
      <c r="F108" s="5"/>
      <c r="G108" s="5"/>
      <c r="I108" s="31"/>
      <c r="J108" s="30"/>
      <c r="K108" s="29"/>
      <c r="L108" s="29"/>
    </row>
    <row r="109" spans="1:12" ht="15" x14ac:dyDescent="0.25">
      <c r="A109" s="62" t="s">
        <v>23</v>
      </c>
      <c r="B109" s="62"/>
      <c r="C109" s="62"/>
      <c r="D109" s="62"/>
      <c r="E109" s="62"/>
      <c r="F109" s="62"/>
      <c r="G109" s="5"/>
    </row>
    <row r="110" spans="1:12" ht="15" x14ac:dyDescent="0.25">
      <c r="A110" s="62"/>
      <c r="B110" s="62"/>
      <c r="C110" s="62"/>
      <c r="D110" s="62"/>
      <c r="E110" s="62"/>
      <c r="F110" s="62"/>
      <c r="G110" s="5"/>
    </row>
    <row r="111" spans="1:12" ht="15" x14ac:dyDescent="0.25">
      <c r="A111" s="62"/>
      <c r="B111" s="62"/>
      <c r="C111" s="62"/>
      <c r="D111" s="62"/>
      <c r="E111" s="62"/>
      <c r="F111" s="62"/>
      <c r="G111" s="5"/>
    </row>
    <row r="112" spans="1:12" ht="15" x14ac:dyDescent="0.25">
      <c r="A112" s="62"/>
      <c r="B112" s="62"/>
      <c r="C112" s="62"/>
      <c r="D112" s="62"/>
      <c r="E112" s="62"/>
      <c r="F112" s="62"/>
      <c r="G112" s="5"/>
    </row>
    <row r="113" spans="1:7" ht="15" x14ac:dyDescent="0.25">
      <c r="A113" s="62"/>
      <c r="B113" s="62"/>
      <c r="C113" s="62"/>
      <c r="D113" s="62"/>
      <c r="E113" s="62"/>
      <c r="F113" s="62"/>
      <c r="G113" s="5"/>
    </row>
    <row r="114" spans="1:7" x14ac:dyDescent="0.25">
      <c r="A114" s="9"/>
      <c r="B114" s="5"/>
      <c r="C114" s="5"/>
      <c r="D114" s="5"/>
      <c r="E114" s="5"/>
      <c r="F114" s="5"/>
      <c r="G114" s="5"/>
    </row>
    <row r="115" spans="1:7" ht="18.75" x14ac:dyDescent="0.3">
      <c r="A115" s="9"/>
      <c r="B115" s="61" t="s">
        <v>12</v>
      </c>
      <c r="C115" s="61"/>
      <c r="D115" s="61"/>
      <c r="E115" s="61"/>
      <c r="F115" s="61"/>
      <c r="G115" s="5"/>
    </row>
    <row r="116" spans="1:7" ht="19.5" thickBot="1" x14ac:dyDescent="0.35">
      <c r="A116" s="9"/>
      <c r="B116" s="28"/>
      <c r="C116" s="28"/>
      <c r="D116" s="28"/>
      <c r="E116" s="28"/>
      <c r="F116" s="28"/>
      <c r="G116" s="5"/>
    </row>
    <row r="117" spans="1:7" ht="21.75" thickBot="1" x14ac:dyDescent="0.3">
      <c r="A117" s="27" t="s">
        <v>22</v>
      </c>
      <c r="B117" s="26">
        <v>2010</v>
      </c>
      <c r="C117" s="26">
        <v>2011</v>
      </c>
      <c r="D117" s="26">
        <v>2012</v>
      </c>
      <c r="E117" s="25">
        <v>2013</v>
      </c>
      <c r="F117" s="25">
        <v>2014</v>
      </c>
      <c r="G117" s="25">
        <v>2015</v>
      </c>
    </row>
    <row r="118" spans="1:7" ht="16.5" thickBot="1" x14ac:dyDescent="0.3">
      <c r="A118" s="24" t="s">
        <v>21</v>
      </c>
      <c r="B118" s="21">
        <v>7628.3</v>
      </c>
      <c r="C118" s="21">
        <v>6867.8</v>
      </c>
      <c r="D118" s="21">
        <v>6470.4</v>
      </c>
      <c r="E118" s="21">
        <v>4622.8599999999997</v>
      </c>
      <c r="F118" s="21" t="s">
        <v>20</v>
      </c>
      <c r="G118" s="21">
        <f>368706.7/1000</f>
        <v>368.70670000000001</v>
      </c>
    </row>
    <row r="119" spans="1:7" ht="16.5" thickBot="1" x14ac:dyDescent="0.3">
      <c r="A119" s="24" t="s">
        <v>19</v>
      </c>
      <c r="B119" s="21">
        <v>17682.099999999999</v>
      </c>
      <c r="C119" s="21">
        <v>17088.5</v>
      </c>
      <c r="D119" s="21">
        <v>15672.3</v>
      </c>
      <c r="E119" s="21">
        <v>15332.78</v>
      </c>
      <c r="F119" s="21">
        <v>17148.650000000001</v>
      </c>
      <c r="G119" s="21">
        <v>13677.09</v>
      </c>
    </row>
    <row r="120" spans="1:7" ht="26.25" customHeight="1" thickBot="1" x14ac:dyDescent="0.3">
      <c r="A120" s="24" t="s">
        <v>18</v>
      </c>
      <c r="B120" s="21">
        <v>25310.400000000001</v>
      </c>
      <c r="C120" s="21">
        <v>23956.3</v>
      </c>
      <c r="D120" s="21">
        <v>22142.7</v>
      </c>
      <c r="E120" s="21">
        <v>19955.64</v>
      </c>
      <c r="F120" s="21">
        <v>17496.82</v>
      </c>
      <c r="G120" s="21">
        <f>+G119+G118</f>
        <v>14045.796700000001</v>
      </c>
    </row>
    <row r="121" spans="1:7" ht="27" customHeight="1" thickBot="1" x14ac:dyDescent="0.3">
      <c r="A121" s="24" t="s">
        <v>17</v>
      </c>
      <c r="B121" s="21">
        <v>-6701.2</v>
      </c>
      <c r="C121" s="21">
        <v>-8508.2000000000007</v>
      </c>
      <c r="D121" s="21">
        <v>-9461.2999999999993</v>
      </c>
      <c r="E121" s="22" t="s">
        <v>16</v>
      </c>
      <c r="F121" s="21">
        <v>-7725.65</v>
      </c>
      <c r="G121" s="21">
        <v>-6246.45</v>
      </c>
    </row>
    <row r="122" spans="1:7" ht="16.5" thickBot="1" x14ac:dyDescent="0.3">
      <c r="A122" s="23" t="s">
        <v>15</v>
      </c>
      <c r="B122" s="21">
        <v>18609.2</v>
      </c>
      <c r="C122" s="21">
        <v>15448.1</v>
      </c>
      <c r="D122" s="21">
        <v>12681.4</v>
      </c>
      <c r="E122" s="22" t="s">
        <v>14</v>
      </c>
      <c r="F122" s="21">
        <v>9771.17</v>
      </c>
      <c r="G122" s="21">
        <f>+G121+G120</f>
        <v>7799.346700000001</v>
      </c>
    </row>
    <row r="123" spans="1:7" x14ac:dyDescent="0.25">
      <c r="A123" s="9"/>
      <c r="B123" s="5"/>
      <c r="C123" s="5"/>
      <c r="D123" s="5"/>
      <c r="E123" s="5"/>
      <c r="F123" s="5"/>
      <c r="G123" s="5"/>
    </row>
    <row r="124" spans="1:7" x14ac:dyDescent="0.25">
      <c r="A124" s="9"/>
      <c r="B124" s="5"/>
      <c r="C124" s="5"/>
      <c r="D124" s="5"/>
      <c r="E124" s="5"/>
      <c r="F124" s="5"/>
      <c r="G124" s="5"/>
    </row>
    <row r="125" spans="1:7" x14ac:dyDescent="0.25">
      <c r="A125" s="9"/>
      <c r="B125" s="5"/>
      <c r="C125" s="5"/>
      <c r="D125" s="5"/>
      <c r="E125" s="5"/>
      <c r="F125" s="5"/>
      <c r="G125" s="5"/>
    </row>
    <row r="126" spans="1:7" x14ac:dyDescent="0.25">
      <c r="A126" s="9"/>
      <c r="B126" s="5"/>
      <c r="C126" s="5"/>
      <c r="D126" s="5"/>
      <c r="E126" s="5"/>
      <c r="F126" s="5"/>
      <c r="G126" s="5"/>
    </row>
    <row r="127" spans="1:7" x14ac:dyDescent="0.25">
      <c r="A127" s="9"/>
      <c r="B127" s="5"/>
      <c r="C127" s="5"/>
      <c r="D127" s="5"/>
      <c r="E127" s="5"/>
      <c r="F127" s="5"/>
      <c r="G127" s="5"/>
    </row>
    <row r="128" spans="1:7" ht="15" x14ac:dyDescent="0.25">
      <c r="A128" s="62" t="s">
        <v>13</v>
      </c>
      <c r="B128" s="62"/>
      <c r="C128" s="62"/>
      <c r="D128" s="62"/>
      <c r="E128" s="62"/>
      <c r="F128" s="62"/>
      <c r="G128" s="5"/>
    </row>
    <row r="129" spans="1:7" ht="15" x14ac:dyDescent="0.25">
      <c r="A129" s="62"/>
      <c r="B129" s="62"/>
      <c r="C129" s="62"/>
      <c r="D129" s="62"/>
      <c r="E129" s="62"/>
      <c r="F129" s="62"/>
      <c r="G129" s="5"/>
    </row>
    <row r="130" spans="1:7" ht="15" x14ac:dyDescent="0.25">
      <c r="A130" s="62"/>
      <c r="B130" s="62"/>
      <c r="C130" s="62"/>
      <c r="D130" s="62"/>
      <c r="E130" s="62"/>
      <c r="F130" s="62"/>
      <c r="G130" s="5"/>
    </row>
    <row r="131" spans="1:7" ht="15" x14ac:dyDescent="0.25">
      <c r="A131" s="62"/>
      <c r="B131" s="62"/>
      <c r="C131" s="62"/>
      <c r="D131" s="62"/>
      <c r="E131" s="62"/>
      <c r="F131" s="62"/>
      <c r="G131" s="5"/>
    </row>
    <row r="132" spans="1:7" ht="15" x14ac:dyDescent="0.25">
      <c r="A132" s="62"/>
      <c r="B132" s="62"/>
      <c r="C132" s="62"/>
      <c r="D132" s="62"/>
      <c r="E132" s="62"/>
      <c r="F132" s="62"/>
      <c r="G132" s="5"/>
    </row>
    <row r="133" spans="1:7" x14ac:dyDescent="0.25">
      <c r="A133" s="9"/>
      <c r="B133" s="5"/>
      <c r="C133" s="5"/>
      <c r="D133" s="5"/>
      <c r="E133" s="5"/>
      <c r="F133" s="5"/>
      <c r="G133" s="5"/>
    </row>
    <row r="134" spans="1:7" ht="18.75" x14ac:dyDescent="0.3">
      <c r="A134" s="9"/>
      <c r="B134" s="61" t="s">
        <v>12</v>
      </c>
      <c r="C134" s="61"/>
      <c r="D134" s="61"/>
      <c r="E134" s="61"/>
      <c r="F134" s="61"/>
      <c r="G134" s="5"/>
    </row>
    <row r="135" spans="1:7" x14ac:dyDescent="0.25">
      <c r="A135" s="9"/>
      <c r="B135" s="5"/>
      <c r="C135" s="5"/>
      <c r="D135" s="5"/>
      <c r="E135" s="5"/>
      <c r="F135" s="5"/>
      <c r="G135" s="5"/>
    </row>
    <row r="136" spans="1:7" x14ac:dyDescent="0.25">
      <c r="A136" s="9"/>
      <c r="B136" s="5"/>
      <c r="C136" s="5"/>
      <c r="D136" s="5"/>
      <c r="E136" s="5"/>
      <c r="F136" s="5"/>
      <c r="G136" s="5"/>
    </row>
    <row r="137" spans="1:7" s="6" customFormat="1" x14ac:dyDescent="0.25">
      <c r="A137" s="3"/>
      <c r="B137" s="20"/>
      <c r="C137" s="20"/>
      <c r="D137" s="20"/>
      <c r="E137" s="20"/>
      <c r="F137" s="20"/>
    </row>
    <row r="138" spans="1:7" s="6" customFormat="1" ht="37.5" x14ac:dyDescent="0.25">
      <c r="A138" s="3"/>
      <c r="B138" s="17" t="s">
        <v>11</v>
      </c>
      <c r="C138" s="17" t="s">
        <v>10</v>
      </c>
      <c r="D138" s="17" t="s">
        <v>9</v>
      </c>
      <c r="E138" s="17" t="s">
        <v>8</v>
      </c>
      <c r="F138" s="17" t="s">
        <v>7</v>
      </c>
      <c r="G138" s="17">
        <v>2015</v>
      </c>
    </row>
    <row r="139" spans="1:7" s="6" customFormat="1" ht="18.75" x14ac:dyDescent="0.3">
      <c r="A139" s="3"/>
      <c r="B139" s="17"/>
      <c r="C139" s="19"/>
      <c r="D139" s="19"/>
      <c r="E139" s="18"/>
      <c r="F139" s="17"/>
      <c r="G139" s="17"/>
    </row>
    <row r="140" spans="1:7" s="6" customFormat="1" x14ac:dyDescent="0.25">
      <c r="A140" s="14" t="s">
        <v>6</v>
      </c>
      <c r="B140" s="15"/>
      <c r="C140" s="15"/>
      <c r="D140" s="15"/>
      <c r="E140" s="16"/>
      <c r="F140" s="15"/>
      <c r="G140" s="15"/>
    </row>
    <row r="141" spans="1:7" s="6" customFormat="1" x14ac:dyDescent="0.25">
      <c r="A141" s="3" t="s">
        <v>1</v>
      </c>
      <c r="B141" s="12">
        <v>5204.1000000000004</v>
      </c>
      <c r="C141" s="12">
        <v>5494.9</v>
      </c>
      <c r="D141" s="12">
        <v>5402.4</v>
      </c>
      <c r="E141" s="13">
        <v>2992.1</v>
      </c>
      <c r="F141" s="13">
        <v>2747.73</v>
      </c>
      <c r="G141" s="13">
        <v>2326.69</v>
      </c>
    </row>
    <row r="142" spans="1:7" s="6" customFormat="1" x14ac:dyDescent="0.25">
      <c r="A142" s="3" t="s">
        <v>0</v>
      </c>
      <c r="B142" s="12">
        <v>3108</v>
      </c>
      <c r="C142" s="12">
        <v>3125.2</v>
      </c>
      <c r="D142" s="12">
        <v>1795.4</v>
      </c>
      <c r="E142" s="13">
        <v>2799.8</v>
      </c>
      <c r="F142" s="13">
        <v>1750.5</v>
      </c>
      <c r="G142" s="13">
        <v>2137.4</v>
      </c>
    </row>
    <row r="143" spans="1:7" s="6" customFormat="1" x14ac:dyDescent="0.25">
      <c r="A143" s="3" t="s">
        <v>5</v>
      </c>
      <c r="B143" s="11">
        <f t="shared" ref="B143:G143" si="0">+B142+B141</f>
        <v>8312.1</v>
      </c>
      <c r="C143" s="11">
        <f t="shared" si="0"/>
        <v>8620.0999999999985</v>
      </c>
      <c r="D143" s="11">
        <f t="shared" si="0"/>
        <v>7197.7999999999993</v>
      </c>
      <c r="E143" s="11">
        <f t="shared" si="0"/>
        <v>5791.9</v>
      </c>
      <c r="F143" s="11">
        <f t="shared" si="0"/>
        <v>4498.2299999999996</v>
      </c>
      <c r="G143" s="11">
        <f t="shared" si="0"/>
        <v>4464.09</v>
      </c>
    </row>
    <row r="144" spans="1:7" s="6" customFormat="1" x14ac:dyDescent="0.25">
      <c r="A144" s="3"/>
      <c r="B144" s="13"/>
      <c r="C144" s="13"/>
      <c r="D144" s="13"/>
      <c r="E144" s="13"/>
      <c r="F144" s="13"/>
      <c r="G144" s="13"/>
    </row>
    <row r="145" spans="1:9" s="6" customFormat="1" x14ac:dyDescent="0.25">
      <c r="A145" s="14" t="s">
        <v>4</v>
      </c>
      <c r="B145" s="13"/>
      <c r="C145" s="13"/>
      <c r="D145" s="13"/>
      <c r="E145" s="13"/>
      <c r="F145" s="13"/>
      <c r="G145" s="13"/>
    </row>
    <row r="146" spans="1:9" s="6" customFormat="1" x14ac:dyDescent="0.25">
      <c r="A146" s="3" t="s">
        <v>1</v>
      </c>
      <c r="B146" s="12">
        <v>6326.2</v>
      </c>
      <c r="C146" s="12">
        <v>5288.9</v>
      </c>
      <c r="D146" s="12">
        <v>4382.5</v>
      </c>
      <c r="E146" s="13">
        <v>3680.17</v>
      </c>
      <c r="F146" s="13">
        <v>3299.89</v>
      </c>
      <c r="G146" s="13">
        <v>6011.72</v>
      </c>
    </row>
    <row r="147" spans="1:9" x14ac:dyDescent="0.25">
      <c r="A147" s="3" t="s">
        <v>0</v>
      </c>
      <c r="B147" s="12">
        <v>2992.1</v>
      </c>
      <c r="C147" s="12">
        <v>2097.1999999999998</v>
      </c>
      <c r="D147" s="12">
        <v>1164.5999999999999</v>
      </c>
      <c r="E147" s="4">
        <v>2222.9</v>
      </c>
      <c r="F147" s="4">
        <v>2681</v>
      </c>
      <c r="G147" s="4">
        <f>2032635.57/1000</f>
        <v>2032.6355700000001</v>
      </c>
      <c r="H147" s="6"/>
    </row>
    <row r="148" spans="1:9" x14ac:dyDescent="0.25">
      <c r="A148" s="3" t="s">
        <v>3</v>
      </c>
      <c r="B148" s="11">
        <f t="shared" ref="B148:G148" si="1">+B147+B146</f>
        <v>9318.2999999999993</v>
      </c>
      <c r="C148" s="11">
        <f t="shared" si="1"/>
        <v>7386.0999999999995</v>
      </c>
      <c r="D148" s="11">
        <f t="shared" si="1"/>
        <v>5547.1</v>
      </c>
      <c r="E148" s="11">
        <f t="shared" si="1"/>
        <v>5903.07</v>
      </c>
      <c r="F148" s="11">
        <f t="shared" si="1"/>
        <v>5980.8899999999994</v>
      </c>
      <c r="G148" s="11">
        <f t="shared" si="1"/>
        <v>8044.3555700000006</v>
      </c>
      <c r="H148" s="6"/>
      <c r="I148" s="10"/>
    </row>
    <row r="149" spans="1:9" x14ac:dyDescent="0.25">
      <c r="A149" s="9"/>
      <c r="B149" s="4"/>
      <c r="C149" s="4"/>
      <c r="D149" s="4"/>
      <c r="E149" s="4"/>
      <c r="F149" s="4"/>
      <c r="G149" s="4"/>
      <c r="H149" s="6"/>
    </row>
    <row r="150" spans="1:9" x14ac:dyDescent="0.25">
      <c r="A150" s="8" t="s">
        <v>2</v>
      </c>
      <c r="B150" s="7">
        <f t="shared" ref="B150:G150" si="2">+B148/B143*100</f>
        <v>112.10524416212509</v>
      </c>
      <c r="C150" s="7">
        <f t="shared" si="2"/>
        <v>85.684620828064652</v>
      </c>
      <c r="D150" s="7">
        <f t="shared" si="2"/>
        <v>77.066603684459153</v>
      </c>
      <c r="E150" s="7">
        <f t="shared" si="2"/>
        <v>101.91940468585439</v>
      </c>
      <c r="F150" s="7">
        <f t="shared" si="2"/>
        <v>132.96096464609411</v>
      </c>
      <c r="G150" s="7">
        <f t="shared" si="2"/>
        <v>180.20146480021685</v>
      </c>
      <c r="H150" s="6"/>
    </row>
    <row r="151" spans="1:9" x14ac:dyDescent="0.25">
      <c r="A151" s="3" t="s">
        <v>1</v>
      </c>
      <c r="B151" s="7">
        <f t="shared" ref="B151:G152" si="3">+B146/B141*100</f>
        <v>121.56184546799638</v>
      </c>
      <c r="C151" s="7">
        <f t="shared" si="3"/>
        <v>96.251069173233361</v>
      </c>
      <c r="D151" s="7">
        <f t="shared" si="3"/>
        <v>81.121353472530728</v>
      </c>
      <c r="E151" s="7">
        <f t="shared" si="3"/>
        <v>122.99622338825576</v>
      </c>
      <c r="F151" s="7">
        <f t="shared" si="3"/>
        <v>120.09513307348247</v>
      </c>
      <c r="G151" s="7">
        <f t="shared" si="3"/>
        <v>258.38078987746542</v>
      </c>
      <c r="H151" s="6"/>
    </row>
    <row r="152" spans="1:9" x14ac:dyDescent="0.25">
      <c r="A152" s="3" t="s">
        <v>0</v>
      </c>
      <c r="B152" s="7">
        <f t="shared" si="3"/>
        <v>96.270913770913765</v>
      </c>
      <c r="C152" s="7">
        <f t="shared" si="3"/>
        <v>67.106105209266616</v>
      </c>
      <c r="D152" s="7">
        <f t="shared" si="3"/>
        <v>64.865768073966805</v>
      </c>
      <c r="E152" s="7">
        <f t="shared" si="3"/>
        <v>79.394956782627318</v>
      </c>
      <c r="F152" s="7">
        <f t="shared" si="3"/>
        <v>153.15624107397886</v>
      </c>
      <c r="G152" s="7">
        <f t="shared" si="3"/>
        <v>95.098510807523155</v>
      </c>
      <c r="H152" s="6"/>
    </row>
    <row r="153" spans="1:9" x14ac:dyDescent="0.25">
      <c r="A153" s="3"/>
      <c r="B153" s="4"/>
      <c r="C153" s="4"/>
      <c r="D153" s="4"/>
      <c r="E153" s="4"/>
      <c r="F153" s="4"/>
      <c r="G153" s="5"/>
    </row>
    <row r="154" spans="1:9" x14ac:dyDescent="0.25">
      <c r="A154" s="3"/>
      <c r="B154" s="4"/>
      <c r="C154" s="3"/>
      <c r="D154" s="4"/>
      <c r="E154" s="3"/>
      <c r="F154" s="4"/>
      <c r="G154" s="3"/>
    </row>
    <row r="155" spans="1:9" x14ac:dyDescent="0.25">
      <c r="A155" s="3"/>
      <c r="B155" s="4"/>
      <c r="C155" s="3"/>
      <c r="D155" s="4"/>
      <c r="E155" s="3"/>
      <c r="F155" s="4"/>
      <c r="G155" s="3"/>
    </row>
    <row r="156" spans="1:9" x14ac:dyDescent="0.25">
      <c r="A156" s="3"/>
      <c r="B156" s="4"/>
      <c r="C156" s="3"/>
      <c r="D156" s="4"/>
      <c r="E156" s="3"/>
      <c r="F156" s="4"/>
      <c r="G156" s="3"/>
    </row>
    <row r="157" spans="1:9" x14ac:dyDescent="0.25">
      <c r="A157" s="3"/>
      <c r="B157" s="4"/>
      <c r="C157" s="3"/>
      <c r="D157" s="4"/>
      <c r="E157" s="3"/>
      <c r="F157" s="4"/>
      <c r="G157" s="3"/>
    </row>
  </sheetData>
  <mergeCells count="12">
    <mergeCell ref="B115:F115"/>
    <mergeCell ref="A128:F132"/>
    <mergeCell ref="B134:F134"/>
    <mergeCell ref="A58:F62"/>
    <mergeCell ref="B66:F66"/>
    <mergeCell ref="B68:F68"/>
    <mergeCell ref="B76:F76"/>
    <mergeCell ref="B78:F78"/>
    <mergeCell ref="A89:F93"/>
    <mergeCell ref="B95:F95"/>
    <mergeCell ref="A109:F113"/>
    <mergeCell ref="A2:G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Preza</dc:creator>
  <cp:lastModifiedBy>Roxana Diaz</cp:lastModifiedBy>
  <cp:lastPrinted>2016-06-30T17:13:08Z</cp:lastPrinted>
  <dcterms:created xsi:type="dcterms:W3CDTF">2016-06-14T17:44:25Z</dcterms:created>
  <dcterms:modified xsi:type="dcterms:W3CDTF">2016-06-30T17:13:38Z</dcterms:modified>
</cp:coreProperties>
</file>